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61" documentId="8_{7937B500-1A71-401D-81DD-00999356C8BE}" xr6:coauthVersionLast="47" xr6:coauthVersionMax="47" xr10:uidLastSave="{F84A0994-F0C3-45E3-A13F-F7A99CEA7B69}"/>
  <bookViews>
    <workbookView xWindow="-98" yWindow="-98" windowWidth="19396" windowHeight="11475" xr2:uid="{00000000-000D-0000-FFFF-FFFF00000000}"/>
  </bookViews>
  <sheets>
    <sheet name="TIPSSolventFinder" sheetId="1" r:id="rId1"/>
  </sheets>
  <definedNames>
    <definedName name="_xlnm._FilterDatabase" localSheetId="0" hidden="1">TIPSSolventFinder!$A$1:$X$847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H82" i="1"/>
  <c r="AD3" i="1"/>
  <c r="M841" i="1"/>
  <c r="K841" i="1"/>
  <c r="M522" i="1"/>
  <c r="M807" i="1"/>
  <c r="K807" i="1"/>
  <c r="J68" i="1"/>
  <c r="AC3" i="1"/>
  <c r="AB3" i="1"/>
  <c r="L682" i="1"/>
  <c r="V2" i="1"/>
  <c r="X2" i="1" s="1"/>
  <c r="H2" i="1"/>
  <c r="F2" i="1"/>
  <c r="D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R513" i="1" s="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R82" i="1" l="1"/>
  <c r="R74" i="1"/>
  <c r="R66" i="1"/>
  <c r="R58" i="1"/>
  <c r="R50" i="1"/>
  <c r="R42" i="1"/>
  <c r="R34" i="1"/>
  <c r="R10" i="1"/>
  <c r="R842" i="1"/>
  <c r="R826" i="1"/>
  <c r="R810" i="1"/>
  <c r="R794" i="1"/>
  <c r="R778" i="1"/>
  <c r="R762" i="1"/>
  <c r="R746" i="1"/>
  <c r="R730" i="1"/>
  <c r="R690" i="1"/>
  <c r="R834" i="1"/>
  <c r="R818" i="1"/>
  <c r="R802" i="1"/>
  <c r="R786" i="1"/>
  <c r="R770" i="1"/>
  <c r="R754" i="1"/>
  <c r="R738" i="1"/>
  <c r="R722" i="1"/>
  <c r="R714" i="1"/>
  <c r="R706" i="1"/>
  <c r="R698" i="1"/>
  <c r="R682" i="1"/>
  <c r="R674" i="1"/>
  <c r="R666" i="1"/>
  <c r="R658" i="1"/>
  <c r="R650" i="1"/>
  <c r="R642" i="1"/>
  <c r="R634" i="1"/>
  <c r="R626" i="1"/>
  <c r="R618" i="1"/>
  <c r="R610" i="1"/>
  <c r="R602" i="1"/>
  <c r="R594" i="1"/>
  <c r="R586" i="1"/>
  <c r="R578" i="1"/>
  <c r="R570" i="1"/>
  <c r="R562" i="1"/>
  <c r="R554" i="1"/>
  <c r="R546" i="1"/>
  <c r="R538" i="1"/>
  <c r="R530" i="1"/>
  <c r="R522" i="1"/>
  <c r="R514" i="1"/>
  <c r="R506" i="1"/>
  <c r="R498" i="1"/>
  <c r="R490" i="1"/>
  <c r="R482" i="1"/>
  <c r="R474" i="1"/>
  <c r="R466" i="1"/>
  <c r="R458" i="1"/>
  <c r="R442" i="1"/>
  <c r="R434" i="1"/>
  <c r="R426" i="1"/>
  <c r="R418" i="1"/>
  <c r="R410" i="1"/>
  <c r="R402" i="1"/>
  <c r="R394" i="1"/>
  <c r="R386" i="1"/>
  <c r="R378" i="1"/>
  <c r="R370" i="1"/>
  <c r="R362" i="1"/>
  <c r="R354" i="1"/>
  <c r="R346" i="1"/>
  <c r="R338" i="1"/>
  <c r="R330" i="1"/>
  <c r="R314" i="1"/>
  <c r="R306" i="1"/>
  <c r="R282" i="1"/>
  <c r="R274" i="1"/>
  <c r="R266" i="1"/>
  <c r="R258" i="1"/>
  <c r="R250" i="1"/>
  <c r="R242" i="1"/>
  <c r="R234" i="1"/>
  <c r="R226" i="1"/>
  <c r="R218" i="1"/>
  <c r="R202" i="1"/>
  <c r="R194" i="1"/>
  <c r="R186" i="1"/>
  <c r="R178" i="1"/>
  <c r="R170" i="1"/>
  <c r="R162" i="1"/>
  <c r="R154" i="1"/>
  <c r="R146" i="1"/>
  <c r="R138" i="1"/>
  <c r="R130" i="1"/>
  <c r="R122" i="1"/>
  <c r="R106" i="1"/>
  <c r="R98" i="1"/>
  <c r="R90" i="1"/>
  <c r="W5" i="1"/>
  <c r="R840" i="1"/>
  <c r="R832" i="1"/>
  <c r="R824" i="1"/>
  <c r="R816" i="1"/>
  <c r="R808" i="1"/>
  <c r="R800" i="1"/>
  <c r="R792" i="1"/>
  <c r="R450" i="1"/>
  <c r="R322" i="1"/>
  <c r="R298" i="1"/>
  <c r="R290" i="1"/>
  <c r="R210" i="1"/>
  <c r="R114" i="1"/>
  <c r="R26" i="1"/>
  <c r="R18" i="1"/>
  <c r="R845" i="1"/>
  <c r="R821" i="1"/>
  <c r="R805" i="1"/>
  <c r="R789" i="1"/>
  <c r="R773" i="1"/>
  <c r="R757" i="1"/>
  <c r="R741" i="1"/>
  <c r="R733" i="1"/>
  <c r="R725" i="1"/>
  <c r="R717" i="1"/>
  <c r="R709" i="1"/>
  <c r="R701" i="1"/>
  <c r="R693" i="1"/>
  <c r="R685" i="1"/>
  <c r="R677" i="1"/>
  <c r="R669" i="1"/>
  <c r="R661" i="1"/>
  <c r="R653" i="1"/>
  <c r="R645" i="1"/>
  <c r="R637" i="1"/>
  <c r="R629" i="1"/>
  <c r="R621" i="1"/>
  <c r="R837" i="1"/>
  <c r="R829" i="1"/>
  <c r="R813" i="1"/>
  <c r="R797" i="1"/>
  <c r="R781" i="1"/>
  <c r="R765" i="1"/>
  <c r="R749" i="1"/>
  <c r="R844" i="1"/>
  <c r="R836" i="1"/>
  <c r="R828" i="1"/>
  <c r="R820" i="1"/>
  <c r="R812" i="1"/>
  <c r="R804" i="1"/>
  <c r="R796" i="1"/>
  <c r="R788" i="1"/>
  <c r="R780" i="1"/>
  <c r="R772" i="1"/>
  <c r="R764" i="1"/>
  <c r="R756" i="1"/>
  <c r="R748" i="1"/>
  <c r="R740" i="1"/>
  <c r="R732" i="1"/>
  <c r="R724" i="1"/>
  <c r="R716" i="1"/>
  <c r="R708" i="1"/>
  <c r="R700" i="1"/>
  <c r="R692" i="1"/>
  <c r="R684" i="1"/>
  <c r="R843" i="1"/>
  <c r="R835" i="1"/>
  <c r="R827" i="1"/>
  <c r="R819" i="1"/>
  <c r="R811" i="1"/>
  <c r="R803" i="1"/>
  <c r="R795" i="1"/>
  <c r="R787" i="1"/>
  <c r="R779" i="1"/>
  <c r="R771" i="1"/>
  <c r="R763" i="1"/>
  <c r="R755" i="1"/>
  <c r="R747" i="1"/>
  <c r="R739" i="1"/>
  <c r="R731" i="1"/>
  <c r="R723" i="1"/>
  <c r="R715" i="1"/>
  <c r="R707" i="1"/>
  <c r="R699" i="1"/>
  <c r="R691" i="1"/>
  <c r="R683" i="1"/>
  <c r="R679" i="1"/>
  <c r="R613" i="1"/>
  <c r="R605" i="1"/>
  <c r="R597" i="1"/>
  <c r="R589" i="1"/>
  <c r="R581" i="1"/>
  <c r="R573" i="1"/>
  <c r="R565" i="1"/>
  <c r="R557" i="1"/>
  <c r="R549" i="1"/>
  <c r="R541" i="1"/>
  <c r="R533" i="1"/>
  <c r="R525" i="1"/>
  <c r="R517" i="1"/>
  <c r="R509" i="1"/>
  <c r="R501" i="1"/>
  <c r="R493" i="1"/>
  <c r="R485" i="1"/>
  <c r="R477" i="1"/>
  <c r="R469" i="1"/>
  <c r="R461" i="1"/>
  <c r="R453" i="1"/>
  <c r="R445" i="1"/>
  <c r="R437" i="1"/>
  <c r="R429" i="1"/>
  <c r="R421" i="1"/>
  <c r="R413" i="1"/>
  <c r="R405" i="1"/>
  <c r="R397" i="1"/>
  <c r="R389" i="1"/>
  <c r="R381" i="1"/>
  <c r="R373" i="1"/>
  <c r="R365" i="1"/>
  <c r="R357" i="1"/>
  <c r="R349" i="1"/>
  <c r="R341" i="1"/>
  <c r="R333" i="1"/>
  <c r="R325" i="1"/>
  <c r="R317" i="1"/>
  <c r="R309" i="1"/>
  <c r="R301" i="1"/>
  <c r="R293" i="1"/>
  <c r="R285" i="1"/>
  <c r="R277" i="1"/>
  <c r="R269" i="1"/>
  <c r="R261" i="1"/>
  <c r="R253" i="1"/>
  <c r="R245" i="1"/>
  <c r="R237" i="1"/>
  <c r="R229" i="1"/>
  <c r="R221" i="1"/>
  <c r="R213" i="1"/>
  <c r="R676" i="1"/>
  <c r="R668" i="1"/>
  <c r="R660" i="1"/>
  <c r="R652" i="1"/>
  <c r="R644" i="1"/>
  <c r="R636" i="1"/>
  <c r="R628" i="1"/>
  <c r="R620" i="1"/>
  <c r="R612" i="1"/>
  <c r="R604" i="1"/>
  <c r="R596" i="1"/>
  <c r="R588" i="1"/>
  <c r="R580" i="1"/>
  <c r="R572" i="1"/>
  <c r="R564" i="1"/>
  <c r="R556" i="1"/>
  <c r="R548" i="1"/>
  <c r="R540" i="1"/>
  <c r="R532" i="1"/>
  <c r="R524" i="1"/>
  <c r="R516" i="1"/>
  <c r="R508" i="1"/>
  <c r="R500" i="1"/>
  <c r="R492" i="1"/>
  <c r="R484" i="1"/>
  <c r="R476" i="1"/>
  <c r="R468" i="1"/>
  <c r="R460" i="1"/>
  <c r="R452" i="1"/>
  <c r="R444" i="1"/>
  <c r="R436" i="1"/>
  <c r="R428" i="1"/>
  <c r="R420" i="1"/>
  <c r="R412" i="1"/>
  <c r="R404" i="1"/>
  <c r="R396" i="1"/>
  <c r="R388" i="1"/>
  <c r="R380" i="1"/>
  <c r="R372" i="1"/>
  <c r="R364" i="1"/>
  <c r="R356" i="1"/>
  <c r="R348" i="1"/>
  <c r="R340" i="1"/>
  <c r="R332" i="1"/>
  <c r="R324" i="1"/>
  <c r="R316" i="1"/>
  <c r="R308" i="1"/>
  <c r="R300" i="1"/>
  <c r="R292" i="1"/>
  <c r="R284" i="1"/>
  <c r="R276" i="1"/>
  <c r="R268" i="1"/>
  <c r="R260" i="1"/>
  <c r="R252" i="1"/>
  <c r="R244" i="1"/>
  <c r="R236" i="1"/>
  <c r="R228" i="1"/>
  <c r="R220" i="1"/>
  <c r="R212" i="1"/>
  <c r="R204" i="1"/>
  <c r="R196" i="1"/>
  <c r="R188" i="1"/>
  <c r="R180" i="1"/>
  <c r="R172" i="1"/>
  <c r="R164" i="1"/>
  <c r="R156" i="1"/>
  <c r="R148" i="1"/>
  <c r="R140" i="1"/>
  <c r="R132" i="1"/>
  <c r="R124" i="1"/>
  <c r="R116" i="1"/>
  <c r="R108" i="1"/>
  <c r="R100" i="1"/>
  <c r="R92" i="1"/>
  <c r="R84" i="1"/>
  <c r="R76" i="1"/>
  <c r="R68" i="1"/>
  <c r="R60" i="1"/>
  <c r="R52" i="1"/>
  <c r="R44" i="1"/>
  <c r="R36" i="1"/>
  <c r="R28" i="1"/>
  <c r="R20" i="1"/>
  <c r="R12" i="1"/>
  <c r="R4" i="1"/>
  <c r="R675" i="1"/>
  <c r="R667" i="1"/>
  <c r="R659" i="1"/>
  <c r="R651" i="1"/>
  <c r="R643" i="1"/>
  <c r="R635" i="1"/>
  <c r="R627" i="1"/>
  <c r="R619" i="1"/>
  <c r="R611" i="1"/>
  <c r="R603" i="1"/>
  <c r="R595" i="1"/>
  <c r="R587" i="1"/>
  <c r="R579" i="1"/>
  <c r="R571" i="1"/>
  <c r="R563" i="1"/>
  <c r="R555" i="1"/>
  <c r="R547" i="1"/>
  <c r="R539" i="1"/>
  <c r="R531" i="1"/>
  <c r="R523" i="1"/>
  <c r="R515" i="1"/>
  <c r="R507" i="1"/>
  <c r="R499" i="1"/>
  <c r="R491" i="1"/>
  <c r="R483" i="1"/>
  <c r="R475" i="1"/>
  <c r="R467" i="1"/>
  <c r="R459" i="1"/>
  <c r="R451" i="1"/>
  <c r="R443" i="1"/>
  <c r="R435" i="1"/>
  <c r="R427" i="1"/>
  <c r="R419" i="1"/>
  <c r="R411" i="1"/>
  <c r="R403" i="1"/>
  <c r="R395" i="1"/>
  <c r="R387" i="1"/>
  <c r="R379" i="1"/>
  <c r="R371" i="1"/>
  <c r="R363" i="1"/>
  <c r="R355" i="1"/>
  <c r="R347" i="1"/>
  <c r="R339" i="1"/>
  <c r="R331" i="1"/>
  <c r="R323" i="1"/>
  <c r="R315" i="1"/>
  <c r="R307" i="1"/>
  <c r="R299" i="1"/>
  <c r="R291" i="1"/>
  <c r="R283" i="1"/>
  <c r="R275" i="1"/>
  <c r="R267" i="1"/>
  <c r="R259" i="1"/>
  <c r="R251" i="1"/>
  <c r="R243" i="1"/>
  <c r="R235" i="1"/>
  <c r="R227" i="1"/>
  <c r="R219" i="1"/>
  <c r="R211" i="1"/>
  <c r="R203" i="1"/>
  <c r="R195" i="1"/>
  <c r="R187" i="1"/>
  <c r="R179" i="1"/>
  <c r="R171" i="1"/>
  <c r="R163" i="1"/>
  <c r="R155" i="1"/>
  <c r="R147" i="1"/>
  <c r="R139" i="1"/>
  <c r="R131" i="1"/>
  <c r="R123" i="1"/>
  <c r="R115" i="1"/>
  <c r="R107" i="1"/>
  <c r="R99" i="1"/>
  <c r="R91" i="1"/>
  <c r="R83" i="1"/>
  <c r="R75" i="1"/>
  <c r="R67" i="1"/>
  <c r="R59" i="1"/>
  <c r="R51" i="1"/>
  <c r="R43" i="1"/>
  <c r="R35" i="1"/>
  <c r="R27" i="1"/>
  <c r="R19" i="1"/>
  <c r="R11" i="1"/>
  <c r="R3" i="1"/>
  <c r="R841" i="1"/>
  <c r="R833" i="1"/>
  <c r="R825" i="1"/>
  <c r="R817" i="1"/>
  <c r="R809" i="1"/>
  <c r="R801" i="1"/>
  <c r="R793" i="1"/>
  <c r="R785" i="1"/>
  <c r="R777" i="1"/>
  <c r="R769" i="1"/>
  <c r="R761" i="1"/>
  <c r="R753" i="1"/>
  <c r="R745" i="1"/>
  <c r="R737" i="1"/>
  <c r="R729" i="1"/>
  <c r="R721" i="1"/>
  <c r="R713" i="1"/>
  <c r="R705" i="1"/>
  <c r="R697" i="1"/>
  <c r="R689" i="1"/>
  <c r="R681" i="1"/>
  <c r="R673" i="1"/>
  <c r="R665" i="1"/>
  <c r="R657" i="1"/>
  <c r="R649" i="1"/>
  <c r="R641" i="1"/>
  <c r="R633" i="1"/>
  <c r="R625" i="1"/>
  <c r="R617" i="1"/>
  <c r="R609" i="1"/>
  <c r="R601" i="1"/>
  <c r="R593" i="1"/>
  <c r="R585" i="1"/>
  <c r="R577" i="1"/>
  <c r="R569" i="1"/>
  <c r="R561" i="1"/>
  <c r="R553" i="1"/>
  <c r="R545" i="1"/>
  <c r="R537" i="1"/>
  <c r="R529" i="1"/>
  <c r="R521" i="1"/>
  <c r="R847" i="1"/>
  <c r="R839" i="1"/>
  <c r="R831" i="1"/>
  <c r="R823" i="1"/>
  <c r="R815" i="1"/>
  <c r="R807" i="1"/>
  <c r="R799" i="1"/>
  <c r="R791" i="1"/>
  <c r="R783" i="1"/>
  <c r="R775" i="1"/>
  <c r="R767" i="1"/>
  <c r="R759" i="1"/>
  <c r="R751" i="1"/>
  <c r="R743" i="1"/>
  <c r="R735" i="1"/>
  <c r="R727" i="1"/>
  <c r="R719" i="1"/>
  <c r="R711" i="1"/>
  <c r="R703" i="1"/>
  <c r="R695" i="1"/>
  <c r="R687" i="1"/>
  <c r="R846" i="1"/>
  <c r="R838" i="1"/>
  <c r="R830" i="1"/>
  <c r="R822" i="1"/>
  <c r="R814" i="1"/>
  <c r="R806" i="1"/>
  <c r="R798" i="1"/>
  <c r="R790" i="1"/>
  <c r="R782" i="1"/>
  <c r="R774" i="1"/>
  <c r="R766" i="1"/>
  <c r="R758" i="1"/>
  <c r="R750" i="1"/>
  <c r="R742" i="1"/>
  <c r="R734" i="1"/>
  <c r="R726" i="1"/>
  <c r="R718" i="1"/>
  <c r="R710" i="1"/>
  <c r="R702" i="1"/>
  <c r="R694" i="1"/>
  <c r="R686" i="1"/>
  <c r="R505" i="1"/>
  <c r="R497" i="1"/>
  <c r="R489" i="1"/>
  <c r="R481" i="1"/>
  <c r="R473" i="1"/>
  <c r="R465" i="1"/>
  <c r="R457" i="1"/>
  <c r="R449" i="1"/>
  <c r="R441" i="1"/>
  <c r="R433" i="1"/>
  <c r="R425" i="1"/>
  <c r="R417" i="1"/>
  <c r="R409" i="1"/>
  <c r="R401" i="1"/>
  <c r="R393" i="1"/>
  <c r="R385" i="1"/>
  <c r="R377" i="1"/>
  <c r="R369" i="1"/>
  <c r="R361" i="1"/>
  <c r="R353" i="1"/>
  <c r="R345" i="1"/>
  <c r="R337" i="1"/>
  <c r="R329" i="1"/>
  <c r="R321" i="1"/>
  <c r="R313" i="1"/>
  <c r="R305" i="1"/>
  <c r="R297" i="1"/>
  <c r="R289" i="1"/>
  <c r="R281" i="1"/>
  <c r="R273" i="1"/>
  <c r="R265" i="1"/>
  <c r="R257" i="1"/>
  <c r="R249" i="1"/>
  <c r="R241" i="1"/>
  <c r="R233" i="1"/>
  <c r="R225" i="1"/>
  <c r="R217" i="1"/>
  <c r="R209" i="1"/>
  <c r="R201" i="1"/>
  <c r="R193" i="1"/>
  <c r="R185" i="1"/>
  <c r="R177" i="1"/>
  <c r="R169" i="1"/>
  <c r="R161" i="1"/>
  <c r="R153" i="1"/>
  <c r="R145" i="1"/>
  <c r="R137" i="1"/>
  <c r="R129" i="1"/>
  <c r="R121" i="1"/>
  <c r="R113" i="1"/>
  <c r="R105" i="1"/>
  <c r="R97" i="1"/>
  <c r="R89" i="1"/>
  <c r="R81" i="1"/>
  <c r="R73" i="1"/>
  <c r="R65" i="1"/>
  <c r="R57" i="1"/>
  <c r="R49" i="1"/>
  <c r="R41" i="1"/>
  <c r="R33" i="1"/>
  <c r="R25" i="1"/>
  <c r="R17" i="1"/>
  <c r="R9" i="1"/>
  <c r="R2" i="1"/>
  <c r="R671" i="1"/>
  <c r="R663" i="1"/>
  <c r="R655" i="1"/>
  <c r="R647" i="1"/>
  <c r="R639" i="1"/>
  <c r="R631" i="1"/>
  <c r="R623" i="1"/>
  <c r="R615" i="1"/>
  <c r="R607" i="1"/>
  <c r="R599" i="1"/>
  <c r="R591" i="1"/>
  <c r="R583" i="1"/>
  <c r="R575" i="1"/>
  <c r="R567" i="1"/>
  <c r="R559" i="1"/>
  <c r="R551" i="1"/>
  <c r="R543" i="1"/>
  <c r="R535" i="1"/>
  <c r="R527" i="1"/>
  <c r="R519" i="1"/>
  <c r="R511" i="1"/>
  <c r="R503" i="1"/>
  <c r="R495" i="1"/>
  <c r="R487" i="1"/>
  <c r="R479" i="1"/>
  <c r="R471" i="1"/>
  <c r="R463" i="1"/>
  <c r="R455" i="1"/>
  <c r="R447" i="1"/>
  <c r="R439" i="1"/>
  <c r="R431" i="1"/>
  <c r="R423" i="1"/>
  <c r="R415" i="1"/>
  <c r="R407" i="1"/>
  <c r="R399" i="1"/>
  <c r="R391" i="1"/>
  <c r="R383" i="1"/>
  <c r="R375" i="1"/>
  <c r="R367" i="1"/>
  <c r="R359" i="1"/>
  <c r="R351" i="1"/>
  <c r="R343" i="1"/>
  <c r="R335" i="1"/>
  <c r="R327" i="1"/>
  <c r="R319" i="1"/>
  <c r="R311" i="1"/>
  <c r="R303" i="1"/>
  <c r="R295" i="1"/>
  <c r="R287" i="1"/>
  <c r="R279" i="1"/>
  <c r="R271" i="1"/>
  <c r="R263" i="1"/>
  <c r="R255" i="1"/>
  <c r="R247" i="1"/>
  <c r="R239" i="1"/>
  <c r="R231" i="1"/>
  <c r="R223" i="1"/>
  <c r="R215" i="1"/>
  <c r="R207" i="1"/>
  <c r="R199" i="1"/>
  <c r="R191" i="1"/>
  <c r="R183" i="1"/>
  <c r="R175" i="1"/>
  <c r="R167" i="1"/>
  <c r="R159" i="1"/>
  <c r="R151" i="1"/>
  <c r="R143" i="1"/>
  <c r="R135" i="1"/>
  <c r="R127" i="1"/>
  <c r="R119" i="1"/>
  <c r="R111" i="1"/>
  <c r="R103" i="1"/>
  <c r="R95" i="1"/>
  <c r="R87" i="1"/>
  <c r="R79" i="1"/>
  <c r="R71" i="1"/>
  <c r="R63" i="1"/>
  <c r="R55" i="1"/>
  <c r="R47" i="1"/>
  <c r="R39" i="1"/>
  <c r="R31" i="1"/>
  <c r="R23" i="1"/>
  <c r="R15" i="1"/>
  <c r="R7" i="1"/>
  <c r="R678" i="1"/>
  <c r="R670" i="1"/>
  <c r="R662" i="1"/>
  <c r="R654" i="1"/>
  <c r="R646" i="1"/>
  <c r="R638" i="1"/>
  <c r="R630" i="1"/>
  <c r="R622" i="1"/>
  <c r="R614" i="1"/>
  <c r="R606" i="1"/>
  <c r="R598" i="1"/>
  <c r="R590" i="1"/>
  <c r="R582" i="1"/>
  <c r="R574" i="1"/>
  <c r="R566" i="1"/>
  <c r="R558" i="1"/>
  <c r="R550" i="1"/>
  <c r="R542" i="1"/>
  <c r="R534" i="1"/>
  <c r="R526" i="1"/>
  <c r="R518" i="1"/>
  <c r="R510" i="1"/>
  <c r="R502" i="1"/>
  <c r="R494" i="1"/>
  <c r="R486" i="1"/>
  <c r="R478" i="1"/>
  <c r="R470" i="1"/>
  <c r="R462" i="1"/>
  <c r="R454" i="1"/>
  <c r="R446" i="1"/>
  <c r="R438" i="1"/>
  <c r="R430" i="1"/>
  <c r="R422" i="1"/>
  <c r="R414" i="1"/>
  <c r="R406" i="1"/>
  <c r="R398" i="1"/>
  <c r="R390" i="1"/>
  <c r="R382" i="1"/>
  <c r="R374" i="1"/>
  <c r="R366" i="1"/>
  <c r="R358" i="1"/>
  <c r="R350" i="1"/>
  <c r="R342" i="1"/>
  <c r="R334" i="1"/>
  <c r="R326" i="1"/>
  <c r="R318" i="1"/>
  <c r="R310" i="1"/>
  <c r="R302" i="1"/>
  <c r="R294" i="1"/>
  <c r="R286" i="1"/>
  <c r="R278" i="1"/>
  <c r="R270" i="1"/>
  <c r="R262" i="1"/>
  <c r="R254" i="1"/>
  <c r="R246" i="1"/>
  <c r="R238" i="1"/>
  <c r="R230" i="1"/>
  <c r="R222" i="1"/>
  <c r="R214" i="1"/>
  <c r="R206" i="1"/>
  <c r="R198" i="1"/>
  <c r="R190" i="1"/>
  <c r="R182" i="1"/>
  <c r="R174" i="1"/>
  <c r="R166" i="1"/>
  <c r="R158" i="1"/>
  <c r="R150" i="1"/>
  <c r="R142" i="1"/>
  <c r="R134" i="1"/>
  <c r="R126" i="1"/>
  <c r="R118" i="1"/>
  <c r="R110" i="1"/>
  <c r="R102" i="1"/>
  <c r="R94" i="1"/>
  <c r="R86" i="1"/>
  <c r="R78" i="1"/>
  <c r="R70" i="1"/>
  <c r="R62" i="1"/>
  <c r="R54" i="1"/>
  <c r="R46" i="1"/>
  <c r="R38" i="1"/>
  <c r="R30" i="1"/>
  <c r="R22" i="1"/>
  <c r="R14" i="1"/>
  <c r="R6" i="1"/>
  <c r="R176" i="1"/>
  <c r="R784" i="1"/>
  <c r="R776" i="1"/>
  <c r="R768" i="1"/>
  <c r="R760" i="1"/>
  <c r="R752" i="1"/>
  <c r="R744" i="1"/>
  <c r="R736" i="1"/>
  <c r="R728" i="1"/>
  <c r="R720" i="1"/>
  <c r="R712" i="1"/>
  <c r="R704" i="1"/>
  <c r="R696" i="1"/>
  <c r="R688" i="1"/>
  <c r="R680" i="1"/>
  <c r="R672" i="1"/>
  <c r="R664" i="1"/>
  <c r="R656" i="1"/>
  <c r="R648" i="1"/>
  <c r="R640" i="1"/>
  <c r="R632" i="1"/>
  <c r="R624" i="1"/>
  <c r="R616" i="1"/>
  <c r="R608" i="1"/>
  <c r="R600" i="1"/>
  <c r="R592" i="1"/>
  <c r="R584" i="1"/>
  <c r="R576" i="1"/>
  <c r="R568" i="1"/>
  <c r="R560" i="1"/>
  <c r="R552" i="1"/>
  <c r="R544" i="1"/>
  <c r="R536" i="1"/>
  <c r="R528" i="1"/>
  <c r="R520" i="1"/>
  <c r="R512" i="1"/>
  <c r="R504" i="1"/>
  <c r="R496" i="1"/>
  <c r="R488" i="1"/>
  <c r="R480" i="1"/>
  <c r="R472" i="1"/>
  <c r="R464" i="1"/>
  <c r="R456" i="1"/>
  <c r="R448" i="1"/>
  <c r="R440" i="1"/>
  <c r="R432" i="1"/>
  <c r="R424" i="1"/>
  <c r="R416" i="1"/>
  <c r="R408" i="1"/>
  <c r="R400" i="1"/>
  <c r="R392" i="1"/>
  <c r="R384" i="1"/>
  <c r="R376" i="1"/>
  <c r="R368" i="1"/>
  <c r="R360" i="1"/>
  <c r="R352" i="1"/>
  <c r="R344" i="1"/>
  <c r="R336" i="1"/>
  <c r="R328" i="1"/>
  <c r="R320" i="1"/>
  <c r="R312" i="1"/>
  <c r="R304" i="1"/>
  <c r="R296" i="1"/>
  <c r="R288" i="1"/>
  <c r="R280" i="1"/>
  <c r="R272" i="1"/>
  <c r="R264" i="1"/>
  <c r="R256" i="1"/>
  <c r="R248" i="1"/>
  <c r="R192" i="1"/>
  <c r="R160" i="1"/>
  <c r="R144" i="1"/>
  <c r="R128" i="1"/>
  <c r="R112" i="1"/>
  <c r="R96" i="1"/>
  <c r="R240" i="1"/>
  <c r="R232" i="1"/>
  <c r="R224" i="1"/>
  <c r="R216" i="1"/>
  <c r="R208" i="1"/>
  <c r="R200" i="1"/>
  <c r="R184" i="1"/>
  <c r="R168" i="1"/>
  <c r="R152" i="1"/>
  <c r="R136" i="1"/>
  <c r="R120" i="1"/>
  <c r="R104" i="1"/>
  <c r="R88" i="1"/>
  <c r="R80" i="1"/>
  <c r="R72" i="1"/>
  <c r="R64" i="1"/>
  <c r="R56" i="1"/>
  <c r="R48" i="1"/>
  <c r="R40" i="1"/>
  <c r="R32" i="1"/>
  <c r="R24" i="1"/>
  <c r="R16" i="1"/>
  <c r="R8" i="1"/>
  <c r="R205" i="1"/>
  <c r="R197" i="1"/>
  <c r="R189" i="1"/>
  <c r="R181" i="1"/>
  <c r="R173" i="1"/>
  <c r="R165" i="1"/>
  <c r="R157" i="1"/>
  <c r="R149" i="1"/>
  <c r="R141" i="1"/>
  <c r="R133" i="1"/>
  <c r="R125" i="1"/>
  <c r="R117" i="1"/>
  <c r="R109" i="1"/>
  <c r="R101" i="1"/>
  <c r="R93" i="1"/>
  <c r="R85" i="1"/>
  <c r="R77" i="1"/>
  <c r="R69" i="1"/>
  <c r="R61" i="1"/>
  <c r="R53" i="1"/>
  <c r="R45" i="1"/>
  <c r="R37" i="1"/>
  <c r="R29" i="1"/>
  <c r="R21" i="1"/>
  <c r="R13" i="1"/>
  <c r="R5" i="1"/>
  <c r="AG3" i="1"/>
  <c r="W809" i="1"/>
  <c r="Y809" i="1" s="1"/>
  <c r="W785" i="1"/>
  <c r="Y785" i="1" s="1"/>
  <c r="W769" i="1"/>
  <c r="Y769" i="1" s="1"/>
  <c r="W745" i="1"/>
  <c r="Y745" i="1" s="1"/>
  <c r="W721" i="1"/>
  <c r="Y721" i="1" s="1"/>
  <c r="W705" i="1"/>
  <c r="Y705" i="1" s="1"/>
  <c r="W673" i="1"/>
  <c r="Y673" i="1" s="1"/>
  <c r="W649" i="1"/>
  <c r="Y649" i="1" s="1"/>
  <c r="W625" i="1"/>
  <c r="Y625" i="1" s="1"/>
  <c r="W609" i="1"/>
  <c r="Y609" i="1" s="1"/>
  <c r="W585" i="1"/>
  <c r="Y585" i="1" s="1"/>
  <c r="W561" i="1"/>
  <c r="Y561" i="1" s="1"/>
  <c r="W545" i="1"/>
  <c r="Y545" i="1" s="1"/>
  <c r="W529" i="1"/>
  <c r="Y529" i="1" s="1"/>
  <c r="W513" i="1"/>
  <c r="Y513" i="1" s="1"/>
  <c r="W489" i="1"/>
  <c r="Y489" i="1" s="1"/>
  <c r="W441" i="1"/>
  <c r="Y441" i="1" s="1"/>
  <c r="W409" i="1"/>
  <c r="Y409" i="1" s="1"/>
  <c r="W377" i="1"/>
  <c r="Y377" i="1" s="1"/>
  <c r="W361" i="1"/>
  <c r="Y361" i="1" s="1"/>
  <c r="W321" i="1"/>
  <c r="Y321" i="1" s="1"/>
  <c r="W305" i="1"/>
  <c r="Y305" i="1" s="1"/>
  <c r="W281" i="1"/>
  <c r="Y281" i="1" s="1"/>
  <c r="W265" i="1"/>
  <c r="Y265" i="1" s="1"/>
  <c r="W233" i="1"/>
  <c r="Y233" i="1" s="1"/>
  <c r="W201" i="1"/>
  <c r="Y201" i="1" s="1"/>
  <c r="W177" i="1"/>
  <c r="Y177" i="1" s="1"/>
  <c r="W137" i="1"/>
  <c r="Y137" i="1" s="1"/>
  <c r="W113" i="1"/>
  <c r="Y113" i="1" s="1"/>
  <c r="W41" i="1"/>
  <c r="Y41" i="1" s="1"/>
  <c r="W829" i="1"/>
  <c r="Y829" i="1" s="1"/>
  <c r="W797" i="1"/>
  <c r="Y797" i="1" s="1"/>
  <c r="W741" i="1"/>
  <c r="Y741" i="1" s="1"/>
  <c r="W845" i="1"/>
  <c r="Y845" i="1" s="1"/>
  <c r="W805" i="1"/>
  <c r="Y805" i="1" s="1"/>
  <c r="W773" i="1"/>
  <c r="Y773" i="1" s="1"/>
  <c r="W733" i="1"/>
  <c r="Y733" i="1" s="1"/>
  <c r="W817" i="1"/>
  <c r="Y817" i="1" s="1"/>
  <c r="W801" i="1"/>
  <c r="Y801" i="1" s="1"/>
  <c r="W777" i="1"/>
  <c r="Y777" i="1" s="1"/>
  <c r="W753" i="1"/>
  <c r="Y753" i="1" s="1"/>
  <c r="W737" i="1"/>
  <c r="Y737" i="1" s="1"/>
  <c r="W713" i="1"/>
  <c r="Y713" i="1" s="1"/>
  <c r="W689" i="1"/>
  <c r="Y689" i="1" s="1"/>
  <c r="W681" i="1"/>
  <c r="Y681" i="1" s="1"/>
  <c r="W657" i="1"/>
  <c r="Y657" i="1" s="1"/>
  <c r="W641" i="1"/>
  <c r="Y641" i="1" s="1"/>
  <c r="W617" i="1"/>
  <c r="Y617" i="1" s="1"/>
  <c r="W593" i="1"/>
  <c r="Y593" i="1" s="1"/>
  <c r="W577" i="1"/>
  <c r="Y577" i="1" s="1"/>
  <c r="W553" i="1"/>
  <c r="Y553" i="1" s="1"/>
  <c r="W521" i="1"/>
  <c r="Y521" i="1" s="1"/>
  <c r="W497" i="1"/>
  <c r="Y497" i="1" s="1"/>
  <c r="W473" i="1"/>
  <c r="Y473" i="1" s="1"/>
  <c r="W449" i="1"/>
  <c r="Y449" i="1" s="1"/>
  <c r="W433" i="1"/>
  <c r="Y433" i="1" s="1"/>
  <c r="W425" i="1"/>
  <c r="Y425" i="1" s="1"/>
  <c r="W385" i="1"/>
  <c r="Y385" i="1" s="1"/>
  <c r="W369" i="1"/>
  <c r="Y369" i="1" s="1"/>
  <c r="W345" i="1"/>
  <c r="Y345" i="1" s="1"/>
  <c r="W313" i="1"/>
  <c r="Y313" i="1" s="1"/>
  <c r="W297" i="1"/>
  <c r="Y297" i="1" s="1"/>
  <c r="W273" i="1"/>
  <c r="Y273" i="1" s="1"/>
  <c r="W249" i="1"/>
  <c r="Y249" i="1" s="1"/>
  <c r="W217" i="1"/>
  <c r="Y217" i="1" s="1"/>
  <c r="W185" i="1"/>
  <c r="Y185" i="1" s="1"/>
  <c r="W145" i="1"/>
  <c r="Y145" i="1" s="1"/>
  <c r="W121" i="1"/>
  <c r="Y121" i="1" s="1"/>
  <c r="W81" i="1"/>
  <c r="Y81" i="1" s="1"/>
  <c r="W17" i="1"/>
  <c r="Y17" i="1" s="1"/>
  <c r="W677" i="1"/>
  <c r="Y677" i="1" s="1"/>
  <c r="W541" i="1"/>
  <c r="Y541" i="1" s="1"/>
  <c r="W701" i="1"/>
  <c r="Y701" i="1" s="1"/>
  <c r="W669" i="1"/>
  <c r="Y669" i="1" s="1"/>
  <c r="W645" i="1"/>
  <c r="Y645" i="1" s="1"/>
  <c r="W637" i="1"/>
  <c r="Y637" i="1" s="1"/>
  <c r="W613" i="1"/>
  <c r="Y613" i="1" s="1"/>
  <c r="W581" i="1"/>
  <c r="Y581" i="1" s="1"/>
  <c r="W844" i="1"/>
  <c r="Y844" i="1" s="1"/>
  <c r="W836" i="1"/>
  <c r="Y836" i="1" s="1"/>
  <c r="W828" i="1"/>
  <c r="Y828" i="1" s="1"/>
  <c r="W820" i="1"/>
  <c r="Y820" i="1" s="1"/>
  <c r="W812" i="1"/>
  <c r="Y812" i="1" s="1"/>
  <c r="W796" i="1"/>
  <c r="Y796" i="1" s="1"/>
  <c r="W788" i="1"/>
  <c r="Y788" i="1" s="1"/>
  <c r="W780" i="1"/>
  <c r="Y780" i="1" s="1"/>
  <c r="W764" i="1"/>
  <c r="Y764" i="1" s="1"/>
  <c r="W756" i="1"/>
  <c r="Y756" i="1" s="1"/>
  <c r="W748" i="1"/>
  <c r="Y748" i="1" s="1"/>
  <c r="W732" i="1"/>
  <c r="Y732" i="1" s="1"/>
  <c r="W724" i="1"/>
  <c r="Y724" i="1" s="1"/>
  <c r="W716" i="1"/>
  <c r="Y716" i="1" s="1"/>
  <c r="W700" i="1"/>
  <c r="Y700" i="1" s="1"/>
  <c r="W692" i="1"/>
  <c r="Y692" i="1" s="1"/>
  <c r="W684" i="1"/>
  <c r="Y684" i="1" s="1"/>
  <c r="W668" i="1"/>
  <c r="Y668" i="1" s="1"/>
  <c r="W660" i="1"/>
  <c r="Y660" i="1" s="1"/>
  <c r="W652" i="1"/>
  <c r="Y652" i="1" s="1"/>
  <c r="W636" i="1"/>
  <c r="Y636" i="1" s="1"/>
  <c r="W628" i="1"/>
  <c r="Y628" i="1" s="1"/>
  <c r="W620" i="1"/>
  <c r="Y620" i="1" s="1"/>
  <c r="W604" i="1"/>
  <c r="Y604" i="1" s="1"/>
  <c r="W596" i="1"/>
  <c r="Y596" i="1" s="1"/>
  <c r="W588" i="1"/>
  <c r="Y588" i="1" s="1"/>
  <c r="W572" i="1"/>
  <c r="Y572" i="1" s="1"/>
  <c r="W564" i="1"/>
  <c r="Y564" i="1" s="1"/>
  <c r="W556" i="1"/>
  <c r="Y556" i="1" s="1"/>
  <c r="W540" i="1"/>
  <c r="Y540" i="1" s="1"/>
  <c r="W532" i="1"/>
  <c r="Y532" i="1" s="1"/>
  <c r="W524" i="1"/>
  <c r="Y524" i="1" s="1"/>
  <c r="W508" i="1"/>
  <c r="Y508" i="1" s="1"/>
  <c r="W500" i="1"/>
  <c r="Y500" i="1" s="1"/>
  <c r="W847" i="1"/>
  <c r="Y847" i="1" s="1"/>
  <c r="W839" i="1"/>
  <c r="Y839" i="1" s="1"/>
  <c r="W831" i="1"/>
  <c r="Y831" i="1" s="1"/>
  <c r="W799" i="1"/>
  <c r="Y799" i="1" s="1"/>
  <c r="W767" i="1"/>
  <c r="Y767" i="1" s="1"/>
  <c r="W735" i="1"/>
  <c r="Y735" i="1" s="1"/>
  <c r="W703" i="1"/>
  <c r="Y703" i="1" s="1"/>
  <c r="W671" i="1"/>
  <c r="Y671" i="1" s="1"/>
  <c r="W639" i="1"/>
  <c r="Y639" i="1" s="1"/>
  <c r="W607" i="1"/>
  <c r="Y607" i="1" s="1"/>
  <c r="W575" i="1"/>
  <c r="Y575" i="1" s="1"/>
  <c r="W543" i="1"/>
  <c r="Y543" i="1" s="1"/>
  <c r="W511" i="1"/>
  <c r="Y511" i="1" s="1"/>
  <c r="W463" i="1"/>
  <c r="Y463" i="1" s="1"/>
  <c r="W447" i="1"/>
  <c r="Y447" i="1" s="1"/>
  <c r="W439" i="1"/>
  <c r="Y439" i="1" s="1"/>
  <c r="W399" i="1"/>
  <c r="Y399" i="1" s="1"/>
  <c r="W383" i="1"/>
  <c r="Y383" i="1" s="1"/>
  <c r="W375" i="1"/>
  <c r="Y375" i="1" s="1"/>
  <c r="W319" i="1"/>
  <c r="Y319" i="1" s="1"/>
  <c r="W311" i="1"/>
  <c r="Y311" i="1" s="1"/>
  <c r="W279" i="1"/>
  <c r="Y279" i="1" s="1"/>
  <c r="W247" i="1"/>
  <c r="Y247" i="1" s="1"/>
  <c r="W151" i="1"/>
  <c r="Y151" i="1" s="1"/>
  <c r="W143" i="1"/>
  <c r="Y143" i="1" s="1"/>
  <c r="W23" i="1"/>
  <c r="Y23" i="1" s="1"/>
  <c r="W492" i="1"/>
  <c r="Y492" i="1" s="1"/>
  <c r="W484" i="1"/>
  <c r="Y484" i="1" s="1"/>
  <c r="W476" i="1"/>
  <c r="Y476" i="1" s="1"/>
  <c r="W460" i="1"/>
  <c r="Y460" i="1" s="1"/>
  <c r="W436" i="1"/>
  <c r="Y436" i="1" s="1"/>
  <c r="W428" i="1"/>
  <c r="Y428" i="1" s="1"/>
  <c r="W420" i="1"/>
  <c r="Y420" i="1" s="1"/>
  <c r="W412" i="1"/>
  <c r="Y412" i="1" s="1"/>
  <c r="W396" i="1"/>
  <c r="Y396" i="1" s="1"/>
  <c r="W372" i="1"/>
  <c r="Y372" i="1" s="1"/>
  <c r="W364" i="1"/>
  <c r="Y364" i="1" s="1"/>
  <c r="W356" i="1"/>
  <c r="Y356" i="1" s="1"/>
  <c r="W348" i="1"/>
  <c r="Y348" i="1" s="1"/>
  <c r="W332" i="1"/>
  <c r="Y332" i="1" s="1"/>
  <c r="W308" i="1"/>
  <c r="Y308" i="1" s="1"/>
  <c r="W300" i="1"/>
  <c r="Y300" i="1" s="1"/>
  <c r="W292" i="1"/>
  <c r="Y292" i="1" s="1"/>
  <c r="W284" i="1"/>
  <c r="Y284" i="1" s="1"/>
  <c r="W268" i="1"/>
  <c r="Y268" i="1" s="1"/>
  <c r="W236" i="1"/>
  <c r="Y236" i="1" s="1"/>
  <c r="W228" i="1"/>
  <c r="Y228" i="1" s="1"/>
  <c r="W196" i="1"/>
  <c r="Y196" i="1" s="1"/>
  <c r="W172" i="1"/>
  <c r="Y172" i="1" s="1"/>
  <c r="W164" i="1"/>
  <c r="Y164" i="1" s="1"/>
  <c r="W132" i="1"/>
  <c r="Y132" i="1" s="1"/>
  <c r="W76" i="1"/>
  <c r="Y76" i="1" s="1"/>
  <c r="W68" i="1"/>
  <c r="Y68" i="1" s="1"/>
  <c r="W44" i="1"/>
  <c r="Y44" i="1" s="1"/>
  <c r="W843" i="1"/>
  <c r="Y843" i="1" s="1"/>
  <c r="W835" i="1"/>
  <c r="Y835" i="1" s="1"/>
  <c r="W251" i="1"/>
  <c r="Y251" i="1" s="1"/>
  <c r="W211" i="1"/>
  <c r="Y211" i="1" s="1"/>
  <c r="W195" i="1"/>
  <c r="Y195" i="1" s="1"/>
  <c r="W187" i="1"/>
  <c r="Y187" i="1" s="1"/>
  <c r="W179" i="1"/>
  <c r="Y179" i="1" s="1"/>
  <c r="W163" i="1"/>
  <c r="Y163" i="1" s="1"/>
  <c r="W147" i="1"/>
  <c r="Y147" i="1" s="1"/>
  <c r="W131" i="1"/>
  <c r="Y131" i="1" s="1"/>
  <c r="W115" i="1"/>
  <c r="Y115" i="1" s="1"/>
  <c r="W99" i="1"/>
  <c r="Y99" i="1" s="1"/>
  <c r="W91" i="1"/>
  <c r="Y91" i="1" s="1"/>
  <c r="W59" i="1"/>
  <c r="Y59" i="1" s="1"/>
  <c r="W51" i="1"/>
  <c r="Y51" i="1" s="1"/>
  <c r="W19" i="1"/>
  <c r="Y19" i="1" s="1"/>
  <c r="W827" i="1"/>
  <c r="Y827" i="1" s="1"/>
  <c r="W816" i="1"/>
  <c r="Y816" i="1" s="1"/>
  <c r="W808" i="1"/>
  <c r="Y808" i="1" s="1"/>
  <c r="W784" i="1"/>
  <c r="Y784" i="1" s="1"/>
  <c r="W776" i="1"/>
  <c r="Y776" i="1" s="1"/>
  <c r="W752" i="1"/>
  <c r="Y752" i="1" s="1"/>
  <c r="W744" i="1"/>
  <c r="Y744" i="1" s="1"/>
  <c r="W720" i="1"/>
  <c r="Y720" i="1" s="1"/>
  <c r="W712" i="1"/>
  <c r="Y712" i="1" s="1"/>
  <c r="W688" i="1"/>
  <c r="Y688" i="1" s="1"/>
  <c r="W656" i="1"/>
  <c r="Y656" i="1" s="1"/>
  <c r="W648" i="1"/>
  <c r="Y648" i="1" s="1"/>
  <c r="W616" i="1"/>
  <c r="Y616" i="1" s="1"/>
  <c r="W592" i="1"/>
  <c r="Y592" i="1" s="1"/>
  <c r="W584" i="1"/>
  <c r="Y584" i="1" s="1"/>
  <c r="W560" i="1"/>
  <c r="Y560" i="1" s="1"/>
  <c r="W552" i="1"/>
  <c r="Y552" i="1" s="1"/>
  <c r="W528" i="1"/>
  <c r="Y528" i="1" s="1"/>
  <c r="W520" i="1"/>
  <c r="Y520" i="1" s="1"/>
  <c r="W496" i="1"/>
  <c r="Y496" i="1" s="1"/>
  <c r="W488" i="1"/>
  <c r="Y488" i="1" s="1"/>
  <c r="W472" i="1"/>
  <c r="Y472" i="1" s="1"/>
  <c r="W464" i="1"/>
  <c r="Y464" i="1" s="1"/>
  <c r="W424" i="1"/>
  <c r="Y424" i="1" s="1"/>
  <c r="W408" i="1"/>
  <c r="Y408" i="1" s="1"/>
  <c r="W400" i="1"/>
  <c r="Y400" i="1" s="1"/>
  <c r="W509" i="1"/>
  <c r="Y509" i="1" s="1"/>
  <c r="W2" i="1"/>
  <c r="Y2" i="1" s="1"/>
  <c r="W270" i="1"/>
  <c r="Y270" i="1" s="1"/>
  <c r="W262" i="1"/>
  <c r="Y262" i="1" s="1"/>
  <c r="W166" i="1"/>
  <c r="Y166" i="1" s="1"/>
  <c r="W126" i="1"/>
  <c r="Y126" i="1" s="1"/>
  <c r="W110" i="1"/>
  <c r="Y110" i="1" s="1"/>
  <c r="W46" i="1"/>
  <c r="Y46" i="1" s="1"/>
  <c r="W38" i="1"/>
  <c r="Y38" i="1" s="1"/>
  <c r="W680" i="1"/>
  <c r="Y680" i="1" s="1"/>
  <c r="W624" i="1"/>
  <c r="Y624" i="1" s="1"/>
  <c r="W837" i="1"/>
  <c r="Y837" i="1" s="1"/>
  <c r="W765" i="1"/>
  <c r="Y765" i="1" s="1"/>
  <c r="W709" i="1"/>
  <c r="Y709" i="1" s="1"/>
  <c r="W842" i="1"/>
  <c r="Y842" i="1" s="1"/>
  <c r="W834" i="1"/>
  <c r="Y834" i="1" s="1"/>
  <c r="W826" i="1"/>
  <c r="Y826" i="1" s="1"/>
  <c r="W818" i="1"/>
  <c r="Y818" i="1" s="1"/>
  <c r="W794" i="1"/>
  <c r="Y794" i="1" s="1"/>
  <c r="W786" i="1"/>
  <c r="Y786" i="1" s="1"/>
  <c r="W762" i="1"/>
  <c r="Y762" i="1" s="1"/>
  <c r="W754" i="1"/>
  <c r="Y754" i="1" s="1"/>
  <c r="W730" i="1"/>
  <c r="Y730" i="1" s="1"/>
  <c r="W722" i="1"/>
  <c r="Y722" i="1" s="1"/>
  <c r="W698" i="1"/>
  <c r="Y698" i="1" s="1"/>
  <c r="W690" i="1"/>
  <c r="Y690" i="1" s="1"/>
  <c r="W666" i="1"/>
  <c r="Y666" i="1" s="1"/>
  <c r="W658" i="1"/>
  <c r="Y658" i="1" s="1"/>
  <c r="W634" i="1"/>
  <c r="Y634" i="1" s="1"/>
  <c r="W626" i="1"/>
  <c r="Y626" i="1" s="1"/>
  <c r="W602" i="1"/>
  <c r="Y602" i="1" s="1"/>
  <c r="W594" i="1"/>
  <c r="Y594" i="1" s="1"/>
  <c r="W570" i="1"/>
  <c r="Y570" i="1" s="1"/>
  <c r="W562" i="1"/>
  <c r="Y562" i="1" s="1"/>
  <c r="W538" i="1"/>
  <c r="Y538" i="1" s="1"/>
  <c r="W530" i="1"/>
  <c r="Y530" i="1" s="1"/>
  <c r="W506" i="1"/>
  <c r="Y506" i="1" s="1"/>
  <c r="W498" i="1"/>
  <c r="Y498" i="1" s="1"/>
  <c r="W474" i="1"/>
  <c r="Y474" i="1" s="1"/>
  <c r="W466" i="1"/>
  <c r="Y466" i="1" s="1"/>
  <c r="W458" i="1"/>
  <c r="Y458" i="1" s="1"/>
  <c r="W450" i="1"/>
  <c r="Y450" i="1" s="1"/>
  <c r="W434" i="1"/>
  <c r="Y434" i="1" s="1"/>
  <c r="W410" i="1"/>
  <c r="Y410" i="1" s="1"/>
  <c r="W402" i="1"/>
  <c r="Y402" i="1" s="1"/>
  <c r="W394" i="1"/>
  <c r="Y394" i="1" s="1"/>
  <c r="W386" i="1"/>
  <c r="Y386" i="1" s="1"/>
  <c r="W370" i="1"/>
  <c r="Y370" i="1" s="1"/>
  <c r="W346" i="1"/>
  <c r="Y346" i="1" s="1"/>
  <c r="W338" i="1"/>
  <c r="Y338" i="1" s="1"/>
  <c r="W330" i="1"/>
  <c r="Y330" i="1" s="1"/>
  <c r="W322" i="1"/>
  <c r="Y322" i="1" s="1"/>
  <c r="W306" i="1"/>
  <c r="Y306" i="1" s="1"/>
  <c r="W282" i="1"/>
  <c r="Y282" i="1" s="1"/>
  <c r="W258" i="1"/>
  <c r="Y258" i="1" s="1"/>
  <c r="W250" i="1"/>
  <c r="Y250" i="1" s="1"/>
  <c r="W218" i="1"/>
  <c r="Y218" i="1" s="1"/>
  <c r="W162" i="1"/>
  <c r="Y162" i="1" s="1"/>
  <c r="W154" i="1"/>
  <c r="Y154" i="1" s="1"/>
  <c r="W130" i="1"/>
  <c r="Y130" i="1" s="1"/>
  <c r="W98" i="1"/>
  <c r="Y98" i="1" s="1"/>
  <c r="W66" i="1"/>
  <c r="Y66" i="1" s="1"/>
  <c r="W58" i="1"/>
  <c r="Y58" i="1" s="1"/>
  <c r="W480" i="1"/>
  <c r="Y480" i="1" s="1"/>
  <c r="W448" i="1"/>
  <c r="Y448" i="1" s="1"/>
  <c r="W416" i="1"/>
  <c r="Y416" i="1" s="1"/>
  <c r="W384" i="1"/>
  <c r="Y384" i="1" s="1"/>
  <c r="W360" i="1"/>
  <c r="Y360" i="1" s="1"/>
  <c r="W352" i="1"/>
  <c r="Y352" i="1" s="1"/>
  <c r="W320" i="1"/>
  <c r="Y320" i="1" s="1"/>
  <c r="W296" i="1"/>
  <c r="Y296" i="1" s="1"/>
  <c r="W288" i="1"/>
  <c r="Y288" i="1" s="1"/>
  <c r="W823" i="1"/>
  <c r="Y823" i="1" s="1"/>
  <c r="W807" i="1"/>
  <c r="Y807" i="1" s="1"/>
  <c r="W791" i="1"/>
  <c r="Y791" i="1" s="1"/>
  <c r="W775" i="1"/>
  <c r="Y775" i="1" s="1"/>
  <c r="W759" i="1"/>
  <c r="Y759" i="1" s="1"/>
  <c r="W743" i="1"/>
  <c r="Y743" i="1" s="1"/>
  <c r="W727" i="1"/>
  <c r="Y727" i="1" s="1"/>
  <c r="W711" i="1"/>
  <c r="Y711" i="1" s="1"/>
  <c r="W695" i="1"/>
  <c r="Y695" i="1" s="1"/>
  <c r="W679" i="1"/>
  <c r="Y679" i="1" s="1"/>
  <c r="W663" i="1"/>
  <c r="Y663" i="1" s="1"/>
  <c r="W647" i="1"/>
  <c r="Y647" i="1" s="1"/>
  <c r="W631" i="1"/>
  <c r="Y631" i="1" s="1"/>
  <c r="W615" i="1"/>
  <c r="Y615" i="1" s="1"/>
  <c r="W599" i="1"/>
  <c r="Y599" i="1" s="1"/>
  <c r="W583" i="1"/>
  <c r="Y583" i="1" s="1"/>
  <c r="W567" i="1"/>
  <c r="Y567" i="1" s="1"/>
  <c r="W551" i="1"/>
  <c r="Y551" i="1" s="1"/>
  <c r="W535" i="1"/>
  <c r="Y535" i="1" s="1"/>
  <c r="W519" i="1"/>
  <c r="Y519" i="1" s="1"/>
  <c r="W503" i="1"/>
  <c r="Y503" i="1" s="1"/>
  <c r="W487" i="1"/>
  <c r="Y487" i="1" s="1"/>
  <c r="W455" i="1"/>
  <c r="Y455" i="1" s="1"/>
  <c r="W423" i="1"/>
  <c r="Y423" i="1" s="1"/>
  <c r="W391" i="1"/>
  <c r="Y391" i="1" s="1"/>
  <c r="W359" i="1"/>
  <c r="Y359" i="1" s="1"/>
  <c r="W335" i="1"/>
  <c r="Y335" i="1" s="1"/>
  <c r="W327" i="1"/>
  <c r="Y327" i="1" s="1"/>
  <c r="W295" i="1"/>
  <c r="Y295" i="1" s="1"/>
  <c r="W239" i="1"/>
  <c r="Y239" i="1" s="1"/>
  <c r="W215" i="1"/>
  <c r="Y215" i="1" s="1"/>
  <c r="W183" i="1"/>
  <c r="Y183" i="1" s="1"/>
  <c r="W111" i="1"/>
  <c r="Y111" i="1" s="1"/>
  <c r="W87" i="1"/>
  <c r="Y87" i="1" s="1"/>
  <c r="W79" i="1"/>
  <c r="Y79" i="1" s="1"/>
  <c r="W14" i="1"/>
  <c r="Y14" i="1" s="1"/>
  <c r="W222" i="1"/>
  <c r="Y222" i="1" s="1"/>
  <c r="W198" i="1"/>
  <c r="Y198" i="1" s="1"/>
  <c r="W94" i="1"/>
  <c r="Y94" i="1" s="1"/>
  <c r="W30" i="1"/>
  <c r="Y30" i="1" s="1"/>
  <c r="W230" i="1"/>
  <c r="Y230" i="1" s="1"/>
  <c r="W206" i="1"/>
  <c r="Y206" i="1" s="1"/>
  <c r="W102" i="1"/>
  <c r="Y102" i="1" s="1"/>
  <c r="W78" i="1"/>
  <c r="Y78" i="1" s="1"/>
  <c r="W62" i="1"/>
  <c r="Y62" i="1" s="1"/>
  <c r="W6" i="1"/>
  <c r="Y6" i="1" s="1"/>
  <c r="W605" i="1"/>
  <c r="Y605" i="1" s="1"/>
  <c r="W549" i="1"/>
  <c r="Y549" i="1" s="1"/>
  <c r="W344" i="1"/>
  <c r="Y344" i="1" s="1"/>
  <c r="W16" i="1"/>
  <c r="Y16" i="1" s="1"/>
  <c r="W573" i="1"/>
  <c r="Y573" i="1" s="1"/>
  <c r="W517" i="1"/>
  <c r="Y517" i="1" s="1"/>
  <c r="W336" i="1"/>
  <c r="Y336" i="1" s="1"/>
  <c r="W841" i="1"/>
  <c r="Y841" i="1" s="1"/>
  <c r="W833" i="1"/>
  <c r="Y833" i="1" s="1"/>
  <c r="W825" i="1"/>
  <c r="Y825" i="1" s="1"/>
  <c r="W815" i="1"/>
  <c r="Y815" i="1" s="1"/>
  <c r="W804" i="1"/>
  <c r="Y804" i="1" s="1"/>
  <c r="W793" i="1"/>
  <c r="Y793" i="1" s="1"/>
  <c r="W783" i="1"/>
  <c r="Y783" i="1" s="1"/>
  <c r="W772" i="1"/>
  <c r="Y772" i="1" s="1"/>
  <c r="W761" i="1"/>
  <c r="Y761" i="1" s="1"/>
  <c r="W751" i="1"/>
  <c r="Y751" i="1" s="1"/>
  <c r="W740" i="1"/>
  <c r="Y740" i="1" s="1"/>
  <c r="W729" i="1"/>
  <c r="Y729" i="1" s="1"/>
  <c r="W719" i="1"/>
  <c r="Y719" i="1" s="1"/>
  <c r="W708" i="1"/>
  <c r="Y708" i="1" s="1"/>
  <c r="W697" i="1"/>
  <c r="Y697" i="1" s="1"/>
  <c r="W687" i="1"/>
  <c r="Y687" i="1" s="1"/>
  <c r="W676" i="1"/>
  <c r="Y676" i="1" s="1"/>
  <c r="W665" i="1"/>
  <c r="Y665" i="1" s="1"/>
  <c r="W655" i="1"/>
  <c r="Y655" i="1" s="1"/>
  <c r="W644" i="1"/>
  <c r="Y644" i="1" s="1"/>
  <c r="W633" i="1"/>
  <c r="Y633" i="1" s="1"/>
  <c r="W623" i="1"/>
  <c r="Y623" i="1" s="1"/>
  <c r="W612" i="1"/>
  <c r="Y612" i="1" s="1"/>
  <c r="W601" i="1"/>
  <c r="Y601" i="1" s="1"/>
  <c r="W591" i="1"/>
  <c r="Y591" i="1" s="1"/>
  <c r="W580" i="1"/>
  <c r="Y580" i="1" s="1"/>
  <c r="W569" i="1"/>
  <c r="Y569" i="1" s="1"/>
  <c r="W559" i="1"/>
  <c r="Y559" i="1" s="1"/>
  <c r="W548" i="1"/>
  <c r="Y548" i="1" s="1"/>
  <c r="W537" i="1"/>
  <c r="Y537" i="1" s="1"/>
  <c r="W527" i="1"/>
  <c r="Y527" i="1" s="1"/>
  <c r="W516" i="1"/>
  <c r="Y516" i="1" s="1"/>
  <c r="W505" i="1"/>
  <c r="Y505" i="1" s="1"/>
  <c r="W495" i="1"/>
  <c r="Y495" i="1" s="1"/>
  <c r="W482" i="1"/>
  <c r="Y482" i="1" s="1"/>
  <c r="W471" i="1"/>
  <c r="Y471" i="1" s="1"/>
  <c r="W457" i="1"/>
  <c r="Y457" i="1" s="1"/>
  <c r="W444" i="1"/>
  <c r="Y444" i="1" s="1"/>
  <c r="W432" i="1"/>
  <c r="Y432" i="1" s="1"/>
  <c r="W418" i="1"/>
  <c r="Y418" i="1" s="1"/>
  <c r="W407" i="1"/>
  <c r="Y407" i="1" s="1"/>
  <c r="W393" i="1"/>
  <c r="Y393" i="1" s="1"/>
  <c r="W380" i="1"/>
  <c r="Y380" i="1" s="1"/>
  <c r="W368" i="1"/>
  <c r="Y368" i="1" s="1"/>
  <c r="W354" i="1"/>
  <c r="Y354" i="1" s="1"/>
  <c r="W343" i="1"/>
  <c r="Y343" i="1" s="1"/>
  <c r="W329" i="1"/>
  <c r="Y329" i="1" s="1"/>
  <c r="W316" i="1"/>
  <c r="Y316" i="1" s="1"/>
  <c r="W304" i="1"/>
  <c r="Y304" i="1" s="1"/>
  <c r="W290" i="1"/>
  <c r="Y290" i="1" s="1"/>
  <c r="W278" i="1"/>
  <c r="Y278" i="1" s="1"/>
  <c r="W260" i="1"/>
  <c r="Y260" i="1" s="1"/>
  <c r="W243" i="1"/>
  <c r="Y243" i="1" s="1"/>
  <c r="W227" i="1"/>
  <c r="Y227" i="1" s="1"/>
  <c r="W209" i="1"/>
  <c r="Y209" i="1" s="1"/>
  <c r="W194" i="1"/>
  <c r="Y194" i="1" s="1"/>
  <c r="W175" i="1"/>
  <c r="Y175" i="1" s="1"/>
  <c r="W158" i="1"/>
  <c r="Y158" i="1" s="1"/>
  <c r="W142" i="1"/>
  <c r="Y142" i="1" s="1"/>
  <c r="W123" i="1"/>
  <c r="Y123" i="1" s="1"/>
  <c r="W108" i="1"/>
  <c r="Y108" i="1" s="1"/>
  <c r="W90" i="1"/>
  <c r="Y90" i="1" s="1"/>
  <c r="W73" i="1"/>
  <c r="Y73" i="1" s="1"/>
  <c r="W57" i="1"/>
  <c r="Y57" i="1" s="1"/>
  <c r="W33" i="1"/>
  <c r="Y33" i="1" s="1"/>
  <c r="W10" i="1"/>
  <c r="Y10" i="1" s="1"/>
  <c r="W18" i="1"/>
  <c r="Y18" i="1" s="1"/>
  <c r="W26" i="1"/>
  <c r="Y26" i="1" s="1"/>
  <c r="W34" i="1"/>
  <c r="Y34" i="1" s="1"/>
  <c r="W42" i="1"/>
  <c r="Y42" i="1" s="1"/>
  <c r="W50" i="1"/>
  <c r="Y50" i="1" s="1"/>
  <c r="Y5" i="1"/>
  <c r="W13" i="1"/>
  <c r="Y13" i="1" s="1"/>
  <c r="W21" i="1"/>
  <c r="Y21" i="1" s="1"/>
  <c r="W29" i="1"/>
  <c r="Y29" i="1" s="1"/>
  <c r="W37" i="1"/>
  <c r="Y37" i="1" s="1"/>
  <c r="W45" i="1"/>
  <c r="Y45" i="1" s="1"/>
  <c r="W11" i="1"/>
  <c r="Y11" i="1" s="1"/>
  <c r="W22" i="1"/>
  <c r="Y22" i="1" s="1"/>
  <c r="W32" i="1"/>
  <c r="Y32" i="1" s="1"/>
  <c r="W43" i="1"/>
  <c r="Y43" i="1" s="1"/>
  <c r="W53" i="1"/>
  <c r="Y53" i="1" s="1"/>
  <c r="W61" i="1"/>
  <c r="Y61" i="1" s="1"/>
  <c r="W69" i="1"/>
  <c r="Y69" i="1" s="1"/>
  <c r="W77" i="1"/>
  <c r="Y77" i="1" s="1"/>
  <c r="W85" i="1"/>
  <c r="Y85" i="1" s="1"/>
  <c r="W93" i="1"/>
  <c r="Y93" i="1" s="1"/>
  <c r="W101" i="1"/>
  <c r="Y101" i="1" s="1"/>
  <c r="W109" i="1"/>
  <c r="Y109" i="1" s="1"/>
  <c r="W117" i="1"/>
  <c r="Y117" i="1" s="1"/>
  <c r="W125" i="1"/>
  <c r="Y125" i="1" s="1"/>
  <c r="W133" i="1"/>
  <c r="Y133" i="1" s="1"/>
  <c r="W141" i="1"/>
  <c r="Y141" i="1" s="1"/>
  <c r="W149" i="1"/>
  <c r="Y149" i="1" s="1"/>
  <c r="W157" i="1"/>
  <c r="Y157" i="1" s="1"/>
  <c r="W165" i="1"/>
  <c r="Y165" i="1" s="1"/>
  <c r="W173" i="1"/>
  <c r="Y173" i="1" s="1"/>
  <c r="W181" i="1"/>
  <c r="Y181" i="1" s="1"/>
  <c r="W189" i="1"/>
  <c r="Y189" i="1" s="1"/>
  <c r="W197" i="1"/>
  <c r="Y197" i="1" s="1"/>
  <c r="W205" i="1"/>
  <c r="Y205" i="1" s="1"/>
  <c r="W213" i="1"/>
  <c r="Y213" i="1" s="1"/>
  <c r="W221" i="1"/>
  <c r="Y221" i="1" s="1"/>
  <c r="W229" i="1"/>
  <c r="Y229" i="1" s="1"/>
  <c r="W237" i="1"/>
  <c r="Y237" i="1" s="1"/>
  <c r="W245" i="1"/>
  <c r="Y245" i="1" s="1"/>
  <c r="W253" i="1"/>
  <c r="Y253" i="1" s="1"/>
  <c r="W261" i="1"/>
  <c r="Y261" i="1" s="1"/>
  <c r="W269" i="1"/>
  <c r="Y269" i="1" s="1"/>
  <c r="W4" i="1"/>
  <c r="Y4" i="1" s="1"/>
  <c r="W15" i="1"/>
  <c r="Y15" i="1" s="1"/>
  <c r="W25" i="1"/>
  <c r="Y25" i="1" s="1"/>
  <c r="W36" i="1"/>
  <c r="Y36" i="1" s="1"/>
  <c r="W47" i="1"/>
  <c r="Y47" i="1" s="1"/>
  <c r="W56" i="1"/>
  <c r="Y56" i="1" s="1"/>
  <c r="W64" i="1"/>
  <c r="Y64" i="1" s="1"/>
  <c r="W72" i="1"/>
  <c r="Y72" i="1" s="1"/>
  <c r="W80" i="1"/>
  <c r="Y80" i="1" s="1"/>
  <c r="W88" i="1"/>
  <c r="Y88" i="1" s="1"/>
  <c r="W96" i="1"/>
  <c r="Y96" i="1" s="1"/>
  <c r="W104" i="1"/>
  <c r="Y104" i="1" s="1"/>
  <c r="W112" i="1"/>
  <c r="Y112" i="1" s="1"/>
  <c r="W120" i="1"/>
  <c r="Y120" i="1" s="1"/>
  <c r="W128" i="1"/>
  <c r="Y128" i="1" s="1"/>
  <c r="W136" i="1"/>
  <c r="Y136" i="1" s="1"/>
  <c r="W144" i="1"/>
  <c r="Y144" i="1" s="1"/>
  <c r="W152" i="1"/>
  <c r="Y152" i="1" s="1"/>
  <c r="W160" i="1"/>
  <c r="Y160" i="1" s="1"/>
  <c r="W168" i="1"/>
  <c r="Y168" i="1" s="1"/>
  <c r="W176" i="1"/>
  <c r="Y176" i="1" s="1"/>
  <c r="W184" i="1"/>
  <c r="Y184" i="1" s="1"/>
  <c r="W192" i="1"/>
  <c r="Y192" i="1" s="1"/>
  <c r="W200" i="1"/>
  <c r="Y200" i="1" s="1"/>
  <c r="W208" i="1"/>
  <c r="Y208" i="1" s="1"/>
  <c r="W216" i="1"/>
  <c r="Y216" i="1" s="1"/>
  <c r="W224" i="1"/>
  <c r="Y224" i="1" s="1"/>
  <c r="W232" i="1"/>
  <c r="Y232" i="1" s="1"/>
  <c r="W240" i="1"/>
  <c r="Y240" i="1" s="1"/>
  <c r="W248" i="1"/>
  <c r="Y248" i="1" s="1"/>
  <c r="W256" i="1"/>
  <c r="Y256" i="1" s="1"/>
  <c r="W264" i="1"/>
  <c r="Y264" i="1" s="1"/>
  <c r="W272" i="1"/>
  <c r="Y272" i="1" s="1"/>
  <c r="W280" i="1"/>
  <c r="Y280" i="1" s="1"/>
  <c r="W7" i="1"/>
  <c r="Y7" i="1" s="1"/>
  <c r="W20" i="1"/>
  <c r="Y20" i="1" s="1"/>
  <c r="W35" i="1"/>
  <c r="Y35" i="1" s="1"/>
  <c r="W49" i="1"/>
  <c r="Y49" i="1" s="1"/>
  <c r="W60" i="1"/>
  <c r="Y60" i="1" s="1"/>
  <c r="W71" i="1"/>
  <c r="Y71" i="1" s="1"/>
  <c r="W82" i="1"/>
  <c r="Y82" i="1" s="1"/>
  <c r="W92" i="1"/>
  <c r="Y92" i="1" s="1"/>
  <c r="W103" i="1"/>
  <c r="Y103" i="1" s="1"/>
  <c r="W114" i="1"/>
  <c r="Y114" i="1" s="1"/>
  <c r="W124" i="1"/>
  <c r="Y124" i="1" s="1"/>
  <c r="W135" i="1"/>
  <c r="Y135" i="1" s="1"/>
  <c r="W146" i="1"/>
  <c r="Y146" i="1" s="1"/>
  <c r="W156" i="1"/>
  <c r="Y156" i="1" s="1"/>
  <c r="W167" i="1"/>
  <c r="Y167" i="1" s="1"/>
  <c r="W178" i="1"/>
  <c r="Y178" i="1" s="1"/>
  <c r="W188" i="1"/>
  <c r="Y188" i="1" s="1"/>
  <c r="W199" i="1"/>
  <c r="Y199" i="1" s="1"/>
  <c r="W210" i="1"/>
  <c r="Y210" i="1" s="1"/>
  <c r="W220" i="1"/>
  <c r="Y220" i="1" s="1"/>
  <c r="W231" i="1"/>
  <c r="Y231" i="1" s="1"/>
  <c r="W242" i="1"/>
  <c r="Y242" i="1" s="1"/>
  <c r="W252" i="1"/>
  <c r="Y252" i="1" s="1"/>
  <c r="W263" i="1"/>
  <c r="Y263" i="1" s="1"/>
  <c r="W274" i="1"/>
  <c r="Y274" i="1" s="1"/>
  <c r="W283" i="1"/>
  <c r="Y283" i="1" s="1"/>
  <c r="W291" i="1"/>
  <c r="Y291" i="1" s="1"/>
  <c r="W299" i="1"/>
  <c r="Y299" i="1" s="1"/>
  <c r="W307" i="1"/>
  <c r="Y307" i="1" s="1"/>
  <c r="W315" i="1"/>
  <c r="Y315" i="1" s="1"/>
  <c r="W323" i="1"/>
  <c r="Y323" i="1" s="1"/>
  <c r="W331" i="1"/>
  <c r="Y331" i="1" s="1"/>
  <c r="W339" i="1"/>
  <c r="Y339" i="1" s="1"/>
  <c r="W347" i="1"/>
  <c r="Y347" i="1" s="1"/>
  <c r="W355" i="1"/>
  <c r="Y355" i="1" s="1"/>
  <c r="W363" i="1"/>
  <c r="Y363" i="1" s="1"/>
  <c r="W371" i="1"/>
  <c r="Y371" i="1" s="1"/>
  <c r="W379" i="1"/>
  <c r="Y379" i="1" s="1"/>
  <c r="W387" i="1"/>
  <c r="Y387" i="1" s="1"/>
  <c r="W395" i="1"/>
  <c r="Y395" i="1" s="1"/>
  <c r="W403" i="1"/>
  <c r="Y403" i="1" s="1"/>
  <c r="W411" i="1"/>
  <c r="Y411" i="1" s="1"/>
  <c r="W419" i="1"/>
  <c r="Y419" i="1" s="1"/>
  <c r="W427" i="1"/>
  <c r="Y427" i="1" s="1"/>
  <c r="W435" i="1"/>
  <c r="Y435" i="1" s="1"/>
  <c r="W443" i="1"/>
  <c r="Y443" i="1" s="1"/>
  <c r="W451" i="1"/>
  <c r="Y451" i="1" s="1"/>
  <c r="W459" i="1"/>
  <c r="Y459" i="1" s="1"/>
  <c r="W467" i="1"/>
  <c r="Y467" i="1" s="1"/>
  <c r="W475" i="1"/>
  <c r="Y475" i="1" s="1"/>
  <c r="W483" i="1"/>
  <c r="Y483" i="1" s="1"/>
  <c r="W491" i="1"/>
  <c r="Y491" i="1" s="1"/>
  <c r="W499" i="1"/>
  <c r="Y499" i="1" s="1"/>
  <c r="W507" i="1"/>
  <c r="Y507" i="1" s="1"/>
  <c r="W515" i="1"/>
  <c r="Y515" i="1" s="1"/>
  <c r="W523" i="1"/>
  <c r="Y523" i="1" s="1"/>
  <c r="W531" i="1"/>
  <c r="Y531" i="1" s="1"/>
  <c r="W539" i="1"/>
  <c r="Y539" i="1" s="1"/>
  <c r="W547" i="1"/>
  <c r="Y547" i="1" s="1"/>
  <c r="W555" i="1"/>
  <c r="Y555" i="1" s="1"/>
  <c r="W563" i="1"/>
  <c r="Y563" i="1" s="1"/>
  <c r="W571" i="1"/>
  <c r="Y571" i="1" s="1"/>
  <c r="W579" i="1"/>
  <c r="Y579" i="1" s="1"/>
  <c r="W587" i="1"/>
  <c r="Y587" i="1" s="1"/>
  <c r="W595" i="1"/>
  <c r="Y595" i="1" s="1"/>
  <c r="W603" i="1"/>
  <c r="Y603" i="1" s="1"/>
  <c r="W611" i="1"/>
  <c r="Y611" i="1" s="1"/>
  <c r="W619" i="1"/>
  <c r="Y619" i="1" s="1"/>
  <c r="W627" i="1"/>
  <c r="Y627" i="1" s="1"/>
  <c r="W635" i="1"/>
  <c r="Y635" i="1" s="1"/>
  <c r="W643" i="1"/>
  <c r="Y643" i="1" s="1"/>
  <c r="W651" i="1"/>
  <c r="Y651" i="1" s="1"/>
  <c r="W659" i="1"/>
  <c r="Y659" i="1" s="1"/>
  <c r="W667" i="1"/>
  <c r="Y667" i="1" s="1"/>
  <c r="W675" i="1"/>
  <c r="Y675" i="1" s="1"/>
  <c r="W683" i="1"/>
  <c r="Y683" i="1" s="1"/>
  <c r="W691" i="1"/>
  <c r="Y691" i="1" s="1"/>
  <c r="W699" i="1"/>
  <c r="Y699" i="1" s="1"/>
  <c r="W707" i="1"/>
  <c r="Y707" i="1" s="1"/>
  <c r="W715" i="1"/>
  <c r="Y715" i="1" s="1"/>
  <c r="W723" i="1"/>
  <c r="Y723" i="1" s="1"/>
  <c r="W731" i="1"/>
  <c r="Y731" i="1" s="1"/>
  <c r="W739" i="1"/>
  <c r="Y739" i="1" s="1"/>
  <c r="W747" i="1"/>
  <c r="Y747" i="1" s="1"/>
  <c r="W755" i="1"/>
  <c r="Y755" i="1" s="1"/>
  <c r="W763" i="1"/>
  <c r="Y763" i="1" s="1"/>
  <c r="W771" i="1"/>
  <c r="Y771" i="1" s="1"/>
  <c r="W779" i="1"/>
  <c r="Y779" i="1" s="1"/>
  <c r="W787" i="1"/>
  <c r="Y787" i="1" s="1"/>
  <c r="W795" i="1"/>
  <c r="Y795" i="1" s="1"/>
  <c r="W803" i="1"/>
  <c r="Y803" i="1" s="1"/>
  <c r="W811" i="1"/>
  <c r="Y811" i="1" s="1"/>
  <c r="W819" i="1"/>
  <c r="Y819" i="1" s="1"/>
  <c r="W9" i="1"/>
  <c r="Y9" i="1" s="1"/>
  <c r="W24" i="1"/>
  <c r="Y24" i="1" s="1"/>
  <c r="W39" i="1"/>
  <c r="Y39" i="1" s="1"/>
  <c r="W52" i="1"/>
  <c r="Y52" i="1" s="1"/>
  <c r="W63" i="1"/>
  <c r="Y63" i="1" s="1"/>
  <c r="W74" i="1"/>
  <c r="Y74" i="1" s="1"/>
  <c r="W84" i="1"/>
  <c r="Y84" i="1" s="1"/>
  <c r="W95" i="1"/>
  <c r="Y95" i="1" s="1"/>
  <c r="W106" i="1"/>
  <c r="Y106" i="1" s="1"/>
  <c r="W116" i="1"/>
  <c r="Y116" i="1" s="1"/>
  <c r="W127" i="1"/>
  <c r="Y127" i="1" s="1"/>
  <c r="W138" i="1"/>
  <c r="Y138" i="1" s="1"/>
  <c r="W148" i="1"/>
  <c r="Y148" i="1" s="1"/>
  <c r="W159" i="1"/>
  <c r="Y159" i="1" s="1"/>
  <c r="W170" i="1"/>
  <c r="Y170" i="1" s="1"/>
  <c r="W180" i="1"/>
  <c r="Y180" i="1" s="1"/>
  <c r="W191" i="1"/>
  <c r="Y191" i="1" s="1"/>
  <c r="W202" i="1"/>
  <c r="Y202" i="1" s="1"/>
  <c r="W212" i="1"/>
  <c r="Y212" i="1" s="1"/>
  <c r="W223" i="1"/>
  <c r="Y223" i="1" s="1"/>
  <c r="W234" i="1"/>
  <c r="Y234" i="1" s="1"/>
  <c r="W244" i="1"/>
  <c r="Y244" i="1" s="1"/>
  <c r="W255" i="1"/>
  <c r="Y255" i="1" s="1"/>
  <c r="W266" i="1"/>
  <c r="Y266" i="1" s="1"/>
  <c r="W276" i="1"/>
  <c r="Y276" i="1" s="1"/>
  <c r="W285" i="1"/>
  <c r="Y285" i="1" s="1"/>
  <c r="W293" i="1"/>
  <c r="Y293" i="1" s="1"/>
  <c r="W301" i="1"/>
  <c r="Y301" i="1" s="1"/>
  <c r="W309" i="1"/>
  <c r="Y309" i="1" s="1"/>
  <c r="W317" i="1"/>
  <c r="Y317" i="1" s="1"/>
  <c r="W325" i="1"/>
  <c r="Y325" i="1" s="1"/>
  <c r="W333" i="1"/>
  <c r="Y333" i="1" s="1"/>
  <c r="W341" i="1"/>
  <c r="Y341" i="1" s="1"/>
  <c r="W349" i="1"/>
  <c r="Y349" i="1" s="1"/>
  <c r="W357" i="1"/>
  <c r="Y357" i="1" s="1"/>
  <c r="W365" i="1"/>
  <c r="Y365" i="1" s="1"/>
  <c r="W373" i="1"/>
  <c r="Y373" i="1" s="1"/>
  <c r="W381" i="1"/>
  <c r="Y381" i="1" s="1"/>
  <c r="W389" i="1"/>
  <c r="Y389" i="1" s="1"/>
  <c r="W397" i="1"/>
  <c r="Y397" i="1" s="1"/>
  <c r="W405" i="1"/>
  <c r="Y405" i="1" s="1"/>
  <c r="W413" i="1"/>
  <c r="Y413" i="1" s="1"/>
  <c r="W421" i="1"/>
  <c r="Y421" i="1" s="1"/>
  <c r="W429" i="1"/>
  <c r="Y429" i="1" s="1"/>
  <c r="W437" i="1"/>
  <c r="Y437" i="1" s="1"/>
  <c r="W445" i="1"/>
  <c r="Y445" i="1" s="1"/>
  <c r="W453" i="1"/>
  <c r="Y453" i="1" s="1"/>
  <c r="W461" i="1"/>
  <c r="Y461" i="1" s="1"/>
  <c r="W469" i="1"/>
  <c r="Y469" i="1" s="1"/>
  <c r="W477" i="1"/>
  <c r="Y477" i="1" s="1"/>
  <c r="W485" i="1"/>
  <c r="Y485" i="1" s="1"/>
  <c r="W12" i="1"/>
  <c r="Y12" i="1" s="1"/>
  <c r="W27" i="1"/>
  <c r="Y27" i="1" s="1"/>
  <c r="W40" i="1"/>
  <c r="Y40" i="1" s="1"/>
  <c r="W54" i="1"/>
  <c r="Y54" i="1" s="1"/>
  <c r="W65" i="1"/>
  <c r="Y65" i="1" s="1"/>
  <c r="W75" i="1"/>
  <c r="Y75" i="1" s="1"/>
  <c r="W86" i="1"/>
  <c r="Y86" i="1" s="1"/>
  <c r="W97" i="1"/>
  <c r="Y97" i="1" s="1"/>
  <c r="W107" i="1"/>
  <c r="Y107" i="1" s="1"/>
  <c r="W118" i="1"/>
  <c r="Y118" i="1" s="1"/>
  <c r="W129" i="1"/>
  <c r="Y129" i="1" s="1"/>
  <c r="W139" i="1"/>
  <c r="Y139" i="1" s="1"/>
  <c r="W150" i="1"/>
  <c r="Y150" i="1" s="1"/>
  <c r="W161" i="1"/>
  <c r="Y161" i="1" s="1"/>
  <c r="W171" i="1"/>
  <c r="Y171" i="1" s="1"/>
  <c r="W182" i="1"/>
  <c r="Y182" i="1" s="1"/>
  <c r="W193" i="1"/>
  <c r="Y193" i="1" s="1"/>
  <c r="W203" i="1"/>
  <c r="Y203" i="1" s="1"/>
  <c r="W214" i="1"/>
  <c r="Y214" i="1" s="1"/>
  <c r="W225" i="1"/>
  <c r="Y225" i="1" s="1"/>
  <c r="W235" i="1"/>
  <c r="Y235" i="1" s="1"/>
  <c r="W246" i="1"/>
  <c r="Y246" i="1" s="1"/>
  <c r="W257" i="1"/>
  <c r="Y257" i="1" s="1"/>
  <c r="W267" i="1"/>
  <c r="Y267" i="1" s="1"/>
  <c r="W277" i="1"/>
  <c r="Y277" i="1" s="1"/>
  <c r="W286" i="1"/>
  <c r="Y286" i="1" s="1"/>
  <c r="W294" i="1"/>
  <c r="Y294" i="1" s="1"/>
  <c r="W302" i="1"/>
  <c r="Y302" i="1" s="1"/>
  <c r="W310" i="1"/>
  <c r="Y310" i="1" s="1"/>
  <c r="W318" i="1"/>
  <c r="Y318" i="1" s="1"/>
  <c r="W326" i="1"/>
  <c r="Y326" i="1" s="1"/>
  <c r="W334" i="1"/>
  <c r="Y334" i="1" s="1"/>
  <c r="W342" i="1"/>
  <c r="Y342" i="1" s="1"/>
  <c r="W350" i="1"/>
  <c r="Y350" i="1" s="1"/>
  <c r="W358" i="1"/>
  <c r="Y358" i="1" s="1"/>
  <c r="W366" i="1"/>
  <c r="Y366" i="1" s="1"/>
  <c r="W374" i="1"/>
  <c r="Y374" i="1" s="1"/>
  <c r="W382" i="1"/>
  <c r="Y382" i="1" s="1"/>
  <c r="W390" i="1"/>
  <c r="Y390" i="1" s="1"/>
  <c r="W398" i="1"/>
  <c r="Y398" i="1" s="1"/>
  <c r="W406" i="1"/>
  <c r="Y406" i="1" s="1"/>
  <c r="W414" i="1"/>
  <c r="Y414" i="1" s="1"/>
  <c r="W422" i="1"/>
  <c r="Y422" i="1" s="1"/>
  <c r="W430" i="1"/>
  <c r="Y430" i="1" s="1"/>
  <c r="W438" i="1"/>
  <c r="Y438" i="1" s="1"/>
  <c r="W446" i="1"/>
  <c r="Y446" i="1" s="1"/>
  <c r="W454" i="1"/>
  <c r="Y454" i="1" s="1"/>
  <c r="W462" i="1"/>
  <c r="Y462" i="1" s="1"/>
  <c r="W470" i="1"/>
  <c r="Y470" i="1" s="1"/>
  <c r="W478" i="1"/>
  <c r="Y478" i="1" s="1"/>
  <c r="W486" i="1"/>
  <c r="Y486" i="1" s="1"/>
  <c r="W494" i="1"/>
  <c r="Y494" i="1" s="1"/>
  <c r="W502" i="1"/>
  <c r="Y502" i="1" s="1"/>
  <c r="W510" i="1"/>
  <c r="Y510" i="1" s="1"/>
  <c r="W518" i="1"/>
  <c r="Y518" i="1" s="1"/>
  <c r="W526" i="1"/>
  <c r="Y526" i="1" s="1"/>
  <c r="W534" i="1"/>
  <c r="Y534" i="1" s="1"/>
  <c r="W542" i="1"/>
  <c r="Y542" i="1" s="1"/>
  <c r="W550" i="1"/>
  <c r="Y550" i="1" s="1"/>
  <c r="W558" i="1"/>
  <c r="Y558" i="1" s="1"/>
  <c r="W566" i="1"/>
  <c r="Y566" i="1" s="1"/>
  <c r="W574" i="1"/>
  <c r="Y574" i="1" s="1"/>
  <c r="W582" i="1"/>
  <c r="Y582" i="1" s="1"/>
  <c r="W590" i="1"/>
  <c r="Y590" i="1" s="1"/>
  <c r="W598" i="1"/>
  <c r="Y598" i="1" s="1"/>
  <c r="W606" i="1"/>
  <c r="Y606" i="1" s="1"/>
  <c r="W614" i="1"/>
  <c r="Y614" i="1" s="1"/>
  <c r="W622" i="1"/>
  <c r="Y622" i="1" s="1"/>
  <c r="W630" i="1"/>
  <c r="Y630" i="1" s="1"/>
  <c r="W638" i="1"/>
  <c r="Y638" i="1" s="1"/>
  <c r="W646" i="1"/>
  <c r="Y646" i="1" s="1"/>
  <c r="W654" i="1"/>
  <c r="Y654" i="1" s="1"/>
  <c r="W662" i="1"/>
  <c r="Y662" i="1" s="1"/>
  <c r="W670" i="1"/>
  <c r="Y670" i="1" s="1"/>
  <c r="W678" i="1"/>
  <c r="Y678" i="1" s="1"/>
  <c r="W686" i="1"/>
  <c r="Y686" i="1" s="1"/>
  <c r="W694" i="1"/>
  <c r="Y694" i="1" s="1"/>
  <c r="W702" i="1"/>
  <c r="Y702" i="1" s="1"/>
  <c r="W710" i="1"/>
  <c r="Y710" i="1" s="1"/>
  <c r="W718" i="1"/>
  <c r="Y718" i="1" s="1"/>
  <c r="W726" i="1"/>
  <c r="Y726" i="1" s="1"/>
  <c r="W734" i="1"/>
  <c r="Y734" i="1" s="1"/>
  <c r="W742" i="1"/>
  <c r="Y742" i="1" s="1"/>
  <c r="W750" i="1"/>
  <c r="Y750" i="1" s="1"/>
  <c r="W758" i="1"/>
  <c r="Y758" i="1" s="1"/>
  <c r="W766" i="1"/>
  <c r="Y766" i="1" s="1"/>
  <c r="W774" i="1"/>
  <c r="Y774" i="1" s="1"/>
  <c r="W782" i="1"/>
  <c r="Y782" i="1" s="1"/>
  <c r="W790" i="1"/>
  <c r="Y790" i="1" s="1"/>
  <c r="W798" i="1"/>
  <c r="Y798" i="1" s="1"/>
  <c r="W806" i="1"/>
  <c r="Y806" i="1" s="1"/>
  <c r="W814" i="1"/>
  <c r="Y814" i="1" s="1"/>
  <c r="W822" i="1"/>
  <c r="Y822" i="1" s="1"/>
  <c r="W840" i="1"/>
  <c r="Y840" i="1" s="1"/>
  <c r="W832" i="1"/>
  <c r="Y832" i="1" s="1"/>
  <c r="W824" i="1"/>
  <c r="Y824" i="1" s="1"/>
  <c r="W813" i="1"/>
  <c r="Y813" i="1" s="1"/>
  <c r="W802" i="1"/>
  <c r="Y802" i="1" s="1"/>
  <c r="W792" i="1"/>
  <c r="Y792" i="1" s="1"/>
  <c r="W781" i="1"/>
  <c r="Y781" i="1" s="1"/>
  <c r="W770" i="1"/>
  <c r="Y770" i="1" s="1"/>
  <c r="W760" i="1"/>
  <c r="Y760" i="1" s="1"/>
  <c r="W749" i="1"/>
  <c r="Y749" i="1" s="1"/>
  <c r="W738" i="1"/>
  <c r="Y738" i="1" s="1"/>
  <c r="W728" i="1"/>
  <c r="Y728" i="1" s="1"/>
  <c r="W717" i="1"/>
  <c r="Y717" i="1" s="1"/>
  <c r="W706" i="1"/>
  <c r="Y706" i="1" s="1"/>
  <c r="W696" i="1"/>
  <c r="Y696" i="1" s="1"/>
  <c r="W685" i="1"/>
  <c r="Y685" i="1" s="1"/>
  <c r="W674" i="1"/>
  <c r="Y674" i="1" s="1"/>
  <c r="W664" i="1"/>
  <c r="Y664" i="1" s="1"/>
  <c r="W653" i="1"/>
  <c r="Y653" i="1" s="1"/>
  <c r="W642" i="1"/>
  <c r="Y642" i="1" s="1"/>
  <c r="W632" i="1"/>
  <c r="Y632" i="1" s="1"/>
  <c r="W621" i="1"/>
  <c r="Y621" i="1" s="1"/>
  <c r="W610" i="1"/>
  <c r="Y610" i="1" s="1"/>
  <c r="W600" i="1"/>
  <c r="Y600" i="1" s="1"/>
  <c r="W589" i="1"/>
  <c r="Y589" i="1" s="1"/>
  <c r="W578" i="1"/>
  <c r="Y578" i="1" s="1"/>
  <c r="W568" i="1"/>
  <c r="Y568" i="1" s="1"/>
  <c r="W557" i="1"/>
  <c r="Y557" i="1" s="1"/>
  <c r="W546" i="1"/>
  <c r="Y546" i="1" s="1"/>
  <c r="W536" i="1"/>
  <c r="Y536" i="1" s="1"/>
  <c r="W525" i="1"/>
  <c r="Y525" i="1" s="1"/>
  <c r="W514" i="1"/>
  <c r="Y514" i="1" s="1"/>
  <c r="W504" i="1"/>
  <c r="Y504" i="1" s="1"/>
  <c r="W493" i="1"/>
  <c r="Y493" i="1" s="1"/>
  <c r="W481" i="1"/>
  <c r="Y481" i="1" s="1"/>
  <c r="W468" i="1"/>
  <c r="Y468" i="1" s="1"/>
  <c r="W456" i="1"/>
  <c r="Y456" i="1" s="1"/>
  <c r="W442" i="1"/>
  <c r="Y442" i="1" s="1"/>
  <c r="W431" i="1"/>
  <c r="Y431" i="1" s="1"/>
  <c r="W417" i="1"/>
  <c r="Y417" i="1" s="1"/>
  <c r="W404" i="1"/>
  <c r="Y404" i="1" s="1"/>
  <c r="W392" i="1"/>
  <c r="Y392" i="1" s="1"/>
  <c r="W378" i="1"/>
  <c r="Y378" i="1" s="1"/>
  <c r="W367" i="1"/>
  <c r="Y367" i="1" s="1"/>
  <c r="W353" i="1"/>
  <c r="Y353" i="1" s="1"/>
  <c r="W340" i="1"/>
  <c r="Y340" i="1" s="1"/>
  <c r="W328" i="1"/>
  <c r="Y328" i="1" s="1"/>
  <c r="W314" i="1"/>
  <c r="Y314" i="1" s="1"/>
  <c r="W303" i="1"/>
  <c r="Y303" i="1" s="1"/>
  <c r="W289" i="1"/>
  <c r="Y289" i="1" s="1"/>
  <c r="W275" i="1"/>
  <c r="Y275" i="1" s="1"/>
  <c r="W259" i="1"/>
  <c r="Y259" i="1" s="1"/>
  <c r="W241" i="1"/>
  <c r="Y241" i="1" s="1"/>
  <c r="W226" i="1"/>
  <c r="Y226" i="1" s="1"/>
  <c r="W207" i="1"/>
  <c r="Y207" i="1" s="1"/>
  <c r="W190" i="1"/>
  <c r="Y190" i="1" s="1"/>
  <c r="W174" i="1"/>
  <c r="Y174" i="1" s="1"/>
  <c r="W155" i="1"/>
  <c r="Y155" i="1" s="1"/>
  <c r="W140" i="1"/>
  <c r="Y140" i="1" s="1"/>
  <c r="W122" i="1"/>
  <c r="Y122" i="1" s="1"/>
  <c r="W105" i="1"/>
  <c r="Y105" i="1" s="1"/>
  <c r="W89" i="1"/>
  <c r="Y89" i="1" s="1"/>
  <c r="W70" i="1"/>
  <c r="Y70" i="1" s="1"/>
  <c r="W55" i="1"/>
  <c r="Y55" i="1" s="1"/>
  <c r="W31" i="1"/>
  <c r="Y31" i="1" s="1"/>
  <c r="W8" i="1"/>
  <c r="Y8" i="1" s="1"/>
  <c r="W846" i="1"/>
  <c r="Y846" i="1" s="1"/>
  <c r="W838" i="1"/>
  <c r="Y838" i="1" s="1"/>
  <c r="W830" i="1"/>
  <c r="Y830" i="1" s="1"/>
  <c r="W821" i="1"/>
  <c r="Y821" i="1" s="1"/>
  <c r="W810" i="1"/>
  <c r="Y810" i="1" s="1"/>
  <c r="W800" i="1"/>
  <c r="Y800" i="1" s="1"/>
  <c r="W789" i="1"/>
  <c r="Y789" i="1" s="1"/>
  <c r="W778" i="1"/>
  <c r="Y778" i="1" s="1"/>
  <c r="W768" i="1"/>
  <c r="Y768" i="1" s="1"/>
  <c r="W757" i="1"/>
  <c r="Y757" i="1" s="1"/>
  <c r="W746" i="1"/>
  <c r="Y746" i="1" s="1"/>
  <c r="W736" i="1"/>
  <c r="Y736" i="1" s="1"/>
  <c r="W725" i="1"/>
  <c r="Y725" i="1" s="1"/>
  <c r="W714" i="1"/>
  <c r="Y714" i="1" s="1"/>
  <c r="W704" i="1"/>
  <c r="Y704" i="1" s="1"/>
  <c r="W693" i="1"/>
  <c r="Y693" i="1" s="1"/>
  <c r="W682" i="1"/>
  <c r="Y682" i="1" s="1"/>
  <c r="W672" i="1"/>
  <c r="Y672" i="1" s="1"/>
  <c r="W661" i="1"/>
  <c r="Y661" i="1" s="1"/>
  <c r="W650" i="1"/>
  <c r="Y650" i="1" s="1"/>
  <c r="W640" i="1"/>
  <c r="Y640" i="1" s="1"/>
  <c r="W629" i="1"/>
  <c r="Y629" i="1" s="1"/>
  <c r="W618" i="1"/>
  <c r="Y618" i="1" s="1"/>
  <c r="W608" i="1"/>
  <c r="Y608" i="1" s="1"/>
  <c r="W597" i="1"/>
  <c r="Y597" i="1" s="1"/>
  <c r="W586" i="1"/>
  <c r="Y586" i="1" s="1"/>
  <c r="W576" i="1"/>
  <c r="Y576" i="1" s="1"/>
  <c r="W565" i="1"/>
  <c r="Y565" i="1" s="1"/>
  <c r="W554" i="1"/>
  <c r="Y554" i="1" s="1"/>
  <c r="W544" i="1"/>
  <c r="Y544" i="1" s="1"/>
  <c r="W533" i="1"/>
  <c r="Y533" i="1" s="1"/>
  <c r="W522" i="1"/>
  <c r="Y522" i="1" s="1"/>
  <c r="W512" i="1"/>
  <c r="Y512" i="1" s="1"/>
  <c r="W501" i="1"/>
  <c r="Y501" i="1" s="1"/>
  <c r="W490" i="1"/>
  <c r="Y490" i="1" s="1"/>
  <c r="W479" i="1"/>
  <c r="Y479" i="1" s="1"/>
  <c r="W465" i="1"/>
  <c r="Y465" i="1" s="1"/>
  <c r="W452" i="1"/>
  <c r="Y452" i="1" s="1"/>
  <c r="W440" i="1"/>
  <c r="Y440" i="1" s="1"/>
  <c r="W426" i="1"/>
  <c r="Y426" i="1" s="1"/>
  <c r="W415" i="1"/>
  <c r="Y415" i="1" s="1"/>
  <c r="W401" i="1"/>
  <c r="Y401" i="1" s="1"/>
  <c r="W388" i="1"/>
  <c r="Y388" i="1" s="1"/>
  <c r="W376" i="1"/>
  <c r="Y376" i="1" s="1"/>
  <c r="W362" i="1"/>
  <c r="Y362" i="1" s="1"/>
  <c r="W351" i="1"/>
  <c r="Y351" i="1" s="1"/>
  <c r="W337" i="1"/>
  <c r="Y337" i="1" s="1"/>
  <c r="W324" i="1"/>
  <c r="Y324" i="1" s="1"/>
  <c r="W312" i="1"/>
  <c r="Y312" i="1" s="1"/>
  <c r="W298" i="1"/>
  <c r="Y298" i="1" s="1"/>
  <c r="W287" i="1"/>
  <c r="Y287" i="1" s="1"/>
  <c r="W271" i="1"/>
  <c r="Y271" i="1" s="1"/>
  <c r="W254" i="1"/>
  <c r="Y254" i="1" s="1"/>
  <c r="W238" i="1"/>
  <c r="Y238" i="1" s="1"/>
  <c r="W219" i="1"/>
  <c r="Y219" i="1" s="1"/>
  <c r="W204" i="1"/>
  <c r="Y204" i="1" s="1"/>
  <c r="W186" i="1"/>
  <c r="Y186" i="1" s="1"/>
  <c r="W169" i="1"/>
  <c r="Y169" i="1" s="1"/>
  <c r="W153" i="1"/>
  <c r="Y153" i="1" s="1"/>
  <c r="W134" i="1"/>
  <c r="Y134" i="1" s="1"/>
  <c r="W119" i="1"/>
  <c r="Y119" i="1" s="1"/>
  <c r="W100" i="1"/>
  <c r="Y100" i="1" s="1"/>
  <c r="W83" i="1"/>
  <c r="Y83" i="1" s="1"/>
  <c r="W67" i="1"/>
  <c r="Y67" i="1" s="1"/>
  <c r="W48" i="1"/>
  <c r="Y48" i="1" s="1"/>
  <c r="W28" i="1"/>
  <c r="Y28" i="1" s="1"/>
  <c r="W3" i="1"/>
  <c r="Y3"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2" i="1"/>
  <c r="V4" i="1"/>
  <c r="X4" i="1" s="1"/>
  <c r="L656" i="1"/>
  <c r="L391" i="1"/>
  <c r="L80" i="1"/>
  <c r="L733" i="1"/>
  <c r="L124" i="1"/>
  <c r="L445" i="1"/>
  <c r="L655" i="1"/>
  <c r="L155" i="1"/>
  <c r="L45" i="1"/>
  <c r="L192" i="1"/>
  <c r="L237" i="1"/>
  <c r="L135" i="1"/>
  <c r="L472" i="1"/>
  <c r="L273" i="1"/>
  <c r="L463" i="1"/>
  <c r="L176" i="1"/>
  <c r="L394" i="1"/>
  <c r="L677" i="1"/>
  <c r="L467" i="1"/>
  <c r="L95" i="1"/>
  <c r="L82" i="1"/>
  <c r="L97" i="1"/>
  <c r="L659" i="1"/>
  <c r="L96" i="1"/>
  <c r="L247" i="1"/>
  <c r="L672" i="1"/>
  <c r="L505" i="1"/>
  <c r="L411" i="1"/>
  <c r="L286" i="1"/>
  <c r="L477" i="1"/>
  <c r="L557" i="1"/>
  <c r="L242" i="1"/>
  <c r="L381" i="1"/>
  <c r="L81" i="1"/>
  <c r="L336" i="1"/>
  <c r="L674" i="1"/>
  <c r="L329" i="1"/>
  <c r="L510" i="1"/>
  <c r="L134" i="1"/>
  <c r="L164" i="1"/>
  <c r="L421" i="1"/>
  <c r="L435" i="1"/>
  <c r="L549" i="1"/>
  <c r="L511" i="1"/>
  <c r="L401" i="1"/>
  <c r="L240" i="1"/>
  <c r="L439" i="1"/>
  <c r="L298" i="1"/>
  <c r="L255" i="1"/>
  <c r="L440" i="1"/>
  <c r="L300" i="1"/>
  <c r="L517" i="1"/>
  <c r="L489" i="1"/>
  <c r="L515" i="1"/>
  <c r="L520" i="1"/>
  <c r="L543" i="1"/>
  <c r="L154" i="1"/>
  <c r="L190" i="1"/>
  <c r="L576" i="1"/>
  <c r="L681" i="1"/>
  <c r="L188" i="1"/>
  <c r="L406" i="1"/>
  <c r="L432" i="1"/>
  <c r="L23" i="1"/>
  <c r="L342" i="1"/>
  <c r="L620" i="1"/>
  <c r="L688" i="1"/>
  <c r="L303" i="1"/>
  <c r="L384" i="1"/>
  <c r="L462" i="1"/>
  <c r="L238" i="1"/>
  <c r="L162" i="1"/>
  <c r="L225" i="1"/>
  <c r="L157" i="1"/>
  <c r="L112" i="1"/>
  <c r="L416" i="1"/>
  <c r="L720" i="1"/>
  <c r="L454" i="1"/>
  <c r="L684" i="1"/>
  <c r="L612" i="1"/>
  <c r="L353" i="1"/>
  <c r="L73" i="1"/>
  <c r="L142" i="1"/>
  <c r="L654" i="1"/>
  <c r="L481" i="1"/>
  <c r="L670" i="1"/>
  <c r="L641" i="1"/>
  <c r="L360" i="1"/>
  <c r="L626" i="1"/>
  <c r="L558" i="1"/>
  <c r="L553" i="1"/>
  <c r="L246" i="1"/>
  <c r="L123" i="1"/>
  <c r="L113" i="1"/>
  <c r="L326" i="1"/>
  <c r="L26" i="1"/>
  <c r="L500" i="1"/>
  <c r="L478" i="1"/>
  <c r="L53" i="1"/>
  <c r="L464" i="1"/>
  <c r="L182" i="1"/>
  <c r="L11" i="1"/>
  <c r="L516" i="1"/>
  <c r="L552" i="1"/>
  <c r="L313" i="1"/>
  <c r="L129" i="1"/>
  <c r="L614" i="1"/>
  <c r="L245" i="1"/>
  <c r="L438" i="1"/>
  <c r="L650" i="1"/>
  <c r="L483" i="1"/>
  <c r="L289" i="1"/>
  <c r="L453" i="1"/>
  <c r="L722" i="1"/>
  <c r="L215" i="1"/>
  <c r="L260" i="1"/>
  <c r="L228" i="1"/>
  <c r="L227" i="1"/>
  <c r="L408" i="1"/>
  <c r="L444" i="1"/>
  <c r="L663" i="1"/>
  <c r="L683" i="1"/>
  <c r="L31" i="1"/>
  <c r="L572" i="1"/>
  <c r="L564" i="1"/>
  <c r="L664" i="1"/>
  <c r="L328" i="1"/>
  <c r="L94" i="1"/>
  <c r="L845" i="1"/>
  <c r="L494" i="1"/>
  <c r="L396" i="1"/>
  <c r="L474" i="1"/>
  <c r="L529" i="1"/>
  <c r="L574" i="1"/>
  <c r="L551" i="1"/>
  <c r="L783" i="1"/>
  <c r="L28" i="1"/>
  <c r="L513" i="1"/>
  <c r="L136" i="1"/>
  <c r="L70" i="1"/>
  <c r="L631" i="1"/>
  <c r="L420" i="1"/>
  <c r="L527" i="1"/>
  <c r="L593" i="1"/>
  <c r="L488" i="1"/>
  <c r="L428" i="1"/>
  <c r="L352" i="1"/>
  <c r="L383" i="1"/>
  <c r="L621" i="1"/>
  <c r="L93" i="1"/>
  <c r="L531" i="1"/>
  <c r="L610" i="1"/>
  <c r="L539" i="1"/>
  <c r="L160" i="1"/>
  <c r="L282" i="1"/>
  <c r="L254" i="1"/>
  <c r="L207" i="1"/>
  <c r="L523" i="1"/>
  <c r="L84" i="1"/>
  <c r="L460" i="1"/>
  <c r="L448" i="1"/>
  <c r="L595" i="1"/>
  <c r="L424" i="1"/>
  <c r="L339" i="1"/>
  <c r="L189" i="1"/>
  <c r="L739" i="1"/>
  <c r="L331" i="1"/>
  <c r="L763" i="1"/>
  <c r="L547" i="1"/>
  <c r="L7" i="1"/>
  <c r="L577" i="1"/>
  <c r="L25" i="1"/>
  <c r="L667" i="1"/>
  <c r="L638" i="1"/>
  <c r="L599" i="1"/>
  <c r="L587" i="1"/>
  <c r="L430" i="1"/>
  <c r="L105" i="1"/>
  <c r="L495" i="1"/>
  <c r="L49" i="1"/>
  <c r="L262" i="1"/>
  <c r="L351" i="1"/>
  <c r="L608" i="1"/>
  <c r="L184" i="1"/>
  <c r="L72" i="1"/>
  <c r="L716" i="1"/>
  <c r="L183" i="1"/>
  <c r="L452" i="1"/>
  <c r="L772" i="1"/>
  <c r="L402" i="1"/>
  <c r="L567" i="1"/>
  <c r="L109" i="1"/>
  <c r="L449" i="1"/>
  <c r="L767" i="1"/>
  <c r="L458" i="1"/>
  <c r="L208" i="1"/>
  <c r="L284" i="1"/>
  <c r="L210" i="1"/>
  <c r="L204" i="1"/>
  <c r="L403" i="1"/>
  <c r="L719" i="1"/>
  <c r="L758" i="1"/>
  <c r="L417" i="1"/>
  <c r="L781" i="1"/>
  <c r="L708" i="1"/>
  <c r="L732" i="1"/>
  <c r="L818" i="1"/>
  <c r="L321" i="1"/>
  <c r="L618" i="1"/>
  <c r="L715" i="1"/>
  <c r="L554" i="1"/>
  <c r="L718" i="1"/>
  <c r="L253" i="1"/>
  <c r="L731" i="1"/>
  <c r="L47" i="1"/>
  <c r="L707" i="1"/>
  <c r="L434" i="1"/>
  <c r="L334" i="1"/>
  <c r="L400" i="1"/>
  <c r="L196" i="1"/>
  <c r="L822" i="1"/>
  <c r="L755" i="1"/>
  <c r="L369" i="1"/>
  <c r="L302" i="1"/>
  <c r="L846" i="1"/>
  <c r="L409" i="1"/>
  <c r="L761" i="1"/>
  <c r="L195" i="1"/>
  <c r="L698" i="1"/>
  <c r="L58" i="1"/>
  <c r="L665" i="1"/>
  <c r="L366" i="1"/>
  <c r="L418" i="1"/>
  <c r="L847" i="1"/>
  <c r="L760" i="1"/>
  <c r="L469" i="1"/>
  <c r="L344" i="1"/>
  <c r="L202" i="1"/>
  <c r="L12" i="1"/>
  <c r="L116" i="1"/>
  <c r="L518" i="1"/>
  <c r="L457" i="1"/>
  <c r="L59" i="1"/>
  <c r="L234" i="1"/>
  <c r="L272" i="1"/>
  <c r="L592" i="1"/>
  <c r="L91" i="1"/>
  <c r="L756" i="1"/>
  <c r="L310" i="1"/>
  <c r="L259" i="1"/>
  <c r="L526" i="1"/>
  <c r="L423" i="1"/>
  <c r="L808" i="1"/>
  <c r="L268" i="1"/>
  <c r="L653" i="1"/>
  <c r="L269" i="1"/>
  <c r="L345" i="1"/>
  <c r="L792" i="1"/>
  <c r="L447" i="1"/>
  <c r="L395" i="1"/>
  <c r="L4" i="1"/>
  <c r="L804" i="1"/>
  <c r="L363" i="1"/>
  <c r="L723" i="1"/>
  <c r="L308" i="1"/>
  <c r="L833" i="1"/>
  <c r="L843" i="1"/>
  <c r="L180" i="1"/>
  <c r="L597" i="1"/>
  <c r="L776" i="1"/>
  <c r="L119" i="1"/>
  <c r="L24" i="1"/>
  <c r="L579" i="1"/>
  <c r="L666" i="1"/>
  <c r="L607" i="1"/>
  <c r="L263" i="1"/>
  <c r="L555" i="1"/>
  <c r="L361" i="1"/>
  <c r="L55" i="1"/>
  <c r="L823" i="1"/>
  <c r="L64" i="1"/>
  <c r="L724" i="1"/>
  <c r="L773" i="1"/>
  <c r="L770" i="1"/>
  <c r="L628" i="1"/>
  <c r="L601" i="1"/>
  <c r="L419" i="1"/>
  <c r="L602" i="1"/>
  <c r="L249" i="1"/>
  <c r="L729" i="1"/>
  <c r="L319" i="1"/>
  <c r="L503" i="1"/>
  <c r="L54" i="1"/>
  <c r="L648" i="1"/>
  <c r="L206" i="1"/>
  <c r="L559" i="1"/>
  <c r="L603" i="1"/>
  <c r="L404" i="1"/>
  <c r="L214" i="1"/>
  <c r="L651" i="1"/>
  <c r="L57" i="1"/>
  <c r="L446" i="1"/>
  <c r="L649" i="1"/>
  <c r="L442" i="1"/>
  <c r="L499" i="1"/>
  <c r="L223" i="1"/>
  <c r="L540" i="1"/>
  <c r="L304" i="1"/>
  <c r="L274" i="1"/>
  <c r="M38" i="1"/>
  <c r="M44" i="1"/>
  <c r="M34" i="1"/>
  <c r="M39" i="1"/>
  <c r="M41" i="1"/>
  <c r="M46" i="1"/>
  <c r="M33" i="1"/>
  <c r="M68" i="1"/>
  <c r="M679" i="1"/>
  <c r="M106" i="1"/>
  <c r="M13" i="1"/>
  <c r="M412" i="1"/>
  <c r="M17" i="1"/>
  <c r="M27" i="1"/>
  <c r="M35" i="1"/>
  <c r="M62" i="1"/>
  <c r="M66" i="1"/>
  <c r="M77" i="1"/>
  <c r="M83" i="1"/>
  <c r="M99" i="1"/>
  <c r="M101" i="1"/>
  <c r="M104" i="1"/>
  <c r="M107" i="1"/>
  <c r="M131" i="1"/>
  <c r="M132" i="1"/>
  <c r="M137" i="1"/>
  <c r="M151" i="1"/>
  <c r="M156" i="1"/>
  <c r="M167" i="1"/>
  <c r="M194" i="1"/>
  <c r="M212" i="1"/>
  <c r="M219" i="1"/>
  <c r="M232" i="1"/>
  <c r="M233" i="1"/>
  <c r="M256" i="1"/>
  <c r="M283" i="1"/>
  <c r="M341" i="1"/>
  <c r="M346" i="1"/>
  <c r="M376" i="1"/>
  <c r="M385" i="1"/>
  <c r="M387" i="1"/>
  <c r="M441" i="1"/>
  <c r="M461" i="1"/>
  <c r="M492" i="1"/>
  <c r="M566" i="1"/>
  <c r="M588" i="1"/>
  <c r="M600" i="1"/>
  <c r="M630" i="1"/>
  <c r="M637" i="1"/>
  <c r="M678" i="1"/>
  <c r="M680" i="1"/>
  <c r="M687" i="1"/>
  <c r="M784" i="1"/>
  <c r="M816" i="1"/>
  <c r="M128" i="1"/>
  <c r="M322" i="1"/>
  <c r="M561" i="1"/>
  <c r="M213" i="1"/>
  <c r="M397" i="1"/>
  <c r="M295" i="1"/>
  <c r="M431" i="1"/>
  <c r="M743" i="1"/>
  <c r="M90" i="1"/>
  <c r="M74" i="1"/>
  <c r="M392" i="1"/>
  <c r="M562" i="1"/>
  <c r="M327" i="1"/>
  <c r="M545" i="1"/>
  <c r="M153" i="1"/>
  <c r="M437" i="1"/>
  <c r="M332" i="1"/>
  <c r="M356" i="1"/>
  <c r="M323" i="1"/>
  <c r="M563" i="1"/>
  <c r="M590" i="1"/>
  <c r="M644" i="1"/>
  <c r="M382" i="1"/>
  <c r="M429" i="1"/>
  <c r="M619" i="1"/>
  <c r="M673" i="1"/>
  <c r="M114" i="1"/>
  <c r="M662" i="1"/>
  <c r="M616" i="1"/>
  <c r="M744" i="1"/>
  <c r="M415" i="1"/>
  <c r="M470" i="1"/>
  <c r="M407" i="1"/>
  <c r="M374" i="1"/>
  <c r="M548" i="1"/>
  <c r="M565" i="1"/>
  <c r="M584" i="1"/>
  <c r="M211" i="1"/>
  <c r="M433" i="1"/>
  <c r="M762" i="1"/>
  <c r="M643" i="1"/>
  <c r="M271" i="1"/>
  <c r="M502" i="1"/>
  <c r="M669" i="1"/>
  <c r="M498" i="1"/>
  <c r="M568" i="1"/>
  <c r="M635" i="1"/>
  <c r="M427" i="1"/>
  <c r="M168" i="1"/>
  <c r="M373" i="1"/>
  <c r="M611" i="1"/>
  <c r="M496" i="1"/>
  <c r="M103" i="1"/>
  <c r="M171" i="1"/>
  <c r="M486" i="1"/>
  <c r="M753" i="1"/>
  <c r="M475" i="1"/>
  <c r="M668" i="1"/>
  <c r="M277" i="1"/>
  <c r="M294" i="1"/>
  <c r="M751" i="1"/>
  <c r="M140" i="1"/>
  <c r="M209" i="1"/>
  <c r="M203" i="1"/>
  <c r="M367" i="1"/>
  <c r="M468" i="1"/>
  <c r="M217" i="1"/>
  <c r="M307" i="1"/>
  <c r="M362" i="1"/>
  <c r="M569" i="1"/>
  <c r="M375" i="1"/>
  <c r="M296" i="1"/>
  <c r="M473" i="1"/>
  <c r="M280" i="1"/>
  <c r="M86" i="1"/>
  <c r="M580" i="1"/>
  <c r="M749" i="1"/>
  <c r="M471" i="1"/>
  <c r="M455" i="1"/>
  <c r="M236" i="1"/>
  <c r="M290" i="1"/>
  <c r="M325" i="1"/>
  <c r="M535" i="1"/>
  <c r="M528" i="1"/>
  <c r="M532" i="1"/>
  <c r="M703" i="1"/>
  <c r="M482" i="1"/>
  <c r="M174" i="1"/>
  <c r="M443" i="1"/>
  <c r="M179" i="1"/>
  <c r="M111" i="1"/>
  <c r="M252" i="1"/>
  <c r="M660" i="1"/>
  <c r="M186" i="1"/>
  <c r="M639" i="1"/>
  <c r="M158" i="1"/>
  <c r="M257" i="1"/>
  <c r="M333" i="1"/>
  <c r="M311" i="1"/>
  <c r="M365" i="1"/>
  <c r="M60" i="1"/>
  <c r="M730" i="1"/>
  <c r="M264" i="1"/>
  <c r="M285" i="1"/>
  <c r="M714" i="1"/>
  <c r="M399" i="1"/>
  <c r="M636" i="1"/>
  <c r="M197" i="1"/>
  <c r="M479" i="1"/>
  <c r="M691" i="1"/>
  <c r="M692" i="1"/>
  <c r="M711" i="1"/>
  <c r="M748" i="1"/>
  <c r="M270" i="1"/>
  <c r="M838" i="1"/>
  <c r="M629" i="1"/>
  <c r="M138" i="1"/>
  <c r="M166" i="1"/>
  <c r="M9" i="1"/>
  <c r="M330" i="1"/>
  <c r="M152" i="1"/>
  <c r="M248" i="1"/>
  <c r="M16" i="1"/>
  <c r="M697" i="1"/>
  <c r="M476" i="1"/>
  <c r="M794" i="1"/>
  <c r="M694" i="1"/>
  <c r="M314" i="1"/>
  <c r="M533" i="1"/>
  <c r="M115" i="1"/>
  <c r="M542" i="1"/>
  <c r="M89" i="1"/>
  <c r="M484" i="1"/>
  <c r="M350" i="1"/>
  <c r="M757" i="1"/>
  <c r="M504" i="1"/>
  <c r="M88" i="1"/>
  <c r="M560" i="1"/>
  <c r="M690" i="1"/>
  <c r="M796" i="1"/>
  <c r="M299" i="1"/>
  <c r="M173" i="1"/>
  <c r="M414" i="1"/>
  <c r="M161" i="1"/>
  <c r="M75" i="1"/>
  <c r="M815" i="1"/>
  <c r="M170" i="1"/>
  <c r="M324" i="1"/>
  <c r="M647" i="1"/>
  <c r="M541" i="1"/>
  <c r="M536" i="1"/>
  <c r="M410" i="1"/>
  <c r="M689" i="1"/>
  <c r="M633" i="1"/>
  <c r="M144" i="1"/>
  <c r="M594" i="1"/>
  <c r="M831" i="1"/>
  <c r="M606" i="1"/>
  <c r="M782" i="1"/>
  <c r="M814" i="1"/>
  <c r="M821" i="1"/>
  <c r="M790" i="1"/>
  <c r="M805" i="1"/>
  <c r="M491" i="1"/>
  <c r="M785" i="1"/>
  <c r="M315" i="1"/>
  <c r="M786" i="1"/>
  <c r="M811" i="1"/>
  <c r="M793" i="1"/>
  <c r="M797" i="1"/>
  <c r="M175" i="1"/>
  <c r="M779" i="1"/>
  <c r="M836" i="1"/>
  <c r="M388" i="1"/>
  <c r="M177" i="1"/>
  <c r="M169" i="1"/>
  <c r="M519" i="1"/>
  <c r="M244" i="1"/>
  <c r="M48" i="1"/>
  <c r="M243" i="1"/>
  <c r="M130" i="1"/>
  <c r="M842" i="1"/>
  <c r="M837" i="1"/>
  <c r="M839" i="1"/>
  <c r="M598" i="1"/>
  <c r="M696" i="1"/>
  <c r="M150" i="1"/>
  <c r="M172" i="1"/>
  <c r="M405" i="1"/>
  <c r="M570" i="1"/>
  <c r="M801" i="1"/>
  <c r="M578" i="1"/>
  <c r="M824" i="1"/>
  <c r="M451" i="1"/>
  <c r="M301" i="1"/>
  <c r="M798" i="1"/>
  <c r="M676" i="1"/>
  <c r="M795" i="1"/>
  <c r="M771" i="1"/>
  <c r="M701" i="1"/>
  <c r="M780" i="1"/>
  <c r="M750" i="1"/>
  <c r="M501" i="1"/>
  <c r="M50" i="1"/>
  <c r="M826" i="1"/>
  <c r="M377" i="1"/>
  <c r="M335" i="1"/>
  <c r="M221" i="1"/>
  <c r="M266" i="1"/>
  <c r="M596" i="1"/>
  <c r="M769" i="1"/>
  <c r="M37" i="1"/>
  <c r="K322" i="1"/>
  <c r="K561" i="1"/>
  <c r="K213" i="1"/>
  <c r="K397" i="1"/>
  <c r="K295" i="1"/>
  <c r="K431" i="1"/>
  <c r="K743" i="1"/>
  <c r="K90" i="1"/>
  <c r="K74" i="1"/>
  <c r="K392" i="1"/>
  <c r="K34" i="1"/>
  <c r="K562" i="1"/>
  <c r="K327" i="1"/>
  <c r="K545" i="1"/>
  <c r="K146" i="1"/>
  <c r="K153" i="1"/>
  <c r="K437" i="1"/>
  <c r="K332" i="1"/>
  <c r="K356" i="1"/>
  <c r="K323" i="1"/>
  <c r="K563" i="1"/>
  <c r="K590" i="1"/>
  <c r="K644" i="1"/>
  <c r="K382" i="1"/>
  <c r="K429" i="1"/>
  <c r="K353" i="1"/>
  <c r="K619" i="1"/>
  <c r="K673" i="1"/>
  <c r="K250" i="1"/>
  <c r="K39" i="1"/>
  <c r="K114" i="1"/>
  <c r="K662" i="1"/>
  <c r="K616" i="1"/>
  <c r="K744" i="1"/>
  <c r="K415" i="1"/>
  <c r="K470" i="1"/>
  <c r="K407" i="1"/>
  <c r="K374" i="1"/>
  <c r="K548" i="1"/>
  <c r="K565" i="1"/>
  <c r="K584" i="1"/>
  <c r="K211" i="1"/>
  <c r="K67" i="1"/>
  <c r="K433" i="1"/>
  <c r="K762" i="1"/>
  <c r="K643" i="1"/>
  <c r="K271" i="1"/>
  <c r="K502" i="1"/>
  <c r="K669" i="1"/>
  <c r="K498" i="1"/>
  <c r="K41" i="1"/>
  <c r="K568" i="1"/>
  <c r="K589" i="1"/>
  <c r="K635" i="1"/>
  <c r="K46" i="1"/>
  <c r="K427" i="1"/>
  <c r="K168" i="1"/>
  <c r="K339" i="1"/>
  <c r="K373" i="1"/>
  <c r="K611" i="1"/>
  <c r="K496" i="1"/>
  <c r="K103" i="1"/>
  <c r="K171" i="1"/>
  <c r="K724" i="1"/>
  <c r="K486" i="1"/>
  <c r="K753" i="1"/>
  <c r="K475" i="1"/>
  <c r="K668" i="1"/>
  <c r="K277" i="1"/>
  <c r="K294" i="1"/>
  <c r="K751" i="1"/>
  <c r="K193" i="1"/>
  <c r="K140" i="1"/>
  <c r="K209" i="1"/>
  <c r="K203" i="1"/>
  <c r="K367" i="1"/>
  <c r="K468" i="1"/>
  <c r="K217" i="1"/>
  <c r="K307" i="1"/>
  <c r="K362" i="1"/>
  <c r="K569" i="1"/>
  <c r="K375" i="1"/>
  <c r="K296" i="1"/>
  <c r="K473" i="1"/>
  <c r="K280" i="1"/>
  <c r="K86" i="1"/>
  <c r="K580" i="1"/>
  <c r="K749" i="1"/>
  <c r="K471" i="1"/>
  <c r="K455" i="1"/>
  <c r="K236" i="1"/>
  <c r="K290" i="1"/>
  <c r="K325" i="1"/>
  <c r="K275" i="1"/>
  <c r="K535" i="1"/>
  <c r="K528" i="1"/>
  <c r="K532" i="1"/>
  <c r="K703" i="1"/>
  <c r="K482" i="1"/>
  <c r="K174" i="1"/>
  <c r="K443" i="1"/>
  <c r="K179" i="1"/>
  <c r="K111" i="1"/>
  <c r="K252" i="1"/>
  <c r="K278" i="1"/>
  <c r="K660" i="1"/>
  <c r="K186" i="1"/>
  <c r="K639" i="1"/>
  <c r="K158" i="1"/>
  <c r="K257" i="1"/>
  <c r="K333" i="1"/>
  <c r="K311" i="1"/>
  <c r="K365" i="1"/>
  <c r="K60" i="1"/>
  <c r="K646" i="1"/>
  <c r="K730" i="1"/>
  <c r="K264" i="1"/>
  <c r="K285" i="1"/>
  <c r="K714" i="1"/>
  <c r="K399" i="1"/>
  <c r="K636" i="1"/>
  <c r="K197" i="1"/>
  <c r="K479" i="1"/>
  <c r="K691" i="1"/>
  <c r="K692" i="1"/>
  <c r="K711" i="1"/>
  <c r="K748" i="1"/>
  <c r="K270" i="1"/>
  <c r="K838" i="1"/>
  <c r="K629" i="1"/>
  <c r="K138" i="1"/>
  <c r="K166" i="1"/>
  <c r="K9" i="1"/>
  <c r="K766" i="1"/>
  <c r="K330" i="1"/>
  <c r="K147" i="1"/>
  <c r="K185" i="1"/>
  <c r="K152" i="1"/>
  <c r="K248" i="1"/>
  <c r="K16" i="1"/>
  <c r="K697" i="1"/>
  <c r="K476" i="1"/>
  <c r="K794" i="1"/>
  <c r="K694" i="1"/>
  <c r="K314" i="1"/>
  <c r="K33" i="1"/>
  <c r="K533" i="1"/>
  <c r="K115" i="1"/>
  <c r="K542" i="1"/>
  <c r="K89" i="1"/>
  <c r="K484" i="1"/>
  <c r="K350" i="1"/>
  <c r="K757" i="1"/>
  <c r="K504" i="1"/>
  <c r="K88" i="1"/>
  <c r="K560" i="1"/>
  <c r="K690" i="1"/>
  <c r="K796" i="1"/>
  <c r="K299" i="1"/>
  <c r="K173" i="1"/>
  <c r="K522" i="1"/>
  <c r="K414" i="1"/>
  <c r="K161" i="1"/>
  <c r="K75" i="1"/>
  <c r="K815" i="1"/>
  <c r="K170" i="1"/>
  <c r="K234" i="1"/>
  <c r="K324" i="1"/>
  <c r="K647" i="1"/>
  <c r="K541" i="1"/>
  <c r="K536" i="1"/>
  <c r="K702" i="1"/>
  <c r="K410" i="1"/>
  <c r="K689" i="1"/>
  <c r="K633" i="1"/>
  <c r="K144" i="1"/>
  <c r="K181" i="1"/>
  <c r="K594" i="1"/>
  <c r="K739" i="1"/>
  <c r="K831" i="1"/>
  <c r="K606" i="1"/>
  <c r="K782" i="1"/>
  <c r="K814" i="1"/>
  <c r="K821" i="1"/>
  <c r="K790" i="1"/>
  <c r="K805" i="1"/>
  <c r="K491" i="1"/>
  <c r="K785" i="1"/>
  <c r="K315" i="1"/>
  <c r="K786" i="1"/>
  <c r="K817" i="1"/>
  <c r="K811" i="1"/>
  <c r="K835" i="1"/>
  <c r="K793" i="1"/>
  <c r="K797" i="1"/>
  <c r="K175" i="1"/>
  <c r="K779" i="1"/>
  <c r="K836" i="1"/>
  <c r="K388" i="1"/>
  <c r="K177" i="1"/>
  <c r="K169" i="1"/>
  <c r="K519" i="1"/>
  <c r="K244" i="1"/>
  <c r="K48" i="1"/>
  <c r="K243" i="1"/>
  <c r="K130" i="1"/>
  <c r="K842" i="1"/>
  <c r="K837" i="1"/>
  <c r="K508" i="1"/>
  <c r="K839" i="1"/>
  <c r="K598" i="1"/>
  <c r="K696" i="1"/>
  <c r="K150" i="1"/>
  <c r="K833" i="1"/>
  <c r="K172" i="1"/>
  <c r="K405" i="1"/>
  <c r="K570" i="1"/>
  <c r="K801" i="1"/>
  <c r="K578" i="1"/>
  <c r="K824" i="1"/>
  <c r="K451" i="1"/>
  <c r="K301" i="1"/>
  <c r="K622" i="1"/>
  <c r="K798" i="1"/>
  <c r="K509" i="1"/>
  <c r="K676" i="1"/>
  <c r="K645" i="1"/>
  <c r="K795" i="1"/>
  <c r="K771" i="1"/>
  <c r="K701" i="1"/>
  <c r="K780" i="1"/>
  <c r="K750" i="1"/>
  <c r="K501" i="1"/>
  <c r="K128" i="1"/>
  <c r="J7" i="1"/>
  <c r="J11" i="1"/>
  <c r="J12" i="1"/>
  <c r="J21" i="1"/>
  <c r="J23" i="1"/>
  <c r="J24" i="1"/>
  <c r="J25" i="1"/>
  <c r="J26" i="1"/>
  <c r="J28" i="1"/>
  <c r="J31" i="1"/>
  <c r="J45" i="1"/>
  <c r="J47" i="1"/>
  <c r="J49" i="1"/>
  <c r="J53" i="1"/>
  <c r="J54" i="1"/>
  <c r="J55" i="1"/>
  <c r="J57" i="1"/>
  <c r="J58" i="1"/>
  <c r="J59" i="1"/>
  <c r="J64" i="1"/>
  <c r="J72" i="1"/>
  <c r="J73" i="1"/>
  <c r="J80" i="1"/>
  <c r="J81" i="1"/>
  <c r="J82" i="1"/>
  <c r="J91" i="1"/>
  <c r="J93" i="1"/>
  <c r="J94" i="1"/>
  <c r="J95" i="1"/>
  <c r="J96" i="1"/>
  <c r="J97" i="1"/>
  <c r="J105" i="1"/>
  <c r="J109" i="1"/>
  <c r="J112" i="1"/>
  <c r="J116" i="1"/>
  <c r="J119" i="1"/>
  <c r="J123" i="1"/>
  <c r="J124" i="1"/>
  <c r="J129" i="1"/>
  <c r="J134" i="1"/>
  <c r="J135" i="1"/>
  <c r="J136" i="1"/>
  <c r="J142" i="1"/>
  <c r="J154" i="1"/>
  <c r="J155" i="1"/>
  <c r="J157" i="1"/>
  <c r="J164" i="1"/>
  <c r="J176" i="1"/>
  <c r="J180" i="1"/>
  <c r="J182" i="1"/>
  <c r="J183" i="1"/>
  <c r="J184" i="1"/>
  <c r="J188" i="1"/>
  <c r="J189" i="1"/>
  <c r="J190" i="1"/>
  <c r="J191" i="1"/>
  <c r="J192" i="1"/>
  <c r="J195" i="1"/>
  <c r="J196" i="1"/>
  <c r="J202" i="1"/>
  <c r="J204" i="1"/>
  <c r="J206" i="1"/>
  <c r="J207" i="1"/>
  <c r="J210" i="1"/>
  <c r="J214" i="1"/>
  <c r="J220" i="1"/>
  <c r="J223" i="1"/>
  <c r="J225" i="1"/>
  <c r="J227" i="1"/>
  <c r="J228" i="1"/>
  <c r="J237" i="1"/>
  <c r="J238" i="1"/>
  <c r="J240" i="1"/>
  <c r="J242" i="1"/>
  <c r="J245" i="1"/>
  <c r="J246" i="1"/>
  <c r="J247" i="1"/>
  <c r="J249" i="1"/>
  <c r="J253" i="1"/>
  <c r="J254" i="1"/>
  <c r="J255" i="1"/>
  <c r="J259" i="1"/>
  <c r="J260" i="1"/>
  <c r="J262" i="1"/>
  <c r="J263" i="1"/>
  <c r="J268" i="1"/>
  <c r="J269" i="1"/>
  <c r="J272" i="1"/>
  <c r="J273" i="1"/>
  <c r="J274" i="1"/>
  <c r="J282" i="1"/>
  <c r="J284" i="1"/>
  <c r="J286" i="1"/>
  <c r="J289" i="1"/>
  <c r="J298" i="1"/>
  <c r="J300" i="1"/>
  <c r="J302" i="1"/>
  <c r="J303" i="1"/>
  <c r="J304" i="1"/>
  <c r="J308" i="1"/>
  <c r="J310" i="1"/>
  <c r="J313" i="1"/>
  <c r="J319" i="1"/>
  <c r="J321" i="1"/>
  <c r="J326" i="1"/>
  <c r="J328" i="1"/>
  <c r="J329" i="1"/>
  <c r="J331" i="1"/>
  <c r="J334" i="1"/>
  <c r="J336" i="1"/>
  <c r="J342" i="1"/>
  <c r="J344" i="1"/>
  <c r="J345" i="1"/>
  <c r="J351" i="1"/>
  <c r="J352" i="1"/>
  <c r="J360" i="1"/>
  <c r="J361" i="1"/>
  <c r="J363" i="1"/>
  <c r="J366" i="1"/>
  <c r="J369" i="1"/>
  <c r="J378" i="1"/>
  <c r="J381" i="1"/>
  <c r="J383" i="1"/>
  <c r="J384" i="1"/>
  <c r="J391" i="1"/>
  <c r="J394" i="1"/>
  <c r="J395" i="1"/>
  <c r="J396" i="1"/>
  <c r="J400" i="1"/>
  <c r="J401" i="1"/>
  <c r="J402" i="1"/>
  <c r="J403" i="1"/>
  <c r="J404" i="1"/>
  <c r="J406" i="1"/>
  <c r="J408" i="1"/>
  <c r="J409" i="1"/>
  <c r="J411" i="1"/>
  <c r="J416" i="1"/>
  <c r="J417" i="1"/>
  <c r="J418" i="1"/>
  <c r="J420" i="1"/>
  <c r="J421" i="1"/>
  <c r="J423" i="1"/>
  <c r="J428" i="1"/>
  <c r="J430" i="1"/>
  <c r="J432" i="1"/>
  <c r="J434" i="1"/>
  <c r="J435" i="1"/>
  <c r="J438" i="1"/>
  <c r="J439" i="1"/>
  <c r="J440" i="1"/>
  <c r="J442" i="1"/>
  <c r="J444" i="1"/>
  <c r="J445" i="1"/>
  <c r="J446" i="1"/>
  <c r="J447" i="1"/>
  <c r="J448" i="1"/>
  <c r="J449" i="1"/>
  <c r="J452" i="1"/>
  <c r="J453" i="1"/>
  <c r="J454" i="1"/>
  <c r="J457" i="1"/>
  <c r="J458" i="1"/>
  <c r="J460" i="1"/>
  <c r="J462" i="1"/>
  <c r="J463" i="1"/>
  <c r="J464" i="1"/>
  <c r="J467" i="1"/>
  <c r="J469" i="1"/>
  <c r="J472" i="1"/>
  <c r="J474" i="1"/>
  <c r="J477" i="1"/>
  <c r="J478" i="1"/>
  <c r="J481" i="1"/>
  <c r="J483" i="1"/>
  <c r="J488" i="1"/>
  <c r="J489" i="1"/>
  <c r="J494" i="1"/>
  <c r="J495" i="1"/>
  <c r="J499" i="1"/>
  <c r="J500" i="1"/>
  <c r="J503" i="1"/>
  <c r="J505" i="1"/>
  <c r="J510" i="1"/>
  <c r="J511" i="1"/>
  <c r="J513" i="1"/>
  <c r="J515" i="1"/>
  <c r="J516" i="1"/>
  <c r="J517" i="1"/>
  <c r="J518" i="1"/>
  <c r="J520" i="1"/>
  <c r="J523" i="1"/>
  <c r="J526" i="1"/>
  <c r="J527" i="1"/>
  <c r="J529" i="1"/>
  <c r="J531" i="1"/>
  <c r="J539" i="1"/>
  <c r="J540" i="1"/>
  <c r="J543" i="1"/>
  <c r="J547" i="1"/>
  <c r="J549" i="1"/>
  <c r="J551" i="1"/>
  <c r="J552" i="1"/>
  <c r="J553" i="1"/>
  <c r="J554" i="1"/>
  <c r="J555" i="1"/>
  <c r="J557" i="1"/>
  <c r="J558" i="1"/>
  <c r="J559" i="1"/>
  <c r="J564" i="1"/>
  <c r="J567" i="1"/>
  <c r="J572" i="1"/>
  <c r="J574" i="1"/>
  <c r="J576" i="1"/>
  <c r="J577" i="1"/>
  <c r="J579" i="1"/>
  <c r="J587" i="1"/>
  <c r="J592" i="1"/>
  <c r="J593" i="1"/>
  <c r="J595" i="1"/>
  <c r="J597" i="1"/>
  <c r="J599" i="1"/>
  <c r="J601" i="1"/>
  <c r="J602" i="1"/>
  <c r="J603" i="1"/>
  <c r="J604" i="1"/>
  <c r="J607" i="1"/>
  <c r="J608" i="1"/>
  <c r="J610" i="1"/>
  <c r="J612" i="1"/>
  <c r="J614" i="1"/>
  <c r="L617" i="1"/>
  <c r="J618" i="1"/>
  <c r="J620" i="1"/>
  <c r="J621" i="1"/>
  <c r="J626" i="1"/>
  <c r="J628" i="1"/>
  <c r="J631" i="1"/>
  <c r="J641" i="1"/>
  <c r="J648" i="1"/>
  <c r="J649" i="1"/>
  <c r="J650" i="1"/>
  <c r="J651" i="1"/>
  <c r="J653" i="1"/>
  <c r="J654" i="1"/>
  <c r="J655" i="1"/>
  <c r="J656" i="1"/>
  <c r="J659" i="1"/>
  <c r="J663" i="1"/>
  <c r="J664" i="1"/>
  <c r="J665" i="1"/>
  <c r="J666" i="1"/>
  <c r="J667" i="1"/>
  <c r="J670" i="1"/>
  <c r="J672" i="1"/>
  <c r="J674" i="1"/>
  <c r="J677" i="1"/>
  <c r="J679" i="1"/>
  <c r="J681" i="1"/>
  <c r="J682" i="1"/>
  <c r="J683" i="1"/>
  <c r="J684" i="1"/>
  <c r="J688" i="1"/>
  <c r="J698" i="1"/>
  <c r="J707" i="1"/>
  <c r="J708" i="1"/>
  <c r="J715" i="1"/>
  <c r="J716" i="1"/>
  <c r="J718" i="1"/>
  <c r="J719" i="1"/>
  <c r="J720" i="1"/>
  <c r="J722" i="1"/>
  <c r="J723" i="1"/>
  <c r="J729" i="1"/>
  <c r="J731" i="1"/>
  <c r="J732" i="1"/>
  <c r="J733" i="1"/>
  <c r="J755" i="1"/>
  <c r="J758" i="1"/>
  <c r="J760" i="1"/>
  <c r="J761" i="1"/>
  <c r="J763" i="1"/>
  <c r="J767" i="1"/>
  <c r="J770" i="1"/>
  <c r="J772" i="1"/>
  <c r="J773" i="1"/>
  <c r="J776" i="1"/>
  <c r="J781" i="1"/>
  <c r="J783" i="1"/>
  <c r="J792" i="1"/>
  <c r="J804" i="1"/>
  <c r="J808" i="1"/>
  <c r="J813" i="1"/>
  <c r="J820" i="1"/>
  <c r="J822" i="1"/>
  <c r="J823" i="1"/>
  <c r="J843" i="1"/>
  <c r="J845" i="1"/>
  <c r="J846" i="1"/>
  <c r="J847" i="1"/>
  <c r="J4" i="1"/>
  <c r="L736" i="1"/>
  <c r="J736" i="1"/>
  <c r="J832" i="1"/>
  <c r="Q2" i="1"/>
  <c r="J127" i="1"/>
  <c r="L127" i="1"/>
  <c r="L312" i="1"/>
  <c r="J312" i="1"/>
  <c r="J108" i="1"/>
  <c r="J372" i="1"/>
  <c r="L372" i="1"/>
  <c r="L108" i="1"/>
  <c r="L546" i="1"/>
  <c r="J546" i="1"/>
  <c r="J8" i="1"/>
  <c r="J297" i="1"/>
  <c r="L297" i="1"/>
  <c r="L8" i="1"/>
  <c r="M589" i="1"/>
  <c r="K575" i="1"/>
  <c r="K485" i="1"/>
  <c r="K390" i="1"/>
  <c r="K571" i="1"/>
  <c r="M390" i="1"/>
  <c r="M485" i="1"/>
  <c r="M575" i="1"/>
  <c r="M571" i="1"/>
  <c r="M634" i="1"/>
  <c r="M357" i="1"/>
  <c r="M583" i="1"/>
  <c r="M844" i="1"/>
  <c r="K13" i="1"/>
  <c r="M56" i="1"/>
  <c r="M436" i="1"/>
  <c r="M685" i="1"/>
  <c r="M704" i="1"/>
  <c r="M265" i="1"/>
  <c r="M613" i="1"/>
  <c r="M348" i="1"/>
  <c r="M149" i="1"/>
  <c r="M754" i="1"/>
  <c r="M705" i="1"/>
  <c r="M78" i="1"/>
  <c r="M581" i="1"/>
  <c r="M261" i="1"/>
  <c r="M309" i="1"/>
  <c r="M337" i="1"/>
  <c r="M139" i="1"/>
  <c r="M317" i="1"/>
  <c r="M573" i="1"/>
  <c r="M487" i="1"/>
  <c r="M118" i="1"/>
  <c r="M32" i="1"/>
  <c r="M318" i="1"/>
  <c r="K685" i="1"/>
  <c r="K436" i="1"/>
  <c r="K56" i="1"/>
  <c r="K704" i="1"/>
  <c r="K265" i="1"/>
  <c r="K613" i="1"/>
  <c r="K149" i="1"/>
  <c r="K348" i="1"/>
  <c r="K754" i="1"/>
  <c r="K705" i="1"/>
  <c r="K78" i="1"/>
  <c r="K581" i="1"/>
  <c r="K261" i="1"/>
  <c r="K309" i="1"/>
  <c r="K337" i="1"/>
  <c r="K139" i="1"/>
  <c r="K317" i="1"/>
  <c r="K573" i="1"/>
  <c r="K487" i="1"/>
  <c r="K118" i="1"/>
  <c r="K32" i="1"/>
  <c r="K318" i="1"/>
  <c r="T2" i="1" l="1"/>
  <c r="T9" i="1"/>
  <c r="T17" i="1"/>
  <c r="T25" i="1"/>
  <c r="T33" i="1"/>
  <c r="T41" i="1"/>
  <c r="T49" i="1"/>
  <c r="T57" i="1"/>
  <c r="T65" i="1"/>
  <c r="T73" i="1"/>
  <c r="T81" i="1"/>
  <c r="T89" i="1"/>
  <c r="T97" i="1"/>
  <c r="T105" i="1"/>
  <c r="T113" i="1"/>
  <c r="T121" i="1"/>
  <c r="T129" i="1"/>
  <c r="T137" i="1"/>
  <c r="T145" i="1"/>
  <c r="T153" i="1"/>
  <c r="T161" i="1"/>
  <c r="T169" i="1"/>
  <c r="T177" i="1"/>
  <c r="T185" i="1"/>
  <c r="T193" i="1"/>
  <c r="T201" i="1"/>
  <c r="T209" i="1"/>
  <c r="T217" i="1"/>
  <c r="T225" i="1"/>
  <c r="T233" i="1"/>
  <c r="T241" i="1"/>
  <c r="T249" i="1"/>
  <c r="T257" i="1"/>
  <c r="T265" i="1"/>
  <c r="T273" i="1"/>
  <c r="T281" i="1"/>
  <c r="T289" i="1"/>
  <c r="T297" i="1"/>
  <c r="T305" i="1"/>
  <c r="T313" i="1"/>
  <c r="T321" i="1"/>
  <c r="T329" i="1"/>
  <c r="T337" i="1"/>
  <c r="T345" i="1"/>
  <c r="T353" i="1"/>
  <c r="T361" i="1"/>
  <c r="T369" i="1"/>
  <c r="T377" i="1"/>
  <c r="T385" i="1"/>
  <c r="T393" i="1"/>
  <c r="T401" i="1"/>
  <c r="T409" i="1"/>
  <c r="T417" i="1"/>
  <c r="T425" i="1"/>
  <c r="T433" i="1"/>
  <c r="T441" i="1"/>
  <c r="T449" i="1"/>
  <c r="T457" i="1"/>
  <c r="T465" i="1"/>
  <c r="T473" i="1"/>
  <c r="T481" i="1"/>
  <c r="T10" i="1"/>
  <c r="T18" i="1"/>
  <c r="T26" i="1"/>
  <c r="T34" i="1"/>
  <c r="T42" i="1"/>
  <c r="T50" i="1"/>
  <c r="T58" i="1"/>
  <c r="T66" i="1"/>
  <c r="T74" i="1"/>
  <c r="T82" i="1"/>
  <c r="T90" i="1"/>
  <c r="T98" i="1"/>
  <c r="T106" i="1"/>
  <c r="T114" i="1"/>
  <c r="T122" i="1"/>
  <c r="T130" i="1"/>
  <c r="T138" i="1"/>
  <c r="T146" i="1"/>
  <c r="T154" i="1"/>
  <c r="T162" i="1"/>
  <c r="T170" i="1"/>
  <c r="T178" i="1"/>
  <c r="T186" i="1"/>
  <c r="T194" i="1"/>
  <c r="T202" i="1"/>
  <c r="T210" i="1"/>
  <c r="T218" i="1"/>
  <c r="T226" i="1"/>
  <c r="T234" i="1"/>
  <c r="T242" i="1"/>
  <c r="T250" i="1"/>
  <c r="T258" i="1"/>
  <c r="T266" i="1"/>
  <c r="T274" i="1"/>
  <c r="T282" i="1"/>
  <c r="T290" i="1"/>
  <c r="T298" i="1"/>
  <c r="T306" i="1"/>
  <c r="T314" i="1"/>
  <c r="T322" i="1"/>
  <c r="T330" i="1"/>
  <c r="T338" i="1"/>
  <c r="T346" i="1"/>
  <c r="T354" i="1"/>
  <c r="T3" i="1"/>
  <c r="T11" i="1"/>
  <c r="T19" i="1"/>
  <c r="T27" i="1"/>
  <c r="T35" i="1"/>
  <c r="T43" i="1"/>
  <c r="T51" i="1"/>
  <c r="T59" i="1"/>
  <c r="T67" i="1"/>
  <c r="T75" i="1"/>
  <c r="T83" i="1"/>
  <c r="T91" i="1"/>
  <c r="T99" i="1"/>
  <c r="T107" i="1"/>
  <c r="T115" i="1"/>
  <c r="T123" i="1"/>
  <c r="T131" i="1"/>
  <c r="T139" i="1"/>
  <c r="T147" i="1"/>
  <c r="T155" i="1"/>
  <c r="T163" i="1"/>
  <c r="T171" i="1"/>
  <c r="T179" i="1"/>
  <c r="T187" i="1"/>
  <c r="T195" i="1"/>
  <c r="T203" i="1"/>
  <c r="T211" i="1"/>
  <c r="T219" i="1"/>
  <c r="T227" i="1"/>
  <c r="T235" i="1"/>
  <c r="T243" i="1"/>
  <c r="T251" i="1"/>
  <c r="T259" i="1"/>
  <c r="T267" i="1"/>
  <c r="T275" i="1"/>
  <c r="T283" i="1"/>
  <c r="T291" i="1"/>
  <c r="T299" i="1"/>
  <c r="T307" i="1"/>
  <c r="T315" i="1"/>
  <c r="T323" i="1"/>
  <c r="T331" i="1"/>
  <c r="T339" i="1"/>
  <c r="T347" i="1"/>
  <c r="T355" i="1"/>
  <c r="T363" i="1"/>
  <c r="T371" i="1"/>
  <c r="T379" i="1"/>
  <c r="T387" i="1"/>
  <c r="T395" i="1"/>
  <c r="T403" i="1"/>
  <c r="T411" i="1"/>
  <c r="T419" i="1"/>
  <c r="T427" i="1"/>
  <c r="T435" i="1"/>
  <c r="T443" i="1"/>
  <c r="T451" i="1"/>
  <c r="T459" i="1"/>
  <c r="T467" i="1"/>
  <c r="T475" i="1"/>
  <c r="T483" i="1"/>
  <c r="T491" i="1"/>
  <c r="T499" i="1"/>
  <c r="T507" i="1"/>
  <c r="T515" i="1"/>
  <c r="T523" i="1"/>
  <c r="T531" i="1"/>
  <c r="T539" i="1"/>
  <c r="T547" i="1"/>
  <c r="T555" i="1"/>
  <c r="T563" i="1"/>
  <c r="T571" i="1"/>
  <c r="T579" i="1"/>
  <c r="T587" i="1"/>
  <c r="T595" i="1"/>
  <c r="T603" i="1"/>
  <c r="T611" i="1"/>
  <c r="T619" i="1"/>
  <c r="T627" i="1"/>
  <c r="T635" i="1"/>
  <c r="T643" i="1"/>
  <c r="T651" i="1"/>
  <c r="T659" i="1"/>
  <c r="T667" i="1"/>
  <c r="T675" i="1"/>
  <c r="T7" i="1"/>
  <c r="T15" i="1"/>
  <c r="T23" i="1"/>
  <c r="T31" i="1"/>
  <c r="T39" i="1"/>
  <c r="T47" i="1"/>
  <c r="T55" i="1"/>
  <c r="T63" i="1"/>
  <c r="T71" i="1"/>
  <c r="T79" i="1"/>
  <c r="T87" i="1"/>
  <c r="T95" i="1"/>
  <c r="T103" i="1"/>
  <c r="T111" i="1"/>
  <c r="T119" i="1"/>
  <c r="T127" i="1"/>
  <c r="T135" i="1"/>
  <c r="T143" i="1"/>
  <c r="T151" i="1"/>
  <c r="T159" i="1"/>
  <c r="T167" i="1"/>
  <c r="T175" i="1"/>
  <c r="T183" i="1"/>
  <c r="T191" i="1"/>
  <c r="T199" i="1"/>
  <c r="T207" i="1"/>
  <c r="T215" i="1"/>
  <c r="T223" i="1"/>
  <c r="T231" i="1"/>
  <c r="T239" i="1"/>
  <c r="T247" i="1"/>
  <c r="T255" i="1"/>
  <c r="T263" i="1"/>
  <c r="T271" i="1"/>
  <c r="T279" i="1"/>
  <c r="T287" i="1"/>
  <c r="T295" i="1"/>
  <c r="T303" i="1"/>
  <c r="T311" i="1"/>
  <c r="T319" i="1"/>
  <c r="T327" i="1"/>
  <c r="T335" i="1"/>
  <c r="T343" i="1"/>
  <c r="T351" i="1"/>
  <c r="T359" i="1"/>
  <c r="T367" i="1"/>
  <c r="T375" i="1"/>
  <c r="T383" i="1"/>
  <c r="T391" i="1"/>
  <c r="T399" i="1"/>
  <c r="T407" i="1"/>
  <c r="T415" i="1"/>
  <c r="T423" i="1"/>
  <c r="T431" i="1"/>
  <c r="T439" i="1"/>
  <c r="T447" i="1"/>
  <c r="T455" i="1"/>
  <c r="T463" i="1"/>
  <c r="T471" i="1"/>
  <c r="T479" i="1"/>
  <c r="T487" i="1"/>
  <c r="T495" i="1"/>
  <c r="T503" i="1"/>
  <c r="T511" i="1"/>
  <c r="T519" i="1"/>
  <c r="T527" i="1"/>
  <c r="T535" i="1"/>
  <c r="T543" i="1"/>
  <c r="T551" i="1"/>
  <c r="T559" i="1"/>
  <c r="T567" i="1"/>
  <c r="T575" i="1"/>
  <c r="T583" i="1"/>
  <c r="T591" i="1"/>
  <c r="T599" i="1"/>
  <c r="T607" i="1"/>
  <c r="T615" i="1"/>
  <c r="T623" i="1"/>
  <c r="T631" i="1"/>
  <c r="T639" i="1"/>
  <c r="T647" i="1"/>
  <c r="T655" i="1"/>
  <c r="T663" i="1"/>
  <c r="T671" i="1"/>
  <c r="T679" i="1"/>
  <c r="T8" i="1"/>
  <c r="T16" i="1"/>
  <c r="T24" i="1"/>
  <c r="T32" i="1"/>
  <c r="T40" i="1"/>
  <c r="T48" i="1"/>
  <c r="T56" i="1"/>
  <c r="T64" i="1"/>
  <c r="T72" i="1"/>
  <c r="T80" i="1"/>
  <c r="T88" i="1"/>
  <c r="T96" i="1"/>
  <c r="T104" i="1"/>
  <c r="T112" i="1"/>
  <c r="T120" i="1"/>
  <c r="T128" i="1"/>
  <c r="T136" i="1"/>
  <c r="T144" i="1"/>
  <c r="T152" i="1"/>
  <c r="T160" i="1"/>
  <c r="T168" i="1"/>
  <c r="T176" i="1"/>
  <c r="T184" i="1"/>
  <c r="T192" i="1"/>
  <c r="T200" i="1"/>
  <c r="T208" i="1"/>
  <c r="T216" i="1"/>
  <c r="T224" i="1"/>
  <c r="T232" i="1"/>
  <c r="T240" i="1"/>
  <c r="T248" i="1"/>
  <c r="T256" i="1"/>
  <c r="T264" i="1"/>
  <c r="T272" i="1"/>
  <c r="T280" i="1"/>
  <c r="T288" i="1"/>
  <c r="T296" i="1"/>
  <c r="T304" i="1"/>
  <c r="T312" i="1"/>
  <c r="T320" i="1"/>
  <c r="T328" i="1"/>
  <c r="T336" i="1"/>
  <c r="T344" i="1"/>
  <c r="T352" i="1"/>
  <c r="T360" i="1"/>
  <c r="T368" i="1"/>
  <c r="T376" i="1"/>
  <c r="T384" i="1"/>
  <c r="T392" i="1"/>
  <c r="T400" i="1"/>
  <c r="T408" i="1"/>
  <c r="T416" i="1"/>
  <c r="T424" i="1"/>
  <c r="T432" i="1"/>
  <c r="T440" i="1"/>
  <c r="T448" i="1"/>
  <c r="T456" i="1"/>
  <c r="T464" i="1"/>
  <c r="T472" i="1"/>
  <c r="T480" i="1"/>
  <c r="T488" i="1"/>
  <c r="T496" i="1"/>
  <c r="T504" i="1"/>
  <c r="T512" i="1"/>
  <c r="T520" i="1"/>
  <c r="T528" i="1"/>
  <c r="T536" i="1"/>
  <c r="T544" i="1"/>
  <c r="T552" i="1"/>
  <c r="T560" i="1"/>
  <c r="T568" i="1"/>
  <c r="T576" i="1"/>
  <c r="T584" i="1"/>
  <c r="T592" i="1"/>
  <c r="T600" i="1"/>
  <c r="T608" i="1"/>
  <c r="T616" i="1"/>
  <c r="T624" i="1"/>
  <c r="T632" i="1"/>
  <c r="T640" i="1"/>
  <c r="T648" i="1"/>
  <c r="T656" i="1"/>
  <c r="T664" i="1"/>
  <c r="T672" i="1"/>
  <c r="T680" i="1"/>
  <c r="T21" i="1"/>
  <c r="T4" i="1"/>
  <c r="T22" i="1"/>
  <c r="T45" i="1"/>
  <c r="T68" i="1"/>
  <c r="T86" i="1"/>
  <c r="T109" i="1"/>
  <c r="T132" i="1"/>
  <c r="T150" i="1"/>
  <c r="T173" i="1"/>
  <c r="T196" i="1"/>
  <c r="T214" i="1"/>
  <c r="T237" i="1"/>
  <c r="T260" i="1"/>
  <c r="T278" i="1"/>
  <c r="T301" i="1"/>
  <c r="T324" i="1"/>
  <c r="T342" i="1"/>
  <c r="T364" i="1"/>
  <c r="T380" i="1"/>
  <c r="T396" i="1"/>
  <c r="T412" i="1"/>
  <c r="T428" i="1"/>
  <c r="T444" i="1"/>
  <c r="T460" i="1"/>
  <c r="T476" i="1"/>
  <c r="T490" i="1"/>
  <c r="T502" i="1"/>
  <c r="T516" i="1"/>
  <c r="T529" i="1"/>
  <c r="T541" i="1"/>
  <c r="T554" i="1"/>
  <c r="T566" i="1"/>
  <c r="T580" i="1"/>
  <c r="T593" i="1"/>
  <c r="T605" i="1"/>
  <c r="T618" i="1"/>
  <c r="T630" i="1"/>
  <c r="T644" i="1"/>
  <c r="T657" i="1"/>
  <c r="T669" i="1"/>
  <c r="T682" i="1"/>
  <c r="T690" i="1"/>
  <c r="T698" i="1"/>
  <c r="T706" i="1"/>
  <c r="T714" i="1"/>
  <c r="T722" i="1"/>
  <c r="T730" i="1"/>
  <c r="T738" i="1"/>
  <c r="T746" i="1"/>
  <c r="T754" i="1"/>
  <c r="T762" i="1"/>
  <c r="T770" i="1"/>
  <c r="T778" i="1"/>
  <c r="T786" i="1"/>
  <c r="T794" i="1"/>
  <c r="T802" i="1"/>
  <c r="T810" i="1"/>
  <c r="T818" i="1"/>
  <c r="T826" i="1"/>
  <c r="T834" i="1"/>
  <c r="T842" i="1"/>
  <c r="T5" i="1"/>
  <c r="T28" i="1"/>
  <c r="T46" i="1"/>
  <c r="T69" i="1"/>
  <c r="T92" i="1"/>
  <c r="T110" i="1"/>
  <c r="T133" i="1"/>
  <c r="T156" i="1"/>
  <c r="T174" i="1"/>
  <c r="T197" i="1"/>
  <c r="T220" i="1"/>
  <c r="T238" i="1"/>
  <c r="T261" i="1"/>
  <c r="T284" i="1"/>
  <c r="T302" i="1"/>
  <c r="T325" i="1"/>
  <c r="T348" i="1"/>
  <c r="T365" i="1"/>
  <c r="T381" i="1"/>
  <c r="T397" i="1"/>
  <c r="T413" i="1"/>
  <c r="T429" i="1"/>
  <c r="T445" i="1"/>
  <c r="T461" i="1"/>
  <c r="T477" i="1"/>
  <c r="T492" i="1"/>
  <c r="T505" i="1"/>
  <c r="T517" i="1"/>
  <c r="T530" i="1"/>
  <c r="T542" i="1"/>
  <c r="T556" i="1"/>
  <c r="T569" i="1"/>
  <c r="T581" i="1"/>
  <c r="T594" i="1"/>
  <c r="T606" i="1"/>
  <c r="T620" i="1"/>
  <c r="T633" i="1"/>
  <c r="T645" i="1"/>
  <c r="T658" i="1"/>
  <c r="T670" i="1"/>
  <c r="T683" i="1"/>
  <c r="T691" i="1"/>
  <c r="T699" i="1"/>
  <c r="T707" i="1"/>
  <c r="T715" i="1"/>
  <c r="T723" i="1"/>
  <c r="T731" i="1"/>
  <c r="T739" i="1"/>
  <c r="T747" i="1"/>
  <c r="T755" i="1"/>
  <c r="T763" i="1"/>
  <c r="T771" i="1"/>
  <c r="T779" i="1"/>
  <c r="T787" i="1"/>
  <c r="T795" i="1"/>
  <c r="T803" i="1"/>
  <c r="T811" i="1"/>
  <c r="T819" i="1"/>
  <c r="T827" i="1"/>
  <c r="T835" i="1"/>
  <c r="T843" i="1"/>
  <c r="T6" i="1"/>
  <c r="T29" i="1"/>
  <c r="T52" i="1"/>
  <c r="T70" i="1"/>
  <c r="T93" i="1"/>
  <c r="T116" i="1"/>
  <c r="T134" i="1"/>
  <c r="T157" i="1"/>
  <c r="T180" i="1"/>
  <c r="T198" i="1"/>
  <c r="T221" i="1"/>
  <c r="T244" i="1"/>
  <c r="T262" i="1"/>
  <c r="T285" i="1"/>
  <c r="T308" i="1"/>
  <c r="T326" i="1"/>
  <c r="T349" i="1"/>
  <c r="T366" i="1"/>
  <c r="T382" i="1"/>
  <c r="T398" i="1"/>
  <c r="T414" i="1"/>
  <c r="T430" i="1"/>
  <c r="T446" i="1"/>
  <c r="T462" i="1"/>
  <c r="T478" i="1"/>
  <c r="T493" i="1"/>
  <c r="T506" i="1"/>
  <c r="T518" i="1"/>
  <c r="T532" i="1"/>
  <c r="T545" i="1"/>
  <c r="T557" i="1"/>
  <c r="T570" i="1"/>
  <c r="T582" i="1"/>
  <c r="T596" i="1"/>
  <c r="T609" i="1"/>
  <c r="T621" i="1"/>
  <c r="T634" i="1"/>
  <c r="T646" i="1"/>
  <c r="T660" i="1"/>
  <c r="T673" i="1"/>
  <c r="T684" i="1"/>
  <c r="T692" i="1"/>
  <c r="T700" i="1"/>
  <c r="T708" i="1"/>
  <c r="T716" i="1"/>
  <c r="T724" i="1"/>
  <c r="T732" i="1"/>
  <c r="T740" i="1"/>
  <c r="T748" i="1"/>
  <c r="T756" i="1"/>
  <c r="T764" i="1"/>
  <c r="T772" i="1"/>
  <c r="T780" i="1"/>
  <c r="T788" i="1"/>
  <c r="T796" i="1"/>
  <c r="T804" i="1"/>
  <c r="T812" i="1"/>
  <c r="T820" i="1"/>
  <c r="T828" i="1"/>
  <c r="T836" i="1"/>
  <c r="T844" i="1"/>
  <c r="T12" i="1"/>
  <c r="T30" i="1"/>
  <c r="T53" i="1"/>
  <c r="T76" i="1"/>
  <c r="T94" i="1"/>
  <c r="T117" i="1"/>
  <c r="T140" i="1"/>
  <c r="T158" i="1"/>
  <c r="T181" i="1"/>
  <c r="T204" i="1"/>
  <c r="T222" i="1"/>
  <c r="T245" i="1"/>
  <c r="T268" i="1"/>
  <c r="T286" i="1"/>
  <c r="T309" i="1"/>
  <c r="T332" i="1"/>
  <c r="T350" i="1"/>
  <c r="T370" i="1"/>
  <c r="T386" i="1"/>
  <c r="T402" i="1"/>
  <c r="T418" i="1"/>
  <c r="T434" i="1"/>
  <c r="T450" i="1"/>
  <c r="T466" i="1"/>
  <c r="T482" i="1"/>
  <c r="T494" i="1"/>
  <c r="T508" i="1"/>
  <c r="T521" i="1"/>
  <c r="T533" i="1"/>
  <c r="T546" i="1"/>
  <c r="T558" i="1"/>
  <c r="T572" i="1"/>
  <c r="T585" i="1"/>
  <c r="T597" i="1"/>
  <c r="T610" i="1"/>
  <c r="T622" i="1"/>
  <c r="T636" i="1"/>
  <c r="T649" i="1"/>
  <c r="T661" i="1"/>
  <c r="T674" i="1"/>
  <c r="T685" i="1"/>
  <c r="T693" i="1"/>
  <c r="T701" i="1"/>
  <c r="T709" i="1"/>
  <c r="T717" i="1"/>
  <c r="T725" i="1"/>
  <c r="T733" i="1"/>
  <c r="T741" i="1"/>
  <c r="T749" i="1"/>
  <c r="T757" i="1"/>
  <c r="T765" i="1"/>
  <c r="T773" i="1"/>
  <c r="T781" i="1"/>
  <c r="T789" i="1"/>
  <c r="T797" i="1"/>
  <c r="T805" i="1"/>
  <c r="T813" i="1"/>
  <c r="T821" i="1"/>
  <c r="T829" i="1"/>
  <c r="T837" i="1"/>
  <c r="T845" i="1"/>
  <c r="T13" i="1"/>
  <c r="T14" i="1"/>
  <c r="T37" i="1"/>
  <c r="T60" i="1"/>
  <c r="T78" i="1"/>
  <c r="T101" i="1"/>
  <c r="T124" i="1"/>
  <c r="T142" i="1"/>
  <c r="T165" i="1"/>
  <c r="T188" i="1"/>
  <c r="T206" i="1"/>
  <c r="T229" i="1"/>
  <c r="T252" i="1"/>
  <c r="T270" i="1"/>
  <c r="T293" i="1"/>
  <c r="T316" i="1"/>
  <c r="T334" i="1"/>
  <c r="T357" i="1"/>
  <c r="T373" i="1"/>
  <c r="T389" i="1"/>
  <c r="T405" i="1"/>
  <c r="T421" i="1"/>
  <c r="T437" i="1"/>
  <c r="T453" i="1"/>
  <c r="T469" i="1"/>
  <c r="T485" i="1"/>
  <c r="T498" i="1"/>
  <c r="T510" i="1"/>
  <c r="T524" i="1"/>
  <c r="T537" i="1"/>
  <c r="T549" i="1"/>
  <c r="T562" i="1"/>
  <c r="T574" i="1"/>
  <c r="T588" i="1"/>
  <c r="T601" i="1"/>
  <c r="T613" i="1"/>
  <c r="T626" i="1"/>
  <c r="T638" i="1"/>
  <c r="T652" i="1"/>
  <c r="T665" i="1"/>
  <c r="T677" i="1"/>
  <c r="T687" i="1"/>
  <c r="T695" i="1"/>
  <c r="T703" i="1"/>
  <c r="T711" i="1"/>
  <c r="T719" i="1"/>
  <c r="T727" i="1"/>
  <c r="T735" i="1"/>
  <c r="T743" i="1"/>
  <c r="T751" i="1"/>
  <c r="T759" i="1"/>
  <c r="T767" i="1"/>
  <c r="T775" i="1"/>
  <c r="T783" i="1"/>
  <c r="T791" i="1"/>
  <c r="T799" i="1"/>
  <c r="T807" i="1"/>
  <c r="T815" i="1"/>
  <c r="T823" i="1"/>
  <c r="T831" i="1"/>
  <c r="T839" i="1"/>
  <c r="T847" i="1"/>
  <c r="T20" i="1"/>
  <c r="T84" i="1"/>
  <c r="T141" i="1"/>
  <c r="T190" i="1"/>
  <c r="T253" i="1"/>
  <c r="T310" i="1"/>
  <c r="T362" i="1"/>
  <c r="T406" i="1"/>
  <c r="T452" i="1"/>
  <c r="T489" i="1"/>
  <c r="T525" i="1"/>
  <c r="T561" i="1"/>
  <c r="T590" i="1"/>
  <c r="T628" i="1"/>
  <c r="T662" i="1"/>
  <c r="T689" i="1"/>
  <c r="T712" i="1"/>
  <c r="T734" i="1"/>
  <c r="T753" i="1"/>
  <c r="T776" i="1"/>
  <c r="T798" i="1"/>
  <c r="T817" i="1"/>
  <c r="T840" i="1"/>
  <c r="T36" i="1"/>
  <c r="T85" i="1"/>
  <c r="T148" i="1"/>
  <c r="T205" i="1"/>
  <c r="T254" i="1"/>
  <c r="T317" i="1"/>
  <c r="T372" i="1"/>
  <c r="T410" i="1"/>
  <c r="T454" i="1"/>
  <c r="T497" i="1"/>
  <c r="T526" i="1"/>
  <c r="T564" i="1"/>
  <c r="T598" i="1"/>
  <c r="T629" i="1"/>
  <c r="T666" i="1"/>
  <c r="T694" i="1"/>
  <c r="T713" i="1"/>
  <c r="T736" i="1"/>
  <c r="T758" i="1"/>
  <c r="T777" i="1"/>
  <c r="T800" i="1"/>
  <c r="T822" i="1"/>
  <c r="T841" i="1"/>
  <c r="T38" i="1"/>
  <c r="T100" i="1"/>
  <c r="T149" i="1"/>
  <c r="T212" i="1"/>
  <c r="T269" i="1"/>
  <c r="T318" i="1"/>
  <c r="T374" i="1"/>
  <c r="T420" i="1"/>
  <c r="T458" i="1"/>
  <c r="T500" i="1"/>
  <c r="T534" i="1"/>
  <c r="T565" i="1"/>
  <c r="T602" i="1"/>
  <c r="T637" i="1"/>
  <c r="T668" i="1"/>
  <c r="T696" i="1"/>
  <c r="T718" i="1"/>
  <c r="T737" i="1"/>
  <c r="T760" i="1"/>
  <c r="T782" i="1"/>
  <c r="T801" i="1"/>
  <c r="T824" i="1"/>
  <c r="T846" i="1"/>
  <c r="T44" i="1"/>
  <c r="T102" i="1"/>
  <c r="T164" i="1"/>
  <c r="T213" i="1"/>
  <c r="T276" i="1"/>
  <c r="T333" i="1"/>
  <c r="T378" i="1"/>
  <c r="T422" i="1"/>
  <c r="T468" i="1"/>
  <c r="T501" i="1"/>
  <c r="T538" i="1"/>
  <c r="T573" i="1"/>
  <c r="T604" i="1"/>
  <c r="T641" i="1"/>
  <c r="T676" i="1"/>
  <c r="T697" i="1"/>
  <c r="T720" i="1"/>
  <c r="T742" i="1"/>
  <c r="T761" i="1"/>
  <c r="T784" i="1"/>
  <c r="T806" i="1"/>
  <c r="T825" i="1"/>
  <c r="T61" i="1"/>
  <c r="T118" i="1"/>
  <c r="T172" i="1"/>
  <c r="T230" i="1"/>
  <c r="T292" i="1"/>
  <c r="T341" i="1"/>
  <c r="T390" i="1"/>
  <c r="T436" i="1"/>
  <c r="T474" i="1"/>
  <c r="T513" i="1"/>
  <c r="T548" i="1"/>
  <c r="T578" i="1"/>
  <c r="T614" i="1"/>
  <c r="T650" i="1"/>
  <c r="T681" i="1"/>
  <c r="T704" i="1"/>
  <c r="T726" i="1"/>
  <c r="T745" i="1"/>
  <c r="T768" i="1"/>
  <c r="T790" i="1"/>
  <c r="T809" i="1"/>
  <c r="T832" i="1"/>
  <c r="T182" i="1"/>
  <c r="T340" i="1"/>
  <c r="T442" i="1"/>
  <c r="T550" i="1"/>
  <c r="T642" i="1"/>
  <c r="T710" i="1"/>
  <c r="T769" i="1"/>
  <c r="T830" i="1"/>
  <c r="T54" i="1"/>
  <c r="T189" i="1"/>
  <c r="T356" i="1"/>
  <c r="T470" i="1"/>
  <c r="T553" i="1"/>
  <c r="T653" i="1"/>
  <c r="T721" i="1"/>
  <c r="T774" i="1"/>
  <c r="T833" i="1"/>
  <c r="T62" i="1"/>
  <c r="T228" i="1"/>
  <c r="T358" i="1"/>
  <c r="T484" i="1"/>
  <c r="T577" i="1"/>
  <c r="T654" i="1"/>
  <c r="T728" i="1"/>
  <c r="T785" i="1"/>
  <c r="T838" i="1"/>
  <c r="T77" i="1"/>
  <c r="T236" i="1"/>
  <c r="T388" i="1"/>
  <c r="T486" i="1"/>
  <c r="T586" i="1"/>
  <c r="T678" i="1"/>
  <c r="T729" i="1"/>
  <c r="T792" i="1"/>
  <c r="T108" i="1"/>
  <c r="T246" i="1"/>
  <c r="T394" i="1"/>
  <c r="T509" i="1"/>
  <c r="T589" i="1"/>
  <c r="T686" i="1"/>
  <c r="T744" i="1"/>
  <c r="T793" i="1"/>
  <c r="T125" i="1"/>
  <c r="T277" i="1"/>
  <c r="T404" i="1"/>
  <c r="T514" i="1"/>
  <c r="T612" i="1"/>
  <c r="T688" i="1"/>
  <c r="T750" i="1"/>
  <c r="T808" i="1"/>
  <c r="T126" i="1"/>
  <c r="T294" i="1"/>
  <c r="T426" i="1"/>
  <c r="T522" i="1"/>
  <c r="T617" i="1"/>
  <c r="T702" i="1"/>
  <c r="T752" i="1"/>
  <c r="T814" i="1"/>
  <c r="T816" i="1"/>
  <c r="T166" i="1"/>
  <c r="T300" i="1"/>
  <c r="T438" i="1"/>
  <c r="T540" i="1"/>
  <c r="T625" i="1"/>
  <c r="T705" i="1"/>
  <c r="T766" i="1"/>
  <c r="M42" i="1"/>
  <c r="M741" i="1"/>
  <c r="L85" i="1"/>
  <c r="M216" i="1"/>
  <c r="M305" i="1"/>
  <c r="M235" i="1"/>
  <c r="M700" i="1"/>
  <c r="M642" i="1"/>
  <c r="M605" i="1"/>
  <c r="M121" i="1"/>
  <c r="M538" i="1"/>
  <c r="M709" i="1"/>
  <c r="M343" i="1"/>
  <c r="M187" i="1"/>
  <c r="M19" i="1"/>
  <c r="M117" i="1"/>
  <c r="M493" i="1"/>
  <c r="M480" i="1"/>
  <c r="M126" i="1"/>
  <c r="M521" i="1"/>
  <c r="M2" i="1"/>
  <c r="M222" i="1"/>
  <c r="M586" i="1"/>
  <c r="M609" i="1"/>
  <c r="M788" i="1"/>
  <c r="M292" i="1"/>
  <c r="M198" i="1"/>
  <c r="K640" i="1"/>
  <c r="K292" i="1"/>
  <c r="K117" i="1"/>
  <c r="K493" i="1"/>
  <c r="K480" i="1"/>
  <c r="K126" i="1"/>
  <c r="K521" i="1"/>
  <c r="K2" i="1"/>
  <c r="K222" i="1"/>
  <c r="K586" i="1"/>
  <c r="K609" i="1"/>
  <c r="K788" i="1"/>
  <c r="K340" i="1"/>
  <c r="K19" i="1"/>
  <c r="K216" i="1"/>
  <c r="K305" i="1"/>
  <c r="K235" i="1"/>
  <c r="K700" i="1"/>
  <c r="K642" i="1"/>
  <c r="K605" i="1"/>
  <c r="K121" i="1"/>
  <c r="K538" i="1"/>
  <c r="K709" i="1"/>
  <c r="K343" i="1"/>
  <c r="K187" i="1"/>
  <c r="K506" i="1"/>
  <c r="K198" i="1"/>
  <c r="L506" i="1"/>
  <c r="L640" i="1"/>
  <c r="L340" i="1"/>
  <c r="L834" i="1"/>
  <c r="L623" i="1"/>
  <c r="L20" i="1"/>
  <c r="L347" i="1"/>
  <c r="L293" i="1"/>
  <c r="L768" i="1"/>
  <c r="L450" i="1"/>
  <c r="L825" i="1"/>
  <c r="L379" i="1"/>
  <c r="L267" i="1"/>
  <c r="L490" i="1"/>
  <c r="L231" i="1"/>
  <c r="L143" i="1"/>
  <c r="L61" i="1"/>
  <c r="L627" i="1"/>
  <c r="L802" i="1"/>
  <c r="L706" i="1"/>
  <c r="L18" i="1"/>
  <c r="L145" i="1"/>
  <c r="L738" i="1"/>
  <c r="L258" i="1"/>
  <c r="L806" i="1"/>
  <c r="L338" i="1"/>
  <c r="L15" i="1"/>
  <c r="L828" i="1"/>
  <c r="L525" i="1"/>
  <c r="J623" i="1"/>
  <c r="J20" i="1"/>
  <c r="J347" i="1"/>
  <c r="J293" i="1"/>
  <c r="J768" i="1"/>
  <c r="J450" i="1"/>
  <c r="J825" i="1"/>
  <c r="J379" i="1"/>
  <c r="J267" i="1"/>
  <c r="J490" i="1"/>
  <c r="J231" i="1"/>
  <c r="J143" i="1"/>
  <c r="J61" i="1"/>
  <c r="J627" i="1"/>
  <c r="J802" i="1"/>
  <c r="J706" i="1"/>
  <c r="J18" i="1"/>
  <c r="J145" i="1"/>
  <c r="J738" i="1"/>
  <c r="J258" i="1"/>
  <c r="J806" i="1"/>
  <c r="J338" i="1"/>
  <c r="J15" i="1"/>
  <c r="J828" i="1"/>
  <c r="J834" i="1"/>
  <c r="J525" i="1"/>
  <c r="L734" i="1"/>
  <c r="J734" i="1"/>
  <c r="K799" i="1" l="1"/>
  <c r="M544" i="1"/>
  <c r="M791" i="1"/>
  <c r="M624" i="1"/>
  <c r="M79" i="1"/>
  <c r="M251" i="1"/>
  <c r="M425" i="1"/>
  <c r="M747" i="1"/>
  <c r="M178" i="1"/>
  <c r="M205" i="1"/>
  <c r="M695" i="1"/>
  <c r="M840" i="1"/>
  <c r="M364" i="1"/>
  <c r="M693" i="1"/>
  <c r="M537" i="1"/>
  <c r="M14" i="1"/>
  <c r="M789" i="1"/>
  <c r="M76" i="1"/>
  <c r="M316" i="1"/>
  <c r="M52" i="1"/>
  <c r="M671" i="1"/>
  <c r="M725" i="1"/>
  <c r="M40" i="1"/>
  <c r="K544" i="1"/>
  <c r="K288" i="1"/>
  <c r="K671" i="1"/>
  <c r="K52" i="1"/>
  <c r="K316" i="1"/>
  <c r="K76" i="1"/>
  <c r="K789" i="1"/>
  <c r="K747" i="1"/>
  <c r="K178" i="1"/>
  <c r="K205" i="1"/>
  <c r="K695" i="1"/>
  <c r="K840" i="1"/>
  <c r="K364" i="1"/>
  <c r="K693" i="1"/>
  <c r="K537" i="1"/>
  <c r="K425" i="1"/>
  <c r="K79" i="1"/>
  <c r="K791" i="1"/>
  <c r="K725" i="1"/>
  <c r="L422" i="1"/>
  <c r="L22" i="1"/>
  <c r="L735" i="1"/>
  <c r="L276" i="1"/>
  <c r="L306" i="1"/>
  <c r="L737" i="1"/>
  <c r="L6" i="1"/>
  <c r="L726" i="1"/>
  <c r="L615" i="1"/>
  <c r="L530" i="1"/>
  <c r="L800" i="1"/>
  <c r="L765" i="1"/>
  <c r="L320" i="1"/>
  <c r="L354" i="1"/>
  <c r="L358" i="1"/>
  <c r="L774" i="1"/>
  <c r="L819" i="1"/>
  <c r="L799" i="1"/>
  <c r="L809" i="1"/>
  <c r="L752" i="1"/>
  <c r="L803" i="1"/>
  <c r="L497" i="1"/>
  <c r="L832" i="1"/>
  <c r="L65" i="1"/>
  <c r="J358" i="1"/>
  <c r="J530" i="1"/>
  <c r="J306" i="1"/>
  <c r="J615" i="1"/>
  <c r="J276" i="1"/>
  <c r="J354" i="1"/>
  <c r="J422" i="1"/>
  <c r="J22" i="1"/>
  <c r="J735" i="1"/>
  <c r="J726" i="1"/>
  <c r="J800" i="1"/>
  <c r="J320" i="1"/>
  <c r="J752" i="1"/>
  <c r="J497" i="1"/>
  <c r="J737" i="1"/>
  <c r="J774" i="1"/>
  <c r="J6" i="1"/>
  <c r="J803" i="1"/>
  <c r="J65" i="1"/>
  <c r="Q724" i="1" l="1"/>
  <c r="V6" i="1"/>
  <c r="X6" i="1" s="1"/>
  <c r="V5" i="1"/>
  <c r="X5" i="1" s="1"/>
  <c r="V3" i="1"/>
  <c r="X3" i="1" s="1"/>
  <c r="AG2" i="1"/>
  <c r="S2" i="1" s="1"/>
  <c r="V7" i="1"/>
  <c r="X7" i="1" s="1"/>
  <c r="V8" i="1"/>
  <c r="X8" i="1" s="1"/>
  <c r="V9" i="1"/>
  <c r="X9" i="1" s="1"/>
  <c r="V10" i="1"/>
  <c r="X10" i="1" s="1"/>
  <c r="V11" i="1"/>
  <c r="X11" i="1" s="1"/>
  <c r="V12" i="1"/>
  <c r="X12" i="1" s="1"/>
  <c r="V13" i="1"/>
  <c r="X13" i="1" s="1"/>
  <c r="V758" i="1"/>
  <c r="X758" i="1" s="1"/>
  <c r="V14" i="1"/>
  <c r="X14" i="1" s="1"/>
  <c r="V15" i="1"/>
  <c r="X15" i="1" s="1"/>
  <c r="V16" i="1"/>
  <c r="X16" i="1" s="1"/>
  <c r="V17" i="1"/>
  <c r="X17" i="1" s="1"/>
  <c r="V777" i="1"/>
  <c r="X777" i="1" s="1"/>
  <c r="V18" i="1"/>
  <c r="X18" i="1" s="1"/>
  <c r="V19" i="1"/>
  <c r="X19" i="1" s="1"/>
  <c r="V20" i="1"/>
  <c r="X20" i="1" s="1"/>
  <c r="V21" i="1"/>
  <c r="X21" i="1" s="1"/>
  <c r="V22" i="1"/>
  <c r="X22" i="1" s="1"/>
  <c r="V23" i="1"/>
  <c r="X23" i="1" s="1"/>
  <c r="V24" i="1"/>
  <c r="X24" i="1" s="1"/>
  <c r="V25" i="1"/>
  <c r="X25" i="1" s="1"/>
  <c r="V26" i="1"/>
  <c r="X26" i="1" s="1"/>
  <c r="V27" i="1"/>
  <c r="X27" i="1" s="1"/>
  <c r="V28" i="1"/>
  <c r="X28" i="1" s="1"/>
  <c r="V29" i="1"/>
  <c r="X29" i="1" s="1"/>
  <c r="V762" i="1"/>
  <c r="X762" i="1" s="1"/>
  <c r="V30" i="1"/>
  <c r="X30" i="1" s="1"/>
  <c r="V31" i="1"/>
  <c r="X31" i="1" s="1"/>
  <c r="V32" i="1"/>
  <c r="X32" i="1" s="1"/>
  <c r="V33" i="1"/>
  <c r="X33" i="1" s="1"/>
  <c r="V34" i="1"/>
  <c r="X34" i="1" s="1"/>
  <c r="V35" i="1"/>
  <c r="X35" i="1" s="1"/>
  <c r="V36" i="1"/>
  <c r="X36" i="1" s="1"/>
  <c r="V37" i="1"/>
  <c r="X37" i="1" s="1"/>
  <c r="V38" i="1"/>
  <c r="X38" i="1" s="1"/>
  <c r="V39" i="1"/>
  <c r="X39" i="1" s="1"/>
  <c r="V40" i="1"/>
  <c r="X40" i="1" s="1"/>
  <c r="V41" i="1"/>
  <c r="X41" i="1" s="1"/>
  <c r="V42" i="1"/>
  <c r="X42" i="1" s="1"/>
  <c r="V43" i="1"/>
  <c r="X43" i="1" s="1"/>
  <c r="V44" i="1"/>
  <c r="X44" i="1" s="1"/>
  <c r="V45" i="1"/>
  <c r="X45" i="1" s="1"/>
  <c r="V46" i="1"/>
  <c r="X46" i="1" s="1"/>
  <c r="V693" i="1"/>
  <c r="X693" i="1" s="1"/>
  <c r="V47" i="1"/>
  <c r="X47" i="1" s="1"/>
  <c r="V48" i="1"/>
  <c r="X48" i="1" s="1"/>
  <c r="V49" i="1"/>
  <c r="X49" i="1" s="1"/>
  <c r="V50" i="1"/>
  <c r="X50" i="1" s="1"/>
  <c r="V51" i="1"/>
  <c r="X51" i="1" s="1"/>
  <c r="V52" i="1"/>
  <c r="X52" i="1" s="1"/>
  <c r="V53" i="1"/>
  <c r="X53" i="1" s="1"/>
  <c r="V54" i="1"/>
  <c r="X54" i="1" s="1"/>
  <c r="V55" i="1"/>
  <c r="X55" i="1" s="1"/>
  <c r="V56" i="1"/>
  <c r="X56" i="1" s="1"/>
  <c r="V57" i="1"/>
  <c r="X57" i="1" s="1"/>
  <c r="V58" i="1"/>
  <c r="X58" i="1" s="1"/>
  <c r="V59" i="1"/>
  <c r="X59" i="1" s="1"/>
  <c r="V60" i="1"/>
  <c r="X60" i="1" s="1"/>
  <c r="V61" i="1"/>
  <c r="X61" i="1" s="1"/>
  <c r="V62" i="1"/>
  <c r="X62" i="1" s="1"/>
  <c r="V63" i="1"/>
  <c r="X63" i="1" s="1"/>
  <c r="V64" i="1"/>
  <c r="X64" i="1" s="1"/>
  <c r="V65" i="1"/>
  <c r="X65" i="1" s="1"/>
  <c r="V66" i="1"/>
  <c r="X66" i="1" s="1"/>
  <c r="V67" i="1"/>
  <c r="X67" i="1" s="1"/>
  <c r="V68" i="1"/>
  <c r="X68" i="1" s="1"/>
  <c r="V69" i="1"/>
  <c r="X69" i="1" s="1"/>
  <c r="V70" i="1"/>
  <c r="X70" i="1" s="1"/>
  <c r="V841" i="1"/>
  <c r="X841" i="1" s="1"/>
  <c r="V807" i="1"/>
  <c r="X807" i="1" s="1"/>
  <c r="V71" i="1"/>
  <c r="X71" i="1" s="1"/>
  <c r="V792" i="1"/>
  <c r="X792" i="1" s="1"/>
  <c r="V72" i="1"/>
  <c r="X72" i="1" s="1"/>
  <c r="V798" i="1"/>
  <c r="X798" i="1" s="1"/>
  <c r="V797" i="1"/>
  <c r="X797" i="1" s="1"/>
  <c r="V722" i="1"/>
  <c r="X722" i="1" s="1"/>
  <c r="V794" i="1"/>
  <c r="X794" i="1" s="1"/>
  <c r="V73" i="1"/>
  <c r="X73" i="1" s="1"/>
  <c r="V74" i="1"/>
  <c r="X74" i="1" s="1"/>
  <c r="V75" i="1"/>
  <c r="X75" i="1" s="1"/>
  <c r="V741" i="1"/>
  <c r="X741" i="1" s="1"/>
  <c r="V76" i="1"/>
  <c r="X76" i="1" s="1"/>
  <c r="V795" i="1"/>
  <c r="X795" i="1" s="1"/>
  <c r="V77" i="1"/>
  <c r="X77" i="1" s="1"/>
  <c r="V78" i="1"/>
  <c r="X78" i="1" s="1"/>
  <c r="V703" i="1"/>
  <c r="X703" i="1" s="1"/>
  <c r="V79" i="1"/>
  <c r="X79" i="1" s="1"/>
  <c r="V706" i="1"/>
  <c r="X706" i="1" s="1"/>
  <c r="V707" i="1"/>
  <c r="X707" i="1" s="1"/>
  <c r="V736" i="1"/>
  <c r="X736" i="1" s="1"/>
  <c r="V737" i="1"/>
  <c r="X737" i="1" s="1"/>
  <c r="V738" i="1"/>
  <c r="X738" i="1" s="1"/>
  <c r="V80" i="1"/>
  <c r="X80" i="1" s="1"/>
  <c r="V81" i="1"/>
  <c r="X81" i="1" s="1"/>
  <c r="V82" i="1"/>
  <c r="X82" i="1" s="1"/>
  <c r="V83" i="1"/>
  <c r="X83" i="1" s="1"/>
  <c r="V84" i="1"/>
  <c r="X84" i="1" s="1"/>
  <c r="V85" i="1"/>
  <c r="X85" i="1" s="1"/>
  <c r="V86" i="1"/>
  <c r="X86" i="1" s="1"/>
  <c r="V87" i="1"/>
  <c r="X87" i="1" s="1"/>
  <c r="V88" i="1"/>
  <c r="X88" i="1" s="1"/>
  <c r="V89" i="1"/>
  <c r="X89" i="1" s="1"/>
  <c r="V90" i="1"/>
  <c r="X90" i="1" s="1"/>
  <c r="V91" i="1"/>
  <c r="X91" i="1" s="1"/>
  <c r="V723" i="1"/>
  <c r="X723" i="1" s="1"/>
  <c r="V92" i="1"/>
  <c r="X92" i="1" s="1"/>
  <c r="V93" i="1"/>
  <c r="X93" i="1" s="1"/>
  <c r="V94" i="1"/>
  <c r="X94" i="1" s="1"/>
  <c r="V95" i="1"/>
  <c r="X95" i="1" s="1"/>
  <c r="V96" i="1"/>
  <c r="X96" i="1" s="1"/>
  <c r="V97" i="1"/>
  <c r="X97" i="1" s="1"/>
  <c r="V98" i="1"/>
  <c r="X98" i="1" s="1"/>
  <c r="V99" i="1"/>
  <c r="X99" i="1" s="1"/>
  <c r="V100" i="1"/>
  <c r="X100" i="1" s="1"/>
  <c r="V101" i="1"/>
  <c r="X101" i="1" s="1"/>
  <c r="V102" i="1"/>
  <c r="X102" i="1" s="1"/>
  <c r="V721" i="1"/>
  <c r="X721" i="1" s="1"/>
  <c r="V103" i="1"/>
  <c r="X103" i="1" s="1"/>
  <c r="V104" i="1"/>
  <c r="X104" i="1" s="1"/>
  <c r="V761" i="1"/>
  <c r="X761" i="1" s="1"/>
  <c r="V105" i="1"/>
  <c r="X105" i="1" s="1"/>
  <c r="V606" i="1"/>
  <c r="X606" i="1" s="1"/>
  <c r="V106" i="1"/>
  <c r="X106" i="1" s="1"/>
  <c r="V711" i="1"/>
  <c r="X711" i="1" s="1"/>
  <c r="V767" i="1"/>
  <c r="X767" i="1" s="1"/>
  <c r="V715" i="1"/>
  <c r="X715" i="1" s="1"/>
  <c r="V716" i="1"/>
  <c r="X716" i="1" s="1"/>
  <c r="V107" i="1"/>
  <c r="X107" i="1" s="1"/>
  <c r="V108" i="1"/>
  <c r="X108" i="1" s="1"/>
  <c r="V109" i="1"/>
  <c r="X109" i="1" s="1"/>
  <c r="V710" i="1"/>
  <c r="X710" i="1" s="1"/>
  <c r="V110" i="1"/>
  <c r="X110" i="1" s="1"/>
  <c r="V757" i="1"/>
  <c r="X757" i="1" s="1"/>
  <c r="V717" i="1"/>
  <c r="X717" i="1" s="1"/>
  <c r="V740" i="1"/>
  <c r="X740" i="1" s="1"/>
  <c r="V718" i="1"/>
  <c r="X718" i="1" s="1"/>
  <c r="V111" i="1"/>
  <c r="X111" i="1" s="1"/>
  <c r="V112" i="1"/>
  <c r="X112" i="1" s="1"/>
  <c r="V712" i="1"/>
  <c r="X712" i="1" s="1"/>
  <c r="V713" i="1"/>
  <c r="X713" i="1" s="1"/>
  <c r="V113" i="1"/>
  <c r="X113" i="1" s="1"/>
  <c r="V114" i="1"/>
  <c r="X114" i="1" s="1"/>
  <c r="V115" i="1"/>
  <c r="X115" i="1" s="1"/>
  <c r="V760" i="1"/>
  <c r="X760" i="1" s="1"/>
  <c r="V116" i="1"/>
  <c r="X116" i="1" s="1"/>
  <c r="V117" i="1"/>
  <c r="X117" i="1" s="1"/>
  <c r="V118" i="1"/>
  <c r="X118" i="1" s="1"/>
  <c r="V119" i="1"/>
  <c r="X119" i="1" s="1"/>
  <c r="V120" i="1"/>
  <c r="X120" i="1" s="1"/>
  <c r="V121" i="1"/>
  <c r="X121" i="1" s="1"/>
  <c r="V122" i="1"/>
  <c r="X122" i="1" s="1"/>
  <c r="V123" i="1"/>
  <c r="X123" i="1" s="1"/>
  <c r="V124" i="1"/>
  <c r="X124" i="1" s="1"/>
  <c r="V125" i="1"/>
  <c r="X125" i="1" s="1"/>
  <c r="V126" i="1"/>
  <c r="X126" i="1" s="1"/>
  <c r="V127" i="1"/>
  <c r="X127" i="1" s="1"/>
  <c r="V128" i="1"/>
  <c r="X128" i="1" s="1"/>
  <c r="V129" i="1"/>
  <c r="X129" i="1" s="1"/>
  <c r="V130" i="1"/>
  <c r="X130" i="1" s="1"/>
  <c r="V789" i="1"/>
  <c r="X789" i="1" s="1"/>
  <c r="V131" i="1"/>
  <c r="X131" i="1" s="1"/>
  <c r="V132" i="1"/>
  <c r="X132" i="1" s="1"/>
  <c r="V133" i="1"/>
  <c r="X133" i="1" s="1"/>
  <c r="V134" i="1"/>
  <c r="X134" i="1" s="1"/>
  <c r="V136" i="1"/>
  <c r="X136" i="1" s="1"/>
  <c r="V137" i="1"/>
  <c r="X137" i="1" s="1"/>
  <c r="V138" i="1"/>
  <c r="X138" i="1" s="1"/>
  <c r="V139" i="1"/>
  <c r="X139" i="1" s="1"/>
  <c r="V140" i="1"/>
  <c r="X140" i="1" s="1"/>
  <c r="V809" i="1"/>
  <c r="X809" i="1" s="1"/>
  <c r="V141" i="1"/>
  <c r="X141" i="1" s="1"/>
  <c r="V142" i="1"/>
  <c r="X142" i="1" s="1"/>
  <c r="V805" i="1"/>
  <c r="X805" i="1" s="1"/>
  <c r="V811" i="1"/>
  <c r="X811" i="1" s="1"/>
  <c r="V808" i="1"/>
  <c r="X808" i="1" s="1"/>
  <c r="V143" i="1"/>
  <c r="X143" i="1" s="1"/>
  <c r="V144" i="1"/>
  <c r="X144" i="1" s="1"/>
  <c r="V145" i="1"/>
  <c r="X145" i="1" s="1"/>
  <c r="V146" i="1"/>
  <c r="X146" i="1" s="1"/>
  <c r="V759" i="1"/>
  <c r="X759" i="1" s="1"/>
  <c r="V147" i="1"/>
  <c r="X147" i="1" s="1"/>
  <c r="V148" i="1"/>
  <c r="X148" i="1" s="1"/>
  <c r="V149" i="1"/>
  <c r="X149" i="1" s="1"/>
  <c r="V803" i="1"/>
  <c r="X803" i="1" s="1"/>
  <c r="V840" i="1"/>
  <c r="X840" i="1" s="1"/>
  <c r="V804" i="1"/>
  <c r="X804" i="1" s="1"/>
  <c r="V150" i="1"/>
  <c r="X150" i="1" s="1"/>
  <c r="V151" i="1"/>
  <c r="X151" i="1" s="1"/>
  <c r="V152" i="1"/>
  <c r="X152" i="1" s="1"/>
  <c r="V153" i="1"/>
  <c r="X153" i="1" s="1"/>
  <c r="V743" i="1"/>
  <c r="X743" i="1" s="1"/>
  <c r="V772" i="1"/>
  <c r="X772" i="1" s="1"/>
  <c r="V154" i="1"/>
  <c r="X154" i="1" s="1"/>
  <c r="V155" i="1"/>
  <c r="X155" i="1" s="1"/>
  <c r="V156" i="1"/>
  <c r="X156" i="1" s="1"/>
  <c r="V765" i="1"/>
  <c r="X765" i="1" s="1"/>
  <c r="V749" i="1"/>
  <c r="X749" i="1" s="1"/>
  <c r="V826" i="1"/>
  <c r="X826" i="1" s="1"/>
  <c r="V800" i="1"/>
  <c r="X800" i="1" s="1"/>
  <c r="V157" i="1"/>
  <c r="X157" i="1" s="1"/>
  <c r="V158" i="1"/>
  <c r="X158" i="1" s="1"/>
  <c r="V159" i="1"/>
  <c r="X159" i="1" s="1"/>
  <c r="V801" i="1"/>
  <c r="X801" i="1" s="1"/>
  <c r="V160" i="1"/>
  <c r="X160" i="1" s="1"/>
  <c r="V161" i="1"/>
  <c r="X161" i="1" s="1"/>
  <c r="V162" i="1"/>
  <c r="X162" i="1" s="1"/>
  <c r="V163" i="1"/>
  <c r="X163" i="1" s="1"/>
  <c r="V164" i="1"/>
  <c r="X164" i="1" s="1"/>
  <c r="V165" i="1"/>
  <c r="X165" i="1" s="1"/>
  <c r="V166" i="1"/>
  <c r="X166" i="1" s="1"/>
  <c r="V167" i="1"/>
  <c r="X167" i="1" s="1"/>
  <c r="V168" i="1"/>
  <c r="X168" i="1" s="1"/>
  <c r="V704" i="1"/>
  <c r="X704" i="1" s="1"/>
  <c r="V705" i="1"/>
  <c r="X705" i="1" s="1"/>
  <c r="V169" i="1"/>
  <c r="X169" i="1" s="1"/>
  <c r="V779" i="1"/>
  <c r="X779" i="1" s="1"/>
  <c r="V806" i="1"/>
  <c r="X806" i="1" s="1"/>
  <c r="V135" i="1"/>
  <c r="X135" i="1" s="1"/>
  <c r="V170" i="1"/>
  <c r="X170" i="1" s="1"/>
  <c r="V171" i="1"/>
  <c r="X171" i="1" s="1"/>
  <c r="V172" i="1"/>
  <c r="X172" i="1" s="1"/>
  <c r="V173" i="1"/>
  <c r="X173" i="1" s="1"/>
  <c r="V174" i="1"/>
  <c r="X174" i="1" s="1"/>
  <c r="V175" i="1"/>
  <c r="X175" i="1" s="1"/>
  <c r="V176" i="1"/>
  <c r="X176" i="1" s="1"/>
  <c r="V177" i="1"/>
  <c r="X177" i="1" s="1"/>
  <c r="V178" i="1"/>
  <c r="X178" i="1" s="1"/>
  <c r="V179" i="1"/>
  <c r="X179" i="1" s="1"/>
  <c r="V180" i="1"/>
  <c r="X180" i="1" s="1"/>
  <c r="V181" i="1"/>
  <c r="X181" i="1" s="1"/>
  <c r="V182" i="1"/>
  <c r="X182" i="1" s="1"/>
  <c r="V183" i="1"/>
  <c r="X183" i="1" s="1"/>
  <c r="V184" i="1"/>
  <c r="X184" i="1" s="1"/>
  <c r="V185" i="1"/>
  <c r="X185" i="1" s="1"/>
  <c r="V186" i="1"/>
  <c r="X186" i="1" s="1"/>
  <c r="V187" i="1"/>
  <c r="X187" i="1" s="1"/>
  <c r="V188" i="1"/>
  <c r="X188" i="1" s="1"/>
  <c r="V189" i="1"/>
  <c r="X189" i="1" s="1"/>
  <c r="V190" i="1"/>
  <c r="X190" i="1" s="1"/>
  <c r="V728" i="1"/>
  <c r="X728" i="1" s="1"/>
  <c r="V191" i="1"/>
  <c r="X191" i="1" s="1"/>
  <c r="V192" i="1"/>
  <c r="X192" i="1" s="1"/>
  <c r="V193" i="1"/>
  <c r="X193" i="1" s="1"/>
  <c r="V194" i="1"/>
  <c r="X194" i="1" s="1"/>
  <c r="V195" i="1"/>
  <c r="X195" i="1" s="1"/>
  <c r="V196" i="1"/>
  <c r="X196" i="1" s="1"/>
  <c r="V197" i="1"/>
  <c r="X197" i="1" s="1"/>
  <c r="V198" i="1"/>
  <c r="X198" i="1" s="1"/>
  <c r="V727" i="1"/>
  <c r="X727" i="1" s="1"/>
  <c r="V719" i="1"/>
  <c r="X719" i="1" s="1"/>
  <c r="V752" i="1"/>
  <c r="X752" i="1" s="1"/>
  <c r="V744" i="1"/>
  <c r="X744" i="1" s="1"/>
  <c r="V766" i="1"/>
  <c r="X766" i="1" s="1"/>
  <c r="V199" i="1"/>
  <c r="X199" i="1" s="1"/>
  <c r="V220" i="1"/>
  <c r="X220" i="1" s="1"/>
  <c r="V201" i="1"/>
  <c r="X201" i="1" s="1"/>
  <c r="V202" i="1"/>
  <c r="X202" i="1" s="1"/>
  <c r="V200" i="1"/>
  <c r="X200" i="1" s="1"/>
  <c r="V770" i="1"/>
  <c r="X770" i="1" s="1"/>
  <c r="V771" i="1"/>
  <c r="X771" i="1" s="1"/>
  <c r="V203" i="1"/>
  <c r="X203" i="1" s="1"/>
  <c r="V205" i="1"/>
  <c r="X205" i="1" s="1"/>
  <c r="V206" i="1"/>
  <c r="X206" i="1" s="1"/>
  <c r="V729" i="1"/>
  <c r="X729" i="1" s="1"/>
  <c r="V207" i="1"/>
  <c r="X207" i="1" s="1"/>
  <c r="V208" i="1"/>
  <c r="X208" i="1" s="1"/>
  <c r="V210" i="1"/>
  <c r="X210" i="1" s="1"/>
  <c r="V211" i="1"/>
  <c r="X211" i="1" s="1"/>
  <c r="V212" i="1"/>
  <c r="X212" i="1" s="1"/>
  <c r="V742" i="1"/>
  <c r="X742" i="1" s="1"/>
  <c r="V213" i="1"/>
  <c r="X213" i="1" s="1"/>
  <c r="V214" i="1"/>
  <c r="X214" i="1" s="1"/>
  <c r="V215" i="1"/>
  <c r="X215" i="1" s="1"/>
  <c r="V216" i="1"/>
  <c r="X216" i="1" s="1"/>
  <c r="V796" i="1"/>
  <c r="X796" i="1" s="1"/>
  <c r="V217" i="1"/>
  <c r="X217" i="1" s="1"/>
  <c r="V218" i="1"/>
  <c r="X218" i="1" s="1"/>
  <c r="V219" i="1"/>
  <c r="X219" i="1" s="1"/>
  <c r="V221" i="1"/>
  <c r="X221" i="1" s="1"/>
  <c r="V222" i="1"/>
  <c r="X222" i="1" s="1"/>
  <c r="V223" i="1"/>
  <c r="X223" i="1" s="1"/>
  <c r="V224" i="1"/>
  <c r="X224" i="1" s="1"/>
  <c r="V694" i="1"/>
  <c r="X694" i="1" s="1"/>
  <c r="V230" i="1"/>
  <c r="X230" i="1" s="1"/>
  <c r="V817" i="1"/>
  <c r="X817" i="1" s="1"/>
  <c r="V732" i="1"/>
  <c r="X732" i="1" s="1"/>
  <c r="V816" i="1"/>
  <c r="X816" i="1" s="1"/>
  <c r="V820" i="1"/>
  <c r="X820" i="1" s="1"/>
  <c r="V231" i="1"/>
  <c r="X231" i="1" s="1"/>
  <c r="V232" i="1"/>
  <c r="X232" i="1" s="1"/>
  <c r="V233" i="1"/>
  <c r="X233" i="1" s="1"/>
  <c r="V234" i="1"/>
  <c r="X234" i="1" s="1"/>
  <c r="V790" i="1"/>
  <c r="X790" i="1" s="1"/>
  <c r="V833" i="1"/>
  <c r="X833" i="1" s="1"/>
  <c r="V235" i="1"/>
  <c r="X235" i="1" s="1"/>
  <c r="V708" i="1"/>
  <c r="X708" i="1" s="1"/>
  <c r="V709" i="1"/>
  <c r="X709" i="1" s="1"/>
  <c r="V818" i="1"/>
  <c r="X818" i="1" s="1"/>
  <c r="V236" i="1"/>
  <c r="X236" i="1" s="1"/>
  <c r="V237" i="1"/>
  <c r="X237" i="1" s="1"/>
  <c r="V238" i="1"/>
  <c r="X238" i="1" s="1"/>
  <c r="V239" i="1"/>
  <c r="X239" i="1" s="1"/>
  <c r="V240" i="1"/>
  <c r="X240" i="1" s="1"/>
  <c r="V225" i="1"/>
  <c r="X225" i="1" s="1"/>
  <c r="V226" i="1"/>
  <c r="X226" i="1" s="1"/>
  <c r="V241" i="1"/>
  <c r="X241" i="1" s="1"/>
  <c r="V242" i="1"/>
  <c r="X242" i="1" s="1"/>
  <c r="V243" i="1"/>
  <c r="X243" i="1" s="1"/>
  <c r="V793" i="1"/>
  <c r="X793" i="1" s="1"/>
  <c r="V814" i="1"/>
  <c r="X814" i="1" s="1"/>
  <c r="V825" i="1"/>
  <c r="X825" i="1" s="1"/>
  <c r="V244" i="1"/>
  <c r="X244" i="1" s="1"/>
  <c r="V839" i="1"/>
  <c r="X839" i="1" s="1"/>
  <c r="V835" i="1"/>
  <c r="X835" i="1" s="1"/>
  <c r="V245" i="1"/>
  <c r="X245" i="1" s="1"/>
  <c r="V731" i="1"/>
  <c r="X731" i="1" s="1"/>
  <c r="V227" i="1"/>
  <c r="X227" i="1" s="1"/>
  <c r="V246" i="1"/>
  <c r="X246" i="1" s="1"/>
  <c r="V228" i="1"/>
  <c r="X228" i="1" s="1"/>
  <c r="V247" i="1"/>
  <c r="X247" i="1" s="1"/>
  <c r="V248" i="1"/>
  <c r="X248" i="1" s="1"/>
  <c r="V229" i="1"/>
  <c r="X229" i="1" s="1"/>
  <c r="V249" i="1"/>
  <c r="X249" i="1" s="1"/>
  <c r="V769" i="1"/>
  <c r="X769" i="1" s="1"/>
  <c r="V784" i="1"/>
  <c r="X784" i="1" s="1"/>
  <c r="V250" i="1"/>
  <c r="X250" i="1" s="1"/>
  <c r="V783" i="1"/>
  <c r="X783" i="1" s="1"/>
  <c r="V251" i="1"/>
  <c r="X251" i="1" s="1"/>
  <c r="V252" i="1"/>
  <c r="X252" i="1" s="1"/>
  <c r="V253" i="1"/>
  <c r="X253" i="1" s="1"/>
  <c r="V714" i="1"/>
  <c r="X714" i="1" s="1"/>
  <c r="V254" i="1"/>
  <c r="X254" i="1" s="1"/>
  <c r="V255" i="1"/>
  <c r="X255" i="1" s="1"/>
  <c r="V256" i="1"/>
  <c r="X256" i="1" s="1"/>
  <c r="V257" i="1"/>
  <c r="X257" i="1" s="1"/>
  <c r="V258" i="1"/>
  <c r="X258" i="1" s="1"/>
  <c r="V259" i="1"/>
  <c r="X259" i="1" s="1"/>
  <c r="V260" i="1"/>
  <c r="X260" i="1" s="1"/>
  <c r="V261" i="1"/>
  <c r="X261" i="1" s="1"/>
  <c r="V262" i="1"/>
  <c r="X262" i="1" s="1"/>
  <c r="V263" i="1"/>
  <c r="X263" i="1" s="1"/>
  <c r="V264" i="1"/>
  <c r="X264" i="1" s="1"/>
  <c r="V748" i="1"/>
  <c r="X748" i="1" s="1"/>
  <c r="V750" i="1"/>
  <c r="X750" i="1" s="1"/>
  <c r="V755" i="1"/>
  <c r="X755" i="1" s="1"/>
  <c r="V265" i="1"/>
  <c r="X265" i="1" s="1"/>
  <c r="V266" i="1"/>
  <c r="X266" i="1" s="1"/>
  <c r="V267" i="1"/>
  <c r="X267" i="1" s="1"/>
  <c r="V268" i="1"/>
  <c r="X268" i="1" s="1"/>
  <c r="V269" i="1"/>
  <c r="X269" i="1" s="1"/>
  <c r="V270" i="1"/>
  <c r="X270" i="1" s="1"/>
  <c r="V271" i="1"/>
  <c r="X271" i="1" s="1"/>
  <c r="V272" i="1"/>
  <c r="X272" i="1" s="1"/>
  <c r="V802" i="1"/>
  <c r="X802" i="1" s="1"/>
  <c r="V821" i="1"/>
  <c r="X821" i="1" s="1"/>
  <c r="V822" i="1"/>
  <c r="X822" i="1" s="1"/>
  <c r="V273" i="1"/>
  <c r="X273" i="1" s="1"/>
  <c r="V274" i="1"/>
  <c r="X274" i="1" s="1"/>
  <c r="V815" i="1"/>
  <c r="X815" i="1" s="1"/>
  <c r="V275" i="1"/>
  <c r="X275" i="1" s="1"/>
  <c r="V276" i="1"/>
  <c r="X276" i="1" s="1"/>
  <c r="V277" i="1"/>
  <c r="X277" i="1" s="1"/>
  <c r="V209" i="1"/>
  <c r="X209" i="1" s="1"/>
  <c r="V204" i="1"/>
  <c r="X204" i="1" s="1"/>
  <c r="V278" i="1"/>
  <c r="X278" i="1" s="1"/>
  <c r="V279" i="1"/>
  <c r="X279" i="1" s="1"/>
  <c r="V280" i="1"/>
  <c r="X280" i="1" s="1"/>
  <c r="V281" i="1"/>
  <c r="X281" i="1" s="1"/>
  <c r="V828" i="1"/>
  <c r="X828" i="1" s="1"/>
  <c r="V830" i="1"/>
  <c r="X830" i="1" s="1"/>
  <c r="V282" i="1"/>
  <c r="X282" i="1" s="1"/>
  <c r="V756" i="1"/>
  <c r="X756" i="1" s="1"/>
  <c r="V283" i="1"/>
  <c r="X283" i="1" s="1"/>
  <c r="V284" i="1"/>
  <c r="X284" i="1" s="1"/>
  <c r="V285" i="1"/>
  <c r="X285" i="1" s="1"/>
  <c r="V286" i="1"/>
  <c r="X286" i="1" s="1"/>
  <c r="V287" i="1"/>
  <c r="X287" i="1" s="1"/>
  <c r="V288" i="1"/>
  <c r="X288" i="1" s="1"/>
  <c r="V289" i="1"/>
  <c r="X289" i="1" s="1"/>
  <c r="V290" i="1"/>
  <c r="X290" i="1" s="1"/>
  <c r="V291" i="1"/>
  <c r="X291" i="1" s="1"/>
  <c r="V292" i="1"/>
  <c r="X292" i="1" s="1"/>
  <c r="V293" i="1"/>
  <c r="X293" i="1" s="1"/>
  <c r="V294" i="1"/>
  <c r="X294" i="1" s="1"/>
  <c r="V295" i="1"/>
  <c r="X295" i="1" s="1"/>
  <c r="V296" i="1"/>
  <c r="X296" i="1" s="1"/>
  <c r="V297" i="1"/>
  <c r="X297" i="1" s="1"/>
  <c r="V298" i="1"/>
  <c r="X298" i="1" s="1"/>
  <c r="V827" i="1"/>
  <c r="X827" i="1" s="1"/>
  <c r="V836" i="1"/>
  <c r="X836" i="1" s="1"/>
  <c r="V837" i="1"/>
  <c r="X837" i="1" s="1"/>
  <c r="V299" i="1"/>
  <c r="X299" i="1" s="1"/>
  <c r="V774" i="1"/>
  <c r="X774" i="1" s="1"/>
  <c r="V300" i="1"/>
  <c r="X300" i="1" s="1"/>
  <c r="V301" i="1"/>
  <c r="X301" i="1" s="1"/>
  <c r="V302" i="1"/>
  <c r="X302" i="1" s="1"/>
  <c r="V303" i="1"/>
  <c r="X303" i="1" s="1"/>
  <c r="V304" i="1"/>
  <c r="X304" i="1" s="1"/>
  <c r="V305" i="1"/>
  <c r="X305" i="1" s="1"/>
  <c r="V306" i="1"/>
  <c r="X306" i="1" s="1"/>
  <c r="V307" i="1"/>
  <c r="X307" i="1" s="1"/>
  <c r="V730" i="1"/>
  <c r="X730" i="1" s="1"/>
  <c r="V308" i="1"/>
  <c r="X308" i="1" s="1"/>
  <c r="V309" i="1"/>
  <c r="X309" i="1" s="1"/>
  <c r="V310" i="1"/>
  <c r="X310" i="1" s="1"/>
  <c r="V311" i="1"/>
  <c r="X311" i="1" s="1"/>
  <c r="V312" i="1"/>
  <c r="X312" i="1" s="1"/>
  <c r="V313" i="1"/>
  <c r="X313" i="1" s="1"/>
  <c r="V314" i="1"/>
  <c r="X314" i="1" s="1"/>
  <c r="V315" i="1"/>
  <c r="X315" i="1" s="1"/>
  <c r="V316" i="1"/>
  <c r="X316" i="1" s="1"/>
  <c r="V317" i="1"/>
  <c r="X317" i="1" s="1"/>
  <c r="V318" i="1"/>
  <c r="X318" i="1" s="1"/>
  <c r="V319" i="1"/>
  <c r="X319" i="1" s="1"/>
  <c r="V320" i="1"/>
  <c r="X320" i="1" s="1"/>
  <c r="V321" i="1"/>
  <c r="X321" i="1" s="1"/>
  <c r="V322" i="1"/>
  <c r="X322" i="1" s="1"/>
  <c r="V323" i="1"/>
  <c r="X323" i="1" s="1"/>
  <c r="V324" i="1"/>
  <c r="X324" i="1" s="1"/>
  <c r="V786" i="1"/>
  <c r="X786" i="1" s="1"/>
  <c r="V768" i="1"/>
  <c r="X768" i="1" s="1"/>
  <c r="V754" i="1"/>
  <c r="X754" i="1" s="1"/>
  <c r="V325" i="1"/>
  <c r="X325" i="1" s="1"/>
  <c r="V326" i="1"/>
  <c r="X326" i="1" s="1"/>
  <c r="V327" i="1"/>
  <c r="X327" i="1" s="1"/>
  <c r="V328" i="1"/>
  <c r="X328" i="1" s="1"/>
  <c r="V329" i="1"/>
  <c r="X329" i="1" s="1"/>
  <c r="V330" i="1"/>
  <c r="X330" i="1" s="1"/>
  <c r="V331" i="1"/>
  <c r="X331" i="1" s="1"/>
  <c r="V332" i="1"/>
  <c r="X332" i="1" s="1"/>
  <c r="V333" i="1"/>
  <c r="X333" i="1" s="1"/>
  <c r="V334" i="1"/>
  <c r="X334" i="1" s="1"/>
  <c r="V335" i="1"/>
  <c r="X335" i="1" s="1"/>
  <c r="V336" i="1"/>
  <c r="X336" i="1" s="1"/>
  <c r="V337" i="1"/>
  <c r="X337" i="1" s="1"/>
  <c r="V338" i="1"/>
  <c r="X338" i="1" s="1"/>
  <c r="V339" i="1"/>
  <c r="X339" i="1" s="1"/>
  <c r="V340" i="1"/>
  <c r="X340" i="1" s="1"/>
  <c r="V341" i="1"/>
  <c r="X341" i="1" s="1"/>
  <c r="V342" i="1"/>
  <c r="X342" i="1" s="1"/>
  <c r="V344" i="1"/>
  <c r="X344" i="1" s="1"/>
  <c r="V345" i="1"/>
  <c r="X345" i="1" s="1"/>
  <c r="V346" i="1"/>
  <c r="X346" i="1" s="1"/>
  <c r="V347" i="1"/>
  <c r="X347" i="1" s="1"/>
  <c r="V348" i="1"/>
  <c r="X348" i="1" s="1"/>
  <c r="V349" i="1"/>
  <c r="X349" i="1" s="1"/>
  <c r="V350" i="1"/>
  <c r="X350" i="1" s="1"/>
  <c r="V351" i="1"/>
  <c r="X351" i="1" s="1"/>
  <c r="V352" i="1"/>
  <c r="X352" i="1" s="1"/>
  <c r="V353" i="1"/>
  <c r="X353" i="1" s="1"/>
  <c r="V354" i="1"/>
  <c r="X354" i="1" s="1"/>
  <c r="V355" i="1"/>
  <c r="X355" i="1" s="1"/>
  <c r="V356" i="1"/>
  <c r="X356" i="1" s="1"/>
  <c r="V357" i="1"/>
  <c r="X357" i="1" s="1"/>
  <c r="V358" i="1"/>
  <c r="X358" i="1" s="1"/>
  <c r="V720" i="1"/>
  <c r="X720" i="1" s="1"/>
  <c r="V359" i="1"/>
  <c r="X359" i="1" s="1"/>
  <c r="V360" i="1"/>
  <c r="X360" i="1" s="1"/>
  <c r="V343" i="1"/>
  <c r="X343" i="1" s="1"/>
  <c r="V361" i="1"/>
  <c r="X361" i="1" s="1"/>
  <c r="V362" i="1"/>
  <c r="X362" i="1" s="1"/>
  <c r="V363" i="1"/>
  <c r="X363" i="1" s="1"/>
  <c r="V364" i="1"/>
  <c r="X364" i="1" s="1"/>
  <c r="V365" i="1"/>
  <c r="X365" i="1" s="1"/>
  <c r="V366" i="1"/>
  <c r="X366" i="1" s="1"/>
  <c r="V367" i="1"/>
  <c r="X367" i="1" s="1"/>
  <c r="V745" i="1"/>
  <c r="X745" i="1" s="1"/>
  <c r="V746" i="1"/>
  <c r="X746" i="1" s="1"/>
  <c r="V368" i="1"/>
  <c r="X368" i="1" s="1"/>
  <c r="V369" i="1"/>
  <c r="X369" i="1" s="1"/>
  <c r="V751" i="1"/>
  <c r="X751" i="1" s="1"/>
  <c r="V753" i="1"/>
  <c r="X753" i="1" s="1"/>
  <c r="V370" i="1"/>
  <c r="X370" i="1" s="1"/>
  <c r="V371" i="1"/>
  <c r="X371" i="1" s="1"/>
  <c r="V724" i="1"/>
  <c r="X724" i="1" s="1"/>
  <c r="V764" i="1"/>
  <c r="X764" i="1" s="1"/>
  <c r="V372" i="1"/>
  <c r="X372" i="1" s="1"/>
  <c r="V373" i="1"/>
  <c r="X373" i="1" s="1"/>
  <c r="V374" i="1"/>
  <c r="X374" i="1" s="1"/>
  <c r="V375" i="1"/>
  <c r="X375" i="1" s="1"/>
  <c r="V376" i="1"/>
  <c r="X376" i="1" s="1"/>
  <c r="V377" i="1"/>
  <c r="X377" i="1" s="1"/>
  <c r="V378" i="1"/>
  <c r="X378" i="1" s="1"/>
  <c r="V379" i="1"/>
  <c r="X379" i="1" s="1"/>
  <c r="V781" i="1"/>
  <c r="X781" i="1" s="1"/>
  <c r="V380" i="1"/>
  <c r="X380" i="1" s="1"/>
  <c r="V381" i="1"/>
  <c r="X381" i="1" s="1"/>
  <c r="V382" i="1"/>
  <c r="X382" i="1" s="1"/>
  <c r="V383" i="1"/>
  <c r="X383" i="1" s="1"/>
  <c r="V384" i="1"/>
  <c r="X384" i="1" s="1"/>
  <c r="V385" i="1"/>
  <c r="X385" i="1" s="1"/>
  <c r="V386" i="1"/>
  <c r="X386" i="1" s="1"/>
  <c r="V387" i="1"/>
  <c r="X387" i="1" s="1"/>
  <c r="V388" i="1"/>
  <c r="X388" i="1" s="1"/>
  <c r="V389" i="1"/>
  <c r="X389" i="1" s="1"/>
  <c r="V819" i="1"/>
  <c r="X819" i="1" s="1"/>
  <c r="V791" i="1"/>
  <c r="X791" i="1" s="1"/>
  <c r="V390" i="1"/>
  <c r="X390" i="1" s="1"/>
  <c r="V391" i="1"/>
  <c r="X391" i="1" s="1"/>
  <c r="V392" i="1"/>
  <c r="X392" i="1" s="1"/>
  <c r="V393" i="1"/>
  <c r="X393" i="1" s="1"/>
  <c r="V812" i="1"/>
  <c r="X812" i="1" s="1"/>
  <c r="V394" i="1"/>
  <c r="X394" i="1" s="1"/>
  <c r="V395" i="1"/>
  <c r="X395" i="1" s="1"/>
  <c r="V396" i="1"/>
  <c r="X396" i="1" s="1"/>
  <c r="V397" i="1"/>
  <c r="X397" i="1" s="1"/>
  <c r="V734" i="1"/>
  <c r="X734" i="1" s="1"/>
  <c r="V398" i="1"/>
  <c r="X398" i="1" s="1"/>
  <c r="V399" i="1"/>
  <c r="X399" i="1" s="1"/>
  <c r="V400" i="1"/>
  <c r="X400" i="1" s="1"/>
  <c r="V401" i="1"/>
  <c r="X401" i="1" s="1"/>
  <c r="V402" i="1"/>
  <c r="X402" i="1" s="1"/>
  <c r="V403" i="1"/>
  <c r="X403" i="1" s="1"/>
  <c r="V404" i="1"/>
  <c r="X404" i="1" s="1"/>
  <c r="V405" i="1"/>
  <c r="X405" i="1" s="1"/>
  <c r="V406" i="1"/>
  <c r="X406" i="1" s="1"/>
  <c r="V407" i="1"/>
  <c r="X407" i="1" s="1"/>
  <c r="V408" i="1"/>
  <c r="X408" i="1" s="1"/>
  <c r="V409" i="1"/>
  <c r="X409" i="1" s="1"/>
  <c r="V699" i="1"/>
  <c r="X699" i="1" s="1"/>
  <c r="V700" i="1"/>
  <c r="X700" i="1" s="1"/>
  <c r="V410" i="1"/>
  <c r="X410" i="1" s="1"/>
  <c r="V411" i="1"/>
  <c r="X411" i="1" s="1"/>
  <c r="V412" i="1"/>
  <c r="X412" i="1" s="1"/>
  <c r="V413" i="1"/>
  <c r="X413" i="1" s="1"/>
  <c r="V414" i="1"/>
  <c r="X414" i="1" s="1"/>
  <c r="V415" i="1"/>
  <c r="X415" i="1" s="1"/>
  <c r="V416" i="1"/>
  <c r="X416" i="1" s="1"/>
  <c r="V417" i="1"/>
  <c r="X417" i="1" s="1"/>
  <c r="V418" i="1"/>
  <c r="X418" i="1" s="1"/>
  <c r="V419" i="1"/>
  <c r="X419" i="1" s="1"/>
  <c r="V420" i="1"/>
  <c r="X420" i="1" s="1"/>
  <c r="V421" i="1"/>
  <c r="X421" i="1" s="1"/>
  <c r="V422" i="1"/>
  <c r="X422" i="1" s="1"/>
  <c r="V423" i="1"/>
  <c r="X423" i="1" s="1"/>
  <c r="V823" i="1"/>
  <c r="X823" i="1" s="1"/>
  <c r="V424" i="1"/>
  <c r="X424" i="1" s="1"/>
  <c r="V425" i="1"/>
  <c r="X425" i="1" s="1"/>
  <c r="V426" i="1"/>
  <c r="X426" i="1" s="1"/>
  <c r="V427" i="1"/>
  <c r="X427" i="1" s="1"/>
  <c r="V747" i="1"/>
  <c r="X747" i="1" s="1"/>
  <c r="V428" i="1"/>
  <c r="X428" i="1" s="1"/>
  <c r="V763" i="1"/>
  <c r="X763" i="1" s="1"/>
  <c r="V429" i="1"/>
  <c r="X429" i="1" s="1"/>
  <c r="V430" i="1"/>
  <c r="X430" i="1" s="1"/>
  <c r="V778" i="1"/>
  <c r="X778" i="1" s="1"/>
  <c r="V431" i="1"/>
  <c r="X431" i="1" s="1"/>
  <c r="V432" i="1"/>
  <c r="X432" i="1" s="1"/>
  <c r="V433" i="1"/>
  <c r="X433" i="1" s="1"/>
  <c r="V434" i="1"/>
  <c r="X434" i="1" s="1"/>
  <c r="V435" i="1"/>
  <c r="X435" i="1" s="1"/>
  <c r="V436" i="1"/>
  <c r="X436" i="1" s="1"/>
  <c r="V437" i="1"/>
  <c r="X437" i="1" s="1"/>
  <c r="V438" i="1"/>
  <c r="X438" i="1" s="1"/>
  <c r="V439" i="1"/>
  <c r="X439" i="1" s="1"/>
  <c r="V440" i="1"/>
  <c r="X440" i="1" s="1"/>
  <c r="V441" i="1"/>
  <c r="X441" i="1" s="1"/>
  <c r="V442" i="1"/>
  <c r="X442" i="1" s="1"/>
  <c r="V443" i="1"/>
  <c r="X443" i="1" s="1"/>
  <c r="V444" i="1"/>
  <c r="X444" i="1" s="1"/>
  <c r="V445" i="1"/>
  <c r="X445" i="1" s="1"/>
  <c r="V702" i="1"/>
  <c r="X702" i="1" s="1"/>
  <c r="V446" i="1"/>
  <c r="X446" i="1" s="1"/>
  <c r="V447" i="1"/>
  <c r="X447" i="1" s="1"/>
  <c r="V448" i="1"/>
  <c r="X448" i="1" s="1"/>
  <c r="V449" i="1"/>
  <c r="X449" i="1" s="1"/>
  <c r="V450" i="1"/>
  <c r="X450" i="1" s="1"/>
  <c r="V451" i="1"/>
  <c r="X451" i="1" s="1"/>
  <c r="V452" i="1"/>
  <c r="X452" i="1" s="1"/>
  <c r="V453" i="1"/>
  <c r="X453" i="1" s="1"/>
  <c r="V454" i="1"/>
  <c r="X454" i="1" s="1"/>
  <c r="V785" i="1"/>
  <c r="X785" i="1" s="1"/>
  <c r="V773" i="1"/>
  <c r="X773" i="1" s="1"/>
  <c r="V455" i="1"/>
  <c r="X455" i="1" s="1"/>
  <c r="V456" i="1"/>
  <c r="X456" i="1" s="1"/>
  <c r="V457" i="1"/>
  <c r="X457" i="1" s="1"/>
  <c r="V458" i="1"/>
  <c r="X458" i="1" s="1"/>
  <c r="V459" i="1"/>
  <c r="X459" i="1" s="1"/>
  <c r="V461" i="1"/>
  <c r="X461" i="1" s="1"/>
  <c r="V462" i="1"/>
  <c r="X462" i="1" s="1"/>
  <c r="V463" i="1"/>
  <c r="X463" i="1" s="1"/>
  <c r="V464" i="1"/>
  <c r="X464" i="1" s="1"/>
  <c r="V465" i="1"/>
  <c r="X465" i="1" s="1"/>
  <c r="V466" i="1"/>
  <c r="X466" i="1" s="1"/>
  <c r="V467" i="1"/>
  <c r="X467" i="1" s="1"/>
  <c r="V468" i="1"/>
  <c r="X468" i="1" s="1"/>
  <c r="V469" i="1"/>
  <c r="X469" i="1" s="1"/>
  <c r="V470" i="1"/>
  <c r="X470" i="1" s="1"/>
  <c r="V471" i="1"/>
  <c r="X471" i="1" s="1"/>
  <c r="V472" i="1"/>
  <c r="X472" i="1" s="1"/>
  <c r="V473" i="1"/>
  <c r="X473" i="1" s="1"/>
  <c r="V474" i="1"/>
  <c r="X474" i="1" s="1"/>
  <c r="V475" i="1"/>
  <c r="X475" i="1" s="1"/>
  <c r="V476" i="1"/>
  <c r="X476" i="1" s="1"/>
  <c r="V477" i="1"/>
  <c r="X477" i="1" s="1"/>
  <c r="V478" i="1"/>
  <c r="X478" i="1" s="1"/>
  <c r="V479" i="1"/>
  <c r="X479" i="1" s="1"/>
  <c r="V480" i="1"/>
  <c r="X480" i="1" s="1"/>
  <c r="V481" i="1"/>
  <c r="X481" i="1" s="1"/>
  <c r="V482" i="1"/>
  <c r="X482" i="1" s="1"/>
  <c r="V483" i="1"/>
  <c r="X483" i="1" s="1"/>
  <c r="V484" i="1"/>
  <c r="X484" i="1" s="1"/>
  <c r="V485" i="1"/>
  <c r="X485" i="1" s="1"/>
  <c r="V486" i="1"/>
  <c r="X486" i="1" s="1"/>
  <c r="V487" i="1"/>
  <c r="X487" i="1" s="1"/>
  <c r="V488" i="1"/>
  <c r="X488" i="1" s="1"/>
  <c r="V489" i="1"/>
  <c r="X489" i="1" s="1"/>
  <c r="V490" i="1"/>
  <c r="X490" i="1" s="1"/>
  <c r="V491" i="1"/>
  <c r="X491" i="1" s="1"/>
  <c r="V492" i="1"/>
  <c r="X492" i="1" s="1"/>
  <c r="V493" i="1"/>
  <c r="X493" i="1" s="1"/>
  <c r="V494" i="1"/>
  <c r="X494" i="1" s="1"/>
  <c r="V495" i="1"/>
  <c r="X495" i="1" s="1"/>
  <c r="V496" i="1"/>
  <c r="X496" i="1" s="1"/>
  <c r="V497" i="1"/>
  <c r="X497" i="1" s="1"/>
  <c r="V498" i="1"/>
  <c r="X498" i="1" s="1"/>
  <c r="V499" i="1"/>
  <c r="X499" i="1" s="1"/>
  <c r="V829" i="1"/>
  <c r="X829" i="1" s="1"/>
  <c r="V500" i="1"/>
  <c r="X500" i="1" s="1"/>
  <c r="V501" i="1"/>
  <c r="X501" i="1" s="1"/>
  <c r="V733" i="1"/>
  <c r="X733" i="1" s="1"/>
  <c r="V502" i="1"/>
  <c r="X502" i="1" s="1"/>
  <c r="V503" i="1"/>
  <c r="X503" i="1" s="1"/>
  <c r="V504" i="1"/>
  <c r="X504" i="1" s="1"/>
  <c r="V505" i="1"/>
  <c r="X505" i="1" s="1"/>
  <c r="V506" i="1"/>
  <c r="X506" i="1" s="1"/>
  <c r="V507" i="1"/>
  <c r="X507" i="1" s="1"/>
  <c r="V508" i="1"/>
  <c r="X508" i="1" s="1"/>
  <c r="V509" i="1"/>
  <c r="X509" i="1" s="1"/>
  <c r="V460" i="1"/>
  <c r="X460" i="1" s="1"/>
  <c r="V510" i="1"/>
  <c r="X510" i="1" s="1"/>
  <c r="V511" i="1"/>
  <c r="X511" i="1" s="1"/>
  <c r="V512" i="1"/>
  <c r="X512" i="1" s="1"/>
  <c r="V513" i="1"/>
  <c r="X513" i="1" s="1"/>
  <c r="V514" i="1"/>
  <c r="X514" i="1" s="1"/>
  <c r="V515" i="1"/>
  <c r="X515" i="1" s="1"/>
  <c r="V516" i="1"/>
  <c r="X516" i="1" s="1"/>
  <c r="V725" i="1"/>
  <c r="X725" i="1" s="1"/>
  <c r="V517" i="1"/>
  <c r="X517" i="1" s="1"/>
  <c r="V518" i="1"/>
  <c r="X518" i="1" s="1"/>
  <c r="V788" i="1"/>
  <c r="X788" i="1" s="1"/>
  <c r="V519" i="1"/>
  <c r="X519" i="1" s="1"/>
  <c r="V520" i="1"/>
  <c r="X520" i="1" s="1"/>
  <c r="V521" i="1"/>
  <c r="X521" i="1" s="1"/>
  <c r="V522" i="1"/>
  <c r="X522" i="1" s="1"/>
  <c r="V523" i="1"/>
  <c r="X523" i="1" s="1"/>
  <c r="V832" i="1"/>
  <c r="X832" i="1" s="1"/>
  <c r="V524" i="1"/>
  <c r="X524" i="1" s="1"/>
  <c r="V525" i="1"/>
  <c r="X525" i="1" s="1"/>
  <c r="V776" i="1"/>
  <c r="X776" i="1" s="1"/>
  <c r="V526" i="1"/>
  <c r="X526" i="1" s="1"/>
  <c r="V527" i="1"/>
  <c r="X527" i="1" s="1"/>
  <c r="V528" i="1"/>
  <c r="X528" i="1" s="1"/>
  <c r="V529" i="1"/>
  <c r="X529" i="1" s="1"/>
  <c r="V530" i="1"/>
  <c r="X530" i="1" s="1"/>
  <c r="V531" i="1"/>
  <c r="X531" i="1" s="1"/>
  <c r="V532" i="1"/>
  <c r="X532" i="1" s="1"/>
  <c r="V533" i="1"/>
  <c r="X533" i="1" s="1"/>
  <c r="V534" i="1"/>
  <c r="X534" i="1" s="1"/>
  <c r="V799" i="1"/>
  <c r="X799" i="1" s="1"/>
  <c r="V535" i="1"/>
  <c r="X535" i="1" s="1"/>
  <c r="V536" i="1"/>
  <c r="X536" i="1" s="1"/>
  <c r="V537" i="1"/>
  <c r="X537" i="1" s="1"/>
  <c r="V538" i="1"/>
  <c r="X538" i="1" s="1"/>
  <c r="V539" i="1"/>
  <c r="X539" i="1" s="1"/>
  <c r="V540" i="1"/>
  <c r="X540" i="1" s="1"/>
  <c r="V541" i="1"/>
  <c r="X541" i="1" s="1"/>
  <c r="V542" i="1"/>
  <c r="X542" i="1" s="1"/>
  <c r="V810" i="1"/>
  <c r="X810" i="1" s="1"/>
  <c r="V780" i="1"/>
  <c r="X780" i="1" s="1"/>
  <c r="V543" i="1"/>
  <c r="X543" i="1" s="1"/>
  <c r="V813" i="1"/>
  <c r="X813" i="1" s="1"/>
  <c r="V544" i="1"/>
  <c r="X544" i="1" s="1"/>
  <c r="V545" i="1"/>
  <c r="X545" i="1" s="1"/>
  <c r="V546" i="1"/>
  <c r="X546" i="1" s="1"/>
  <c r="V547" i="1"/>
  <c r="X547" i="1" s="1"/>
  <c r="V726" i="1"/>
  <c r="X726" i="1" s="1"/>
  <c r="V548" i="1"/>
  <c r="X548" i="1" s="1"/>
  <c r="V549" i="1"/>
  <c r="X549" i="1" s="1"/>
  <c r="V550" i="1"/>
  <c r="X550" i="1" s="1"/>
  <c r="V551" i="1"/>
  <c r="X551" i="1" s="1"/>
  <c r="V552" i="1"/>
  <c r="X552" i="1" s="1"/>
  <c r="V553" i="1"/>
  <c r="X553" i="1" s="1"/>
  <c r="V554" i="1"/>
  <c r="X554" i="1" s="1"/>
  <c r="V555" i="1"/>
  <c r="X555" i="1" s="1"/>
  <c r="V556" i="1"/>
  <c r="X556" i="1" s="1"/>
  <c r="V838" i="1"/>
  <c r="X838" i="1" s="1"/>
  <c r="V557" i="1"/>
  <c r="X557" i="1" s="1"/>
  <c r="V558" i="1"/>
  <c r="X558" i="1" s="1"/>
  <c r="V559" i="1"/>
  <c r="X559" i="1" s="1"/>
  <c r="V560" i="1"/>
  <c r="X560" i="1" s="1"/>
  <c r="V561" i="1"/>
  <c r="X561" i="1" s="1"/>
  <c r="V562" i="1"/>
  <c r="X562" i="1" s="1"/>
  <c r="V563" i="1"/>
  <c r="X563" i="1" s="1"/>
  <c r="V564" i="1"/>
  <c r="X564" i="1" s="1"/>
  <c r="V565" i="1"/>
  <c r="X565" i="1" s="1"/>
  <c r="V566" i="1"/>
  <c r="X566" i="1" s="1"/>
  <c r="V567" i="1"/>
  <c r="X567" i="1" s="1"/>
  <c r="V568" i="1"/>
  <c r="X568" i="1" s="1"/>
  <c r="V569" i="1"/>
  <c r="X569" i="1" s="1"/>
  <c r="V570" i="1"/>
  <c r="X570" i="1" s="1"/>
  <c r="V571" i="1"/>
  <c r="X571" i="1" s="1"/>
  <c r="V572" i="1"/>
  <c r="X572" i="1" s="1"/>
  <c r="V573" i="1"/>
  <c r="X573" i="1" s="1"/>
  <c r="V574" i="1"/>
  <c r="X574" i="1" s="1"/>
  <c r="V575" i="1"/>
  <c r="X575" i="1" s="1"/>
  <c r="V576" i="1"/>
  <c r="X576" i="1" s="1"/>
  <c r="V577" i="1"/>
  <c r="X577" i="1" s="1"/>
  <c r="V578" i="1"/>
  <c r="X578" i="1" s="1"/>
  <c r="V579" i="1"/>
  <c r="X579" i="1" s="1"/>
  <c r="V739" i="1"/>
  <c r="X739" i="1" s="1"/>
  <c r="V580" i="1"/>
  <c r="X580" i="1" s="1"/>
  <c r="V581" i="1"/>
  <c r="X581" i="1" s="1"/>
  <c r="V582" i="1"/>
  <c r="X582" i="1" s="1"/>
  <c r="V583" i="1"/>
  <c r="X583" i="1" s="1"/>
  <c r="V584" i="1"/>
  <c r="X584" i="1" s="1"/>
  <c r="V585" i="1"/>
  <c r="X585" i="1" s="1"/>
  <c r="V844" i="1"/>
  <c r="X844" i="1" s="1"/>
  <c r="V586" i="1"/>
  <c r="X586" i="1" s="1"/>
  <c r="V587" i="1"/>
  <c r="X587" i="1" s="1"/>
  <c r="V588" i="1"/>
  <c r="X588" i="1" s="1"/>
  <c r="V589" i="1"/>
  <c r="X589" i="1" s="1"/>
  <c r="V590" i="1"/>
  <c r="X590" i="1" s="1"/>
  <c r="V591" i="1"/>
  <c r="X591" i="1" s="1"/>
  <c r="V592" i="1"/>
  <c r="X592" i="1" s="1"/>
  <c r="V593" i="1"/>
  <c r="X593" i="1" s="1"/>
  <c r="V594" i="1"/>
  <c r="X594" i="1" s="1"/>
  <c r="V595" i="1"/>
  <c r="X595" i="1" s="1"/>
  <c r="V596" i="1"/>
  <c r="X596" i="1" s="1"/>
  <c r="V597" i="1"/>
  <c r="X597" i="1" s="1"/>
  <c r="V698" i="1"/>
  <c r="X698" i="1" s="1"/>
  <c r="V824" i="1"/>
  <c r="X824" i="1" s="1"/>
  <c r="V598" i="1"/>
  <c r="X598" i="1" s="1"/>
  <c r="V599" i="1"/>
  <c r="X599" i="1" s="1"/>
  <c r="V600" i="1"/>
  <c r="X600" i="1" s="1"/>
  <c r="V601" i="1"/>
  <c r="X601" i="1" s="1"/>
  <c r="V602" i="1"/>
  <c r="X602" i="1" s="1"/>
  <c r="V603" i="1"/>
  <c r="X603" i="1" s="1"/>
  <c r="V604" i="1"/>
  <c r="X604" i="1" s="1"/>
  <c r="V605" i="1"/>
  <c r="X605" i="1" s="1"/>
  <c r="V782" i="1"/>
  <c r="X782" i="1" s="1"/>
  <c r="V607" i="1"/>
  <c r="X607" i="1" s="1"/>
  <c r="V701" i="1"/>
  <c r="X701" i="1" s="1"/>
  <c r="V608" i="1"/>
  <c r="X608" i="1" s="1"/>
  <c r="V775" i="1"/>
  <c r="X775" i="1" s="1"/>
  <c r="V609" i="1"/>
  <c r="X609" i="1" s="1"/>
  <c r="V610" i="1"/>
  <c r="X610" i="1" s="1"/>
  <c r="V611" i="1"/>
  <c r="X611" i="1" s="1"/>
  <c r="V612" i="1"/>
  <c r="X612" i="1" s="1"/>
  <c r="V613" i="1"/>
  <c r="X613" i="1" s="1"/>
  <c r="V614" i="1"/>
  <c r="X614" i="1" s="1"/>
  <c r="V615" i="1"/>
  <c r="X615" i="1" s="1"/>
  <c r="V616" i="1"/>
  <c r="X616" i="1" s="1"/>
  <c r="V617" i="1"/>
  <c r="X617" i="1" s="1"/>
  <c r="V618" i="1"/>
  <c r="X618" i="1" s="1"/>
  <c r="V619" i="1"/>
  <c r="X619" i="1" s="1"/>
  <c r="V620" i="1"/>
  <c r="X620" i="1" s="1"/>
  <c r="V621" i="1"/>
  <c r="X621" i="1" s="1"/>
  <c r="V622" i="1"/>
  <c r="X622" i="1" s="1"/>
  <c r="V623" i="1"/>
  <c r="X623" i="1" s="1"/>
  <c r="V624" i="1"/>
  <c r="X624" i="1" s="1"/>
  <c r="V625" i="1"/>
  <c r="X625" i="1" s="1"/>
  <c r="V626" i="1"/>
  <c r="X626" i="1" s="1"/>
  <c r="V627" i="1"/>
  <c r="X627" i="1" s="1"/>
  <c r="V697" i="1"/>
  <c r="X697" i="1" s="1"/>
  <c r="V628" i="1"/>
  <c r="X628" i="1" s="1"/>
  <c r="V629" i="1"/>
  <c r="X629" i="1" s="1"/>
  <c r="V630" i="1"/>
  <c r="X630" i="1" s="1"/>
  <c r="V631" i="1"/>
  <c r="X631" i="1" s="1"/>
  <c r="V632" i="1"/>
  <c r="X632" i="1" s="1"/>
  <c r="V633" i="1"/>
  <c r="X633" i="1" s="1"/>
  <c r="V634" i="1"/>
  <c r="X634" i="1" s="1"/>
  <c r="V635" i="1"/>
  <c r="X635" i="1" s="1"/>
  <c r="V636" i="1"/>
  <c r="X636" i="1" s="1"/>
  <c r="V637" i="1"/>
  <c r="X637" i="1" s="1"/>
  <c r="V638" i="1"/>
  <c r="X638" i="1" s="1"/>
  <c r="V847" i="1"/>
  <c r="X847" i="1" s="1"/>
  <c r="V639" i="1"/>
  <c r="X639" i="1" s="1"/>
  <c r="V695" i="1"/>
  <c r="X695" i="1" s="1"/>
  <c r="V640" i="1"/>
  <c r="X640" i="1" s="1"/>
  <c r="V641" i="1"/>
  <c r="X641" i="1" s="1"/>
  <c r="V642" i="1"/>
  <c r="X642" i="1" s="1"/>
  <c r="V643" i="1"/>
  <c r="X643" i="1" s="1"/>
  <c r="V644" i="1"/>
  <c r="X644" i="1" s="1"/>
  <c r="V696" i="1"/>
  <c r="X696" i="1" s="1"/>
  <c r="V645" i="1"/>
  <c r="X645" i="1" s="1"/>
  <c r="V646" i="1"/>
  <c r="X646" i="1" s="1"/>
  <c r="V647" i="1"/>
  <c r="X647" i="1" s="1"/>
  <c r="V648" i="1"/>
  <c r="X648" i="1" s="1"/>
  <c r="V649" i="1"/>
  <c r="X649" i="1" s="1"/>
  <c r="V650" i="1"/>
  <c r="X650" i="1" s="1"/>
  <c r="V651" i="1"/>
  <c r="X651" i="1" s="1"/>
  <c r="V843" i="1"/>
  <c r="X843" i="1" s="1"/>
  <c r="V652" i="1"/>
  <c r="X652" i="1" s="1"/>
  <c r="V653" i="1"/>
  <c r="X653" i="1" s="1"/>
  <c r="V787" i="1"/>
  <c r="X787" i="1" s="1"/>
  <c r="V654" i="1"/>
  <c r="X654" i="1" s="1"/>
  <c r="V655" i="1"/>
  <c r="X655" i="1" s="1"/>
  <c r="V656" i="1"/>
  <c r="X656" i="1" s="1"/>
  <c r="V834" i="1"/>
  <c r="X834" i="1" s="1"/>
  <c r="V657" i="1"/>
  <c r="X657" i="1" s="1"/>
  <c r="V658" i="1"/>
  <c r="X658" i="1" s="1"/>
  <c r="V659" i="1"/>
  <c r="X659" i="1" s="1"/>
  <c r="V660" i="1"/>
  <c r="X660" i="1" s="1"/>
  <c r="V661" i="1"/>
  <c r="X661" i="1" s="1"/>
  <c r="V662" i="1"/>
  <c r="X662" i="1" s="1"/>
  <c r="V663" i="1"/>
  <c r="X663" i="1" s="1"/>
  <c r="V664" i="1"/>
  <c r="X664" i="1" s="1"/>
  <c r="V665" i="1"/>
  <c r="X665" i="1" s="1"/>
  <c r="V842" i="1"/>
  <c r="X842" i="1" s="1"/>
  <c r="V666" i="1"/>
  <c r="X666" i="1" s="1"/>
  <c r="V846" i="1"/>
  <c r="X846" i="1" s="1"/>
  <c r="V667" i="1"/>
  <c r="X667" i="1" s="1"/>
  <c r="V668" i="1"/>
  <c r="X668" i="1" s="1"/>
  <c r="V669" i="1"/>
  <c r="X669" i="1" s="1"/>
  <c r="V670" i="1"/>
  <c r="X670" i="1" s="1"/>
  <c r="V671" i="1"/>
  <c r="X671" i="1" s="1"/>
  <c r="V672" i="1"/>
  <c r="X672" i="1" s="1"/>
  <c r="V673" i="1"/>
  <c r="X673" i="1" s="1"/>
  <c r="V735" i="1"/>
  <c r="X735" i="1" s="1"/>
  <c r="V674" i="1"/>
  <c r="X674" i="1" s="1"/>
  <c r="V675" i="1"/>
  <c r="X675" i="1" s="1"/>
  <c r="V676" i="1"/>
  <c r="X676" i="1" s="1"/>
  <c r="V677" i="1"/>
  <c r="X677" i="1" s="1"/>
  <c r="V678" i="1"/>
  <c r="X678" i="1" s="1"/>
  <c r="V679" i="1"/>
  <c r="X679" i="1" s="1"/>
  <c r="V680" i="1"/>
  <c r="X680" i="1" s="1"/>
  <c r="V681" i="1"/>
  <c r="X681" i="1" s="1"/>
  <c r="V682" i="1"/>
  <c r="X682" i="1" s="1"/>
  <c r="V683" i="1"/>
  <c r="X683" i="1" s="1"/>
  <c r="V684" i="1"/>
  <c r="X684" i="1" s="1"/>
  <c r="V831" i="1"/>
  <c r="X831" i="1" s="1"/>
  <c r="V685" i="1"/>
  <c r="X685" i="1" s="1"/>
  <c r="V686" i="1"/>
  <c r="X686" i="1" s="1"/>
  <c r="V687" i="1"/>
  <c r="X687" i="1" s="1"/>
  <c r="V688" i="1"/>
  <c r="X688" i="1" s="1"/>
  <c r="V689" i="1"/>
  <c r="X689" i="1" s="1"/>
  <c r="V690" i="1"/>
  <c r="X690" i="1" s="1"/>
  <c r="V845" i="1"/>
  <c r="X845" i="1" s="1"/>
  <c r="V691" i="1"/>
  <c r="X691" i="1" s="1"/>
  <c r="V692" i="1"/>
  <c r="X692" i="1" s="1"/>
  <c r="Q3" i="1"/>
  <c r="Q4" i="1"/>
  <c r="Q6" i="1"/>
  <c r="Q7" i="1"/>
  <c r="Q8" i="1"/>
  <c r="Q9" i="1"/>
  <c r="Q10" i="1"/>
  <c r="Q11" i="1"/>
  <c r="Q12" i="1"/>
  <c r="Q13" i="1"/>
  <c r="Q758" i="1"/>
  <c r="Q14" i="1"/>
  <c r="Q15" i="1"/>
  <c r="Q16" i="1"/>
  <c r="Q17" i="1"/>
  <c r="Q777" i="1"/>
  <c r="Q18" i="1"/>
  <c r="Q19" i="1"/>
  <c r="Q20" i="1"/>
  <c r="Q21" i="1"/>
  <c r="Q22" i="1"/>
  <c r="Q23" i="1"/>
  <c r="Q24" i="1"/>
  <c r="Q25" i="1"/>
  <c r="Q26" i="1"/>
  <c r="Q27" i="1"/>
  <c r="Q28" i="1"/>
  <c r="Q29" i="1"/>
  <c r="Q762" i="1"/>
  <c r="Q30" i="1"/>
  <c r="Q31" i="1"/>
  <c r="Q32" i="1"/>
  <c r="Q33" i="1"/>
  <c r="Q34" i="1"/>
  <c r="Q35" i="1"/>
  <c r="Q36" i="1"/>
  <c r="Q37" i="1"/>
  <c r="Q38" i="1"/>
  <c r="Q39" i="1"/>
  <c r="Q40" i="1"/>
  <c r="Q41" i="1"/>
  <c r="Q42" i="1"/>
  <c r="Q43" i="1"/>
  <c r="Q44" i="1"/>
  <c r="Q45" i="1"/>
  <c r="Q46" i="1"/>
  <c r="Q693" i="1"/>
  <c r="Q47" i="1"/>
  <c r="Q48" i="1"/>
  <c r="Q49" i="1"/>
  <c r="Q50" i="1"/>
  <c r="Q51" i="1"/>
  <c r="Q52" i="1"/>
  <c r="Q53" i="1"/>
  <c r="Q54" i="1"/>
  <c r="Q55" i="1"/>
  <c r="Q56" i="1"/>
  <c r="Q57" i="1"/>
  <c r="Q58" i="1"/>
  <c r="Q59" i="1"/>
  <c r="Q60" i="1"/>
  <c r="Q61" i="1"/>
  <c r="Q62" i="1"/>
  <c r="Q63" i="1"/>
  <c r="Q64" i="1"/>
  <c r="Q65" i="1"/>
  <c r="Q66" i="1"/>
  <c r="Q67" i="1"/>
  <c r="Q68" i="1"/>
  <c r="Q69" i="1"/>
  <c r="Q70" i="1"/>
  <c r="Q841" i="1"/>
  <c r="Q807" i="1"/>
  <c r="Q71" i="1"/>
  <c r="Q792" i="1"/>
  <c r="Q72" i="1"/>
  <c r="Q798" i="1"/>
  <c r="Q797" i="1"/>
  <c r="Q722" i="1"/>
  <c r="Q794" i="1"/>
  <c r="Q73" i="1"/>
  <c r="Q74" i="1"/>
  <c r="Q75" i="1"/>
  <c r="Q741" i="1"/>
  <c r="Q76" i="1"/>
  <c r="Q795" i="1"/>
  <c r="Q77" i="1"/>
  <c r="Q78" i="1"/>
  <c r="Q703" i="1"/>
  <c r="Q79" i="1"/>
  <c r="Q706" i="1"/>
  <c r="Q707" i="1"/>
  <c r="Q736" i="1"/>
  <c r="Q737" i="1"/>
  <c r="Q738" i="1"/>
  <c r="Q80" i="1"/>
  <c r="Q81" i="1"/>
  <c r="Q82" i="1"/>
  <c r="Q83" i="1"/>
  <c r="Q84" i="1"/>
  <c r="Q85" i="1"/>
  <c r="Q86" i="1"/>
  <c r="Q87" i="1"/>
  <c r="Q88" i="1"/>
  <c r="Q89" i="1"/>
  <c r="Q90" i="1"/>
  <c r="Q91" i="1"/>
  <c r="Q723" i="1"/>
  <c r="Q92" i="1"/>
  <c r="Q93" i="1"/>
  <c r="Q94" i="1"/>
  <c r="Q95" i="1"/>
  <c r="Q96" i="1"/>
  <c r="Q97" i="1"/>
  <c r="Q98" i="1"/>
  <c r="Q99" i="1"/>
  <c r="Q100" i="1"/>
  <c r="Q101" i="1"/>
  <c r="Q102" i="1"/>
  <c r="Q721" i="1"/>
  <c r="Q103" i="1"/>
  <c r="Q104" i="1"/>
  <c r="Q761" i="1"/>
  <c r="Q105" i="1"/>
  <c r="Q606" i="1"/>
  <c r="Q106" i="1"/>
  <c r="Q711" i="1"/>
  <c r="Q767" i="1"/>
  <c r="Q715" i="1"/>
  <c r="Q716" i="1"/>
  <c r="Q107" i="1"/>
  <c r="Q108" i="1"/>
  <c r="Q109" i="1"/>
  <c r="Q710" i="1"/>
  <c r="Q110" i="1"/>
  <c r="Q757" i="1"/>
  <c r="Q717" i="1"/>
  <c r="Q740" i="1"/>
  <c r="Q718" i="1"/>
  <c r="Q111" i="1"/>
  <c r="Q112" i="1"/>
  <c r="Q712" i="1"/>
  <c r="Q713" i="1"/>
  <c r="Q113" i="1"/>
  <c r="Q114" i="1"/>
  <c r="Q115" i="1"/>
  <c r="Q760" i="1"/>
  <c r="Q116" i="1"/>
  <c r="Q117" i="1"/>
  <c r="Q118" i="1"/>
  <c r="Q119" i="1"/>
  <c r="Q120" i="1"/>
  <c r="Q121" i="1"/>
  <c r="Q122" i="1"/>
  <c r="Q123" i="1"/>
  <c r="Q124" i="1"/>
  <c r="Q125" i="1"/>
  <c r="Q126" i="1"/>
  <c r="Q127" i="1"/>
  <c r="Q128" i="1"/>
  <c r="Q129" i="1"/>
  <c r="Q130" i="1"/>
  <c r="Q789" i="1"/>
  <c r="Q131" i="1"/>
  <c r="Q132" i="1"/>
  <c r="Q133" i="1"/>
  <c r="Q134" i="1"/>
  <c r="Q136" i="1"/>
  <c r="Q137" i="1"/>
  <c r="Q138" i="1"/>
  <c r="Q139" i="1"/>
  <c r="Q140" i="1"/>
  <c r="Q809" i="1"/>
  <c r="Q141" i="1"/>
  <c r="Q142" i="1"/>
  <c r="Q805" i="1"/>
  <c r="Q811" i="1"/>
  <c r="Q808" i="1"/>
  <c r="Q143" i="1"/>
  <c r="Q144" i="1"/>
  <c r="Q145" i="1"/>
  <c r="Q146" i="1"/>
  <c r="Q759" i="1"/>
  <c r="Q147" i="1"/>
  <c r="Q148" i="1"/>
  <c r="Q149" i="1"/>
  <c r="Q803" i="1"/>
  <c r="Q840" i="1"/>
  <c r="Q804" i="1"/>
  <c r="Q150" i="1"/>
  <c r="Q151" i="1"/>
  <c r="Q152" i="1"/>
  <c r="Q153" i="1"/>
  <c r="Q743" i="1"/>
  <c r="Q772" i="1"/>
  <c r="Q154" i="1"/>
  <c r="Q155" i="1"/>
  <c r="Q156" i="1"/>
  <c r="Q765" i="1"/>
  <c r="Q749" i="1"/>
  <c r="Q826" i="1"/>
  <c r="Q800" i="1"/>
  <c r="Q157" i="1"/>
  <c r="Q158" i="1"/>
  <c r="Q159" i="1"/>
  <c r="Q801" i="1"/>
  <c r="Q160" i="1"/>
  <c r="Q161" i="1"/>
  <c r="Q162" i="1"/>
  <c r="Q163" i="1"/>
  <c r="Q164" i="1"/>
  <c r="Q165" i="1"/>
  <c r="Q166" i="1"/>
  <c r="Q167" i="1"/>
  <c r="Q168" i="1"/>
  <c r="Q704" i="1"/>
  <c r="Q705" i="1"/>
  <c r="Q169" i="1"/>
  <c r="Q779" i="1"/>
  <c r="Q806" i="1"/>
  <c r="Q135" i="1"/>
  <c r="Q170" i="1"/>
  <c r="Q171" i="1"/>
  <c r="Q172" i="1"/>
  <c r="Q173" i="1"/>
  <c r="Q174" i="1"/>
  <c r="Q175" i="1"/>
  <c r="Q176" i="1"/>
  <c r="Q177" i="1"/>
  <c r="Q178" i="1"/>
  <c r="Q179" i="1"/>
  <c r="Q180" i="1"/>
  <c r="Q181" i="1"/>
  <c r="Q182" i="1"/>
  <c r="Q183" i="1"/>
  <c r="Q184" i="1"/>
  <c r="Q185" i="1"/>
  <c r="Q186" i="1"/>
  <c r="Q187" i="1"/>
  <c r="Q188" i="1"/>
  <c r="Q189" i="1"/>
  <c r="Q190" i="1"/>
  <c r="Q728" i="1"/>
  <c r="Q191" i="1"/>
  <c r="Q192" i="1"/>
  <c r="Q193" i="1"/>
  <c r="Q194" i="1"/>
  <c r="Q195" i="1"/>
  <c r="Q196" i="1"/>
  <c r="Q197" i="1"/>
  <c r="Q198" i="1"/>
  <c r="Q727" i="1"/>
  <c r="Q719" i="1"/>
  <c r="Q752" i="1"/>
  <c r="Q744" i="1"/>
  <c r="Q766" i="1"/>
  <c r="Q199" i="1"/>
  <c r="Q220" i="1"/>
  <c r="Q201" i="1"/>
  <c r="Q202" i="1"/>
  <c r="Q200" i="1"/>
  <c r="Q770" i="1"/>
  <c r="Q771" i="1"/>
  <c r="Q203" i="1"/>
  <c r="Q205" i="1"/>
  <c r="Q206" i="1"/>
  <c r="Q729" i="1"/>
  <c r="Q207" i="1"/>
  <c r="Q208" i="1"/>
  <c r="Q210" i="1"/>
  <c r="Q211" i="1"/>
  <c r="Q212" i="1"/>
  <c r="Q742" i="1"/>
  <c r="Q213" i="1"/>
  <c r="Q214" i="1"/>
  <c r="Q215" i="1"/>
  <c r="Q216" i="1"/>
  <c r="Q796" i="1"/>
  <c r="Q217" i="1"/>
  <c r="Q218" i="1"/>
  <c r="Q219" i="1"/>
  <c r="Q221" i="1"/>
  <c r="Q222" i="1"/>
  <c r="Q223" i="1"/>
  <c r="Q224" i="1"/>
  <c r="Q694" i="1"/>
  <c r="Q230" i="1"/>
  <c r="Q817" i="1"/>
  <c r="Q732" i="1"/>
  <c r="Q816" i="1"/>
  <c r="Q820" i="1"/>
  <c r="Q231" i="1"/>
  <c r="Q232" i="1"/>
  <c r="Q233" i="1"/>
  <c r="Q234" i="1"/>
  <c r="Q790" i="1"/>
  <c r="Q833" i="1"/>
  <c r="Q235" i="1"/>
  <c r="Q708" i="1"/>
  <c r="Q709" i="1"/>
  <c r="Q818" i="1"/>
  <c r="Q236" i="1"/>
  <c r="Q237" i="1"/>
  <c r="Q238" i="1"/>
  <c r="Q239" i="1"/>
  <c r="Q240" i="1"/>
  <c r="Q225" i="1"/>
  <c r="Q226" i="1"/>
  <c r="Q241" i="1"/>
  <c r="Q242" i="1"/>
  <c r="Q243" i="1"/>
  <c r="Q793" i="1"/>
  <c r="Q814" i="1"/>
  <c r="Q825" i="1"/>
  <c r="Q244" i="1"/>
  <c r="Q839" i="1"/>
  <c r="Q835" i="1"/>
  <c r="Q245" i="1"/>
  <c r="Q731" i="1"/>
  <c r="Q227" i="1"/>
  <c r="Q246" i="1"/>
  <c r="Q228" i="1"/>
  <c r="Q247" i="1"/>
  <c r="Q248" i="1"/>
  <c r="Q229" i="1"/>
  <c r="Q249" i="1"/>
  <c r="Q769" i="1"/>
  <c r="Q784" i="1"/>
  <c r="Q250" i="1"/>
  <c r="Q783" i="1"/>
  <c r="Q251" i="1"/>
  <c r="Q252" i="1"/>
  <c r="Q253" i="1"/>
  <c r="Q714" i="1"/>
  <c r="Q254" i="1"/>
  <c r="Q255" i="1"/>
  <c r="Q256" i="1"/>
  <c r="Q257" i="1"/>
  <c r="Q258" i="1"/>
  <c r="Q259" i="1"/>
  <c r="Q260" i="1"/>
  <c r="Q261" i="1"/>
  <c r="Q262" i="1"/>
  <c r="Q263" i="1"/>
  <c r="Q264" i="1"/>
  <c r="Q748" i="1"/>
  <c r="Q750" i="1"/>
  <c r="Q755" i="1"/>
  <c r="Q265" i="1"/>
  <c r="Q266" i="1"/>
  <c r="Q267" i="1"/>
  <c r="Q268" i="1"/>
  <c r="Q269" i="1"/>
  <c r="Q270" i="1"/>
  <c r="Q271" i="1"/>
  <c r="Q272" i="1"/>
  <c r="Q802" i="1"/>
  <c r="Q821" i="1"/>
  <c r="Q822" i="1"/>
  <c r="Q273" i="1"/>
  <c r="Q274" i="1"/>
  <c r="Q815" i="1"/>
  <c r="Q275" i="1"/>
  <c r="Q276" i="1"/>
  <c r="Q277" i="1"/>
  <c r="Q209" i="1"/>
  <c r="Q204" i="1"/>
  <c r="Q278" i="1"/>
  <c r="Q279" i="1"/>
  <c r="Q280" i="1"/>
  <c r="Q281" i="1"/>
  <c r="Q828" i="1"/>
  <c r="Q830" i="1"/>
  <c r="Q282" i="1"/>
  <c r="Q756" i="1"/>
  <c r="Q283" i="1"/>
  <c r="Q284" i="1"/>
  <c r="Q285" i="1"/>
  <c r="Q286" i="1"/>
  <c r="Q287" i="1"/>
  <c r="Q288" i="1"/>
  <c r="Q289" i="1"/>
  <c r="Q290" i="1"/>
  <c r="Q291" i="1"/>
  <c r="Q292" i="1"/>
  <c r="Q293" i="1"/>
  <c r="Q294" i="1"/>
  <c r="Q295" i="1"/>
  <c r="Q296" i="1"/>
  <c r="Q297" i="1"/>
  <c r="Q298" i="1"/>
  <c r="Q827" i="1"/>
  <c r="Q836" i="1"/>
  <c r="Q837" i="1"/>
  <c r="Q299" i="1"/>
  <c r="Q774" i="1"/>
  <c r="Q300" i="1"/>
  <c r="Q301" i="1"/>
  <c r="Q302" i="1"/>
  <c r="Q303" i="1"/>
  <c r="Q304" i="1"/>
  <c r="Q305" i="1"/>
  <c r="Q306" i="1"/>
  <c r="Q307" i="1"/>
  <c r="Q730" i="1"/>
  <c r="Q308" i="1"/>
  <c r="Q309" i="1"/>
  <c r="Q310" i="1"/>
  <c r="Q311" i="1"/>
  <c r="Q312" i="1"/>
  <c r="Q313" i="1"/>
  <c r="Q314" i="1"/>
  <c r="Q315" i="1"/>
  <c r="Q316" i="1"/>
  <c r="Q317" i="1"/>
  <c r="Q318" i="1"/>
  <c r="Q319" i="1"/>
  <c r="Q320" i="1"/>
  <c r="Q321" i="1"/>
  <c r="Q322" i="1"/>
  <c r="Q323" i="1"/>
  <c r="Q324" i="1"/>
  <c r="Q786" i="1"/>
  <c r="Q768" i="1"/>
  <c r="Q754" i="1"/>
  <c r="Q325" i="1"/>
  <c r="Q326" i="1"/>
  <c r="Q327" i="1"/>
  <c r="Q328" i="1"/>
  <c r="Q329" i="1"/>
  <c r="Q330" i="1"/>
  <c r="Q331" i="1"/>
  <c r="Q332" i="1"/>
  <c r="Q333" i="1"/>
  <c r="Q334" i="1"/>
  <c r="Q335" i="1"/>
  <c r="Q336" i="1"/>
  <c r="Q337" i="1"/>
  <c r="Q338" i="1"/>
  <c r="Q339" i="1"/>
  <c r="Q340" i="1"/>
  <c r="Q341" i="1"/>
  <c r="Q342" i="1"/>
  <c r="Q344" i="1"/>
  <c r="Q345" i="1"/>
  <c r="Q346" i="1"/>
  <c r="Q347" i="1"/>
  <c r="Q348" i="1"/>
  <c r="Q349" i="1"/>
  <c r="Q350" i="1"/>
  <c r="Q351" i="1"/>
  <c r="Q352" i="1"/>
  <c r="Q353" i="1"/>
  <c r="Q354" i="1"/>
  <c r="Q355" i="1"/>
  <c r="Q356" i="1"/>
  <c r="Q357" i="1"/>
  <c r="Q358" i="1"/>
  <c r="Q720" i="1"/>
  <c r="Q359" i="1"/>
  <c r="Q360" i="1"/>
  <c r="Q343" i="1"/>
  <c r="Q361" i="1"/>
  <c r="Q362" i="1"/>
  <c r="Q363" i="1"/>
  <c r="Q364" i="1"/>
  <c r="Q365" i="1"/>
  <c r="Q366" i="1"/>
  <c r="Q367" i="1"/>
  <c r="Q745" i="1"/>
  <c r="Q746" i="1"/>
  <c r="Q368" i="1"/>
  <c r="Q369" i="1"/>
  <c r="Q751" i="1"/>
  <c r="Q753" i="1"/>
  <c r="Q370" i="1"/>
  <c r="Q371" i="1"/>
  <c r="Q764" i="1"/>
  <c r="Q372" i="1"/>
  <c r="Q373" i="1"/>
  <c r="Q374" i="1"/>
  <c r="Q375" i="1"/>
  <c r="Q376" i="1"/>
  <c r="Q377" i="1"/>
  <c r="Q378" i="1"/>
  <c r="Q379" i="1"/>
  <c r="Q781" i="1"/>
  <c r="Q380" i="1"/>
  <c r="Q381" i="1"/>
  <c r="Q382" i="1"/>
  <c r="Q383" i="1"/>
  <c r="Q384" i="1"/>
  <c r="Q385" i="1"/>
  <c r="Q386" i="1"/>
  <c r="Q387" i="1"/>
  <c r="Q388" i="1"/>
  <c r="Q389" i="1"/>
  <c r="Q819" i="1"/>
  <c r="Q791" i="1"/>
  <c r="Q390" i="1"/>
  <c r="Q391" i="1"/>
  <c r="Q392" i="1"/>
  <c r="Q393" i="1"/>
  <c r="Q812" i="1"/>
  <c r="Q394" i="1"/>
  <c r="Q395" i="1"/>
  <c r="Q396" i="1"/>
  <c r="Q397" i="1"/>
  <c r="Q734" i="1"/>
  <c r="Q398" i="1"/>
  <c r="Q399" i="1"/>
  <c r="Q400" i="1"/>
  <c r="Q401" i="1"/>
  <c r="Q402" i="1"/>
  <c r="Q403" i="1"/>
  <c r="Q404" i="1"/>
  <c r="Q405" i="1"/>
  <c r="Q406" i="1"/>
  <c r="Q407" i="1"/>
  <c r="Q408" i="1"/>
  <c r="Q409" i="1"/>
  <c r="Q699" i="1"/>
  <c r="Q700" i="1"/>
  <c r="Q410" i="1"/>
  <c r="Q411" i="1"/>
  <c r="Q412" i="1"/>
  <c r="Q413" i="1"/>
  <c r="Q414" i="1"/>
  <c r="Q415" i="1"/>
  <c r="Q416" i="1"/>
  <c r="Q417" i="1"/>
  <c r="Q418" i="1"/>
  <c r="Q419" i="1"/>
  <c r="Q420" i="1"/>
  <c r="Q421" i="1"/>
  <c r="Q422" i="1"/>
  <c r="Q423" i="1"/>
  <c r="Q823" i="1"/>
  <c r="Q424" i="1"/>
  <c r="Q425" i="1"/>
  <c r="Q426" i="1"/>
  <c r="Q427" i="1"/>
  <c r="Q747" i="1"/>
  <c r="Q428" i="1"/>
  <c r="Q763" i="1"/>
  <c r="Q429" i="1"/>
  <c r="Q430" i="1"/>
  <c r="Q778" i="1"/>
  <c r="Q431" i="1"/>
  <c r="Q432" i="1"/>
  <c r="Q433" i="1"/>
  <c r="Q434" i="1"/>
  <c r="Q435" i="1"/>
  <c r="Q436" i="1"/>
  <c r="Q437" i="1"/>
  <c r="Q438" i="1"/>
  <c r="Q439" i="1"/>
  <c r="Q440" i="1"/>
  <c r="Q441" i="1"/>
  <c r="Q442" i="1"/>
  <c r="Q443" i="1"/>
  <c r="Q444" i="1"/>
  <c r="Q445" i="1"/>
  <c r="Q702" i="1"/>
  <c r="Q446" i="1"/>
  <c r="Q447" i="1"/>
  <c r="Q448" i="1"/>
  <c r="Q449" i="1"/>
  <c r="Q450" i="1"/>
  <c r="Q451" i="1"/>
  <c r="Q452" i="1"/>
  <c r="Q453" i="1"/>
  <c r="Q454" i="1"/>
  <c r="Q785" i="1"/>
  <c r="Q773" i="1"/>
  <c r="Q455" i="1"/>
  <c r="Q456" i="1"/>
  <c r="Q457" i="1"/>
  <c r="Q458" i="1"/>
  <c r="Q459"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829" i="1"/>
  <c r="Q500" i="1"/>
  <c r="Q501" i="1"/>
  <c r="Q733" i="1"/>
  <c r="Q502" i="1"/>
  <c r="Q503" i="1"/>
  <c r="Q504" i="1"/>
  <c r="Q505" i="1"/>
  <c r="Q506" i="1"/>
  <c r="Q507" i="1"/>
  <c r="Q508" i="1"/>
  <c r="Q509" i="1"/>
  <c r="Q460" i="1"/>
  <c r="Q510" i="1"/>
  <c r="Q511" i="1"/>
  <c r="Q512" i="1"/>
  <c r="Q513" i="1"/>
  <c r="Q514" i="1"/>
  <c r="Q515" i="1"/>
  <c r="Q516" i="1"/>
  <c r="Q725" i="1"/>
  <c r="Q517" i="1"/>
  <c r="Q518" i="1"/>
  <c r="Q788" i="1"/>
  <c r="Q519" i="1"/>
  <c r="Q520" i="1"/>
  <c r="Q521" i="1"/>
  <c r="Q522" i="1"/>
  <c r="Q523" i="1"/>
  <c r="Q832" i="1"/>
  <c r="Q524" i="1"/>
  <c r="Q525" i="1"/>
  <c r="Q776" i="1"/>
  <c r="Q526" i="1"/>
  <c r="Q527" i="1"/>
  <c r="Q528" i="1"/>
  <c r="Q529" i="1"/>
  <c r="Q530" i="1"/>
  <c r="Q531" i="1"/>
  <c r="Q532" i="1"/>
  <c r="Q533" i="1"/>
  <c r="Q534" i="1"/>
  <c r="Q799" i="1"/>
  <c r="Q535" i="1"/>
  <c r="Q536" i="1"/>
  <c r="Q537" i="1"/>
  <c r="Q538" i="1"/>
  <c r="Q539" i="1"/>
  <c r="Q540" i="1"/>
  <c r="Q541" i="1"/>
  <c r="Q542" i="1"/>
  <c r="Q810" i="1"/>
  <c r="Q780" i="1"/>
  <c r="Q543" i="1"/>
  <c r="Q813" i="1"/>
  <c r="Q544" i="1"/>
  <c r="Q545" i="1"/>
  <c r="Q546" i="1"/>
  <c r="Q547" i="1"/>
  <c r="Q726" i="1"/>
  <c r="Q548" i="1"/>
  <c r="Q549" i="1"/>
  <c r="Q550" i="1"/>
  <c r="Q551" i="1"/>
  <c r="Q552" i="1"/>
  <c r="Q553" i="1"/>
  <c r="Q554" i="1"/>
  <c r="Q555" i="1"/>
  <c r="Q556" i="1"/>
  <c r="Q838" i="1"/>
  <c r="Q557" i="1"/>
  <c r="Q558" i="1"/>
  <c r="Q559" i="1"/>
  <c r="Q560" i="1"/>
  <c r="Q561" i="1"/>
  <c r="Q562" i="1"/>
  <c r="Q563" i="1"/>
  <c r="Q564" i="1"/>
  <c r="Q565" i="1"/>
  <c r="Q566" i="1"/>
  <c r="Q567" i="1"/>
  <c r="Q568" i="1"/>
  <c r="Q569" i="1"/>
  <c r="Q570" i="1"/>
  <c r="Q571" i="1"/>
  <c r="Q572" i="1"/>
  <c r="Q573" i="1"/>
  <c r="Q574" i="1"/>
  <c r="Q575" i="1"/>
  <c r="Q576" i="1"/>
  <c r="Q577" i="1"/>
  <c r="Q578" i="1"/>
  <c r="Q579" i="1"/>
  <c r="Q739" i="1"/>
  <c r="Q580" i="1"/>
  <c r="Q581" i="1"/>
  <c r="Q582" i="1"/>
  <c r="Q583" i="1"/>
  <c r="Q584" i="1"/>
  <c r="Q585" i="1"/>
  <c r="Q844" i="1"/>
  <c r="Q586" i="1"/>
  <c r="Q587" i="1"/>
  <c r="Q588" i="1"/>
  <c r="Q589" i="1"/>
  <c r="Q590" i="1"/>
  <c r="Q591" i="1"/>
  <c r="Q592" i="1"/>
  <c r="Q593" i="1"/>
  <c r="Q594" i="1"/>
  <c r="Q595" i="1"/>
  <c r="Q596" i="1"/>
  <c r="Q597" i="1"/>
  <c r="Q698" i="1"/>
  <c r="Q824" i="1"/>
  <c r="Q598" i="1"/>
  <c r="Q599" i="1"/>
  <c r="Q600" i="1"/>
  <c r="Q601" i="1"/>
  <c r="Q602" i="1"/>
  <c r="Q603" i="1"/>
  <c r="Q604" i="1"/>
  <c r="Q605" i="1"/>
  <c r="Q782" i="1"/>
  <c r="Q607" i="1"/>
  <c r="Q701" i="1"/>
  <c r="Q608" i="1"/>
  <c r="Q775" i="1"/>
  <c r="Q609" i="1"/>
  <c r="Q610" i="1"/>
  <c r="Q611" i="1"/>
  <c r="Q612" i="1"/>
  <c r="Q613" i="1"/>
  <c r="Q614" i="1"/>
  <c r="Q615" i="1"/>
  <c r="Q616" i="1"/>
  <c r="Q617" i="1"/>
  <c r="Q618" i="1"/>
  <c r="Q619" i="1"/>
  <c r="Q620" i="1"/>
  <c r="Q621" i="1"/>
  <c r="Q622" i="1"/>
  <c r="Q623" i="1"/>
  <c r="Q624" i="1"/>
  <c r="Q625" i="1"/>
  <c r="Q626" i="1"/>
  <c r="Q627" i="1"/>
  <c r="Q697" i="1"/>
  <c r="Q628" i="1"/>
  <c r="Q629" i="1"/>
  <c r="Q630" i="1"/>
  <c r="Q631" i="1"/>
  <c r="Q632" i="1"/>
  <c r="Q633" i="1"/>
  <c r="Q634" i="1"/>
  <c r="Q635" i="1"/>
  <c r="Q636" i="1"/>
  <c r="Q637" i="1"/>
  <c r="Q638" i="1"/>
  <c r="Q847" i="1"/>
  <c r="Q639" i="1"/>
  <c r="Q695" i="1"/>
  <c r="Q640" i="1"/>
  <c r="Q641" i="1"/>
  <c r="Q642" i="1"/>
  <c r="Q643" i="1"/>
  <c r="Q644" i="1"/>
  <c r="Q696" i="1"/>
  <c r="Q645" i="1"/>
  <c r="Q646" i="1"/>
  <c r="Q647" i="1"/>
  <c r="Q648" i="1"/>
  <c r="Q649" i="1"/>
  <c r="Q650" i="1"/>
  <c r="Q651" i="1"/>
  <c r="Q843" i="1"/>
  <c r="Q652" i="1"/>
  <c r="Q653" i="1"/>
  <c r="Q787" i="1"/>
  <c r="Q654" i="1"/>
  <c r="Q655" i="1"/>
  <c r="Q656" i="1"/>
  <c r="Q834" i="1"/>
  <c r="Q657" i="1"/>
  <c r="Q658" i="1"/>
  <c r="Q659" i="1"/>
  <c r="Q660" i="1"/>
  <c r="Q661" i="1"/>
  <c r="Q662" i="1"/>
  <c r="Q663" i="1"/>
  <c r="Q664" i="1"/>
  <c r="Q665" i="1"/>
  <c r="Q842" i="1"/>
  <c r="Q666" i="1"/>
  <c r="Q846" i="1"/>
  <c r="Q667" i="1"/>
  <c r="Q668" i="1"/>
  <c r="Q669" i="1"/>
  <c r="Q670" i="1"/>
  <c r="Q671" i="1"/>
  <c r="Q672" i="1"/>
  <c r="Q673" i="1"/>
  <c r="Q735" i="1"/>
  <c r="Q674" i="1"/>
  <c r="Q675" i="1"/>
  <c r="Q676" i="1"/>
  <c r="Q677" i="1"/>
  <c r="Q678" i="1"/>
  <c r="Q679" i="1"/>
  <c r="Q680" i="1"/>
  <c r="Q681" i="1"/>
  <c r="Q682" i="1"/>
  <c r="Q683" i="1"/>
  <c r="Q684" i="1"/>
  <c r="Q831" i="1"/>
  <c r="Q685" i="1"/>
  <c r="Q686" i="1"/>
  <c r="Q687" i="1"/>
  <c r="Q688" i="1"/>
  <c r="Q689" i="1"/>
  <c r="Q690" i="1"/>
  <c r="Q845" i="1"/>
  <c r="Q691" i="1"/>
  <c r="Q692" i="1"/>
  <c r="S4" i="1" l="1"/>
  <c r="AH2" i="1"/>
  <c r="S3" i="1"/>
  <c r="S611" i="1"/>
  <c r="S605" i="1"/>
  <c r="S824" i="1"/>
  <c r="S591" i="1"/>
  <c r="S584" i="1"/>
  <c r="S577" i="1"/>
  <c r="S569" i="1"/>
  <c r="S561" i="1"/>
  <c r="S554" i="1"/>
  <c r="S547" i="1"/>
  <c r="S542" i="1"/>
  <c r="S799" i="1"/>
  <c r="S527" i="1"/>
  <c r="S521" i="1"/>
  <c r="S515" i="1"/>
  <c r="S508" i="1"/>
  <c r="S501" i="1"/>
  <c r="S494" i="1"/>
  <c r="S486" i="1"/>
  <c r="S478" i="1"/>
  <c r="S470" i="1"/>
  <c r="S462" i="1"/>
  <c r="S785" i="1"/>
  <c r="S447" i="1"/>
  <c r="S440" i="1"/>
  <c r="S432" i="1"/>
  <c r="S427" i="1"/>
  <c r="S420" i="1"/>
  <c r="S412" i="1"/>
  <c r="S406" i="1"/>
  <c r="S398" i="1"/>
  <c r="S392" i="1"/>
  <c r="S351" i="1"/>
  <c r="S321" i="1"/>
  <c r="S687" i="1"/>
  <c r="S680" i="1"/>
  <c r="S673" i="1"/>
  <c r="S666" i="1"/>
  <c r="S659" i="1"/>
  <c r="S653" i="1"/>
  <c r="S646" i="1"/>
  <c r="S695" i="1"/>
  <c r="S633" i="1"/>
  <c r="S626" i="1"/>
  <c r="S618" i="1"/>
  <c r="S375" i="1"/>
  <c r="S343" i="1"/>
  <c r="S329" i="1"/>
  <c r="S744" i="1"/>
  <c r="S171" i="1"/>
  <c r="S151" i="1"/>
  <c r="S127" i="1"/>
  <c r="S711" i="1"/>
  <c r="S738" i="1"/>
  <c r="S62" i="1"/>
  <c r="S31" i="1"/>
  <c r="S385" i="1"/>
  <c r="S835" i="1"/>
  <c r="S694" i="1"/>
  <c r="S368" i="1"/>
  <c r="S339" i="1"/>
  <c r="S307" i="1"/>
  <c r="S295" i="1"/>
  <c r="S828" i="1"/>
  <c r="S272" i="1"/>
  <c r="S259" i="1"/>
  <c r="S724" i="1"/>
  <c r="S16" i="1"/>
  <c r="S692" i="1"/>
  <c r="S686" i="1"/>
  <c r="S679" i="1"/>
  <c r="S672" i="1"/>
  <c r="S842" i="1"/>
  <c r="S658" i="1"/>
  <c r="S652" i="1"/>
  <c r="S645" i="1"/>
  <c r="S639" i="1"/>
  <c r="S632" i="1"/>
  <c r="S625" i="1"/>
  <c r="S617" i="1"/>
  <c r="S610" i="1"/>
  <c r="S604" i="1"/>
  <c r="S698" i="1"/>
  <c r="S590" i="1"/>
  <c r="S583" i="1"/>
  <c r="S576" i="1"/>
  <c r="S568" i="1"/>
  <c r="S560" i="1"/>
  <c r="S553" i="1"/>
  <c r="S546" i="1"/>
  <c r="S541" i="1"/>
  <c r="S534" i="1"/>
  <c r="S526" i="1"/>
  <c r="S520" i="1"/>
  <c r="S514" i="1"/>
  <c r="S507" i="1"/>
  <c r="S500" i="1"/>
  <c r="S493" i="1"/>
  <c r="S485" i="1"/>
  <c r="S477" i="1"/>
  <c r="S469" i="1"/>
  <c r="S461" i="1"/>
  <c r="S454" i="1"/>
  <c r="S446" i="1"/>
  <c r="S439" i="1"/>
  <c r="S431" i="1"/>
  <c r="S426" i="1"/>
  <c r="S419" i="1"/>
  <c r="S411" i="1"/>
  <c r="S405" i="1"/>
  <c r="S734" i="1"/>
  <c r="S391" i="1"/>
  <c r="S383" i="1"/>
  <c r="S374" i="1"/>
  <c r="S746" i="1"/>
  <c r="S359" i="1"/>
  <c r="S350" i="1"/>
  <c r="S338" i="1"/>
  <c r="S327" i="1"/>
  <c r="S320" i="1"/>
  <c r="S306" i="1"/>
  <c r="S294" i="1"/>
  <c r="S281" i="1"/>
  <c r="S271" i="1"/>
  <c r="S258" i="1"/>
  <c r="S839" i="1"/>
  <c r="S224" i="1"/>
  <c r="S752" i="1"/>
  <c r="S170" i="1"/>
  <c r="S150" i="1"/>
  <c r="S126" i="1"/>
  <c r="S106" i="1"/>
  <c r="S737" i="1"/>
  <c r="S61" i="1"/>
  <c r="S30" i="1"/>
  <c r="S684" i="1"/>
  <c r="S676" i="1"/>
  <c r="S669" i="1"/>
  <c r="S663" i="1"/>
  <c r="S656" i="1"/>
  <c r="S650" i="1"/>
  <c r="S643" i="1"/>
  <c r="S637" i="1"/>
  <c r="S629" i="1"/>
  <c r="S622" i="1"/>
  <c r="S608" i="1"/>
  <c r="S601" i="1"/>
  <c r="S595" i="1"/>
  <c r="S587" i="1"/>
  <c r="S580" i="1"/>
  <c r="S573" i="1"/>
  <c r="S565" i="1"/>
  <c r="S557" i="1"/>
  <c r="S550" i="1"/>
  <c r="S813" i="1"/>
  <c r="S538" i="1"/>
  <c r="S531" i="1"/>
  <c r="S524" i="1"/>
  <c r="S518" i="1"/>
  <c r="S511" i="1"/>
  <c r="S504" i="1"/>
  <c r="S498" i="1"/>
  <c r="S490" i="1"/>
  <c r="S482" i="1"/>
  <c r="S474" i="1"/>
  <c r="S466" i="1"/>
  <c r="S457" i="1"/>
  <c r="S451" i="1"/>
  <c r="S444" i="1"/>
  <c r="S436" i="1"/>
  <c r="S429" i="1"/>
  <c r="S823" i="1"/>
  <c r="S416" i="1"/>
  <c r="S699" i="1"/>
  <c r="S402" i="1"/>
  <c r="S395" i="1"/>
  <c r="S389" i="1"/>
  <c r="S781" i="1"/>
  <c r="S365" i="1"/>
  <c r="S356" i="1"/>
  <c r="S346" i="1"/>
  <c r="S334" i="1"/>
  <c r="S768" i="1"/>
  <c r="S313" i="1"/>
  <c r="S774" i="1"/>
  <c r="S287" i="1"/>
  <c r="S276" i="1"/>
  <c r="S755" i="1"/>
  <c r="S251" i="1"/>
  <c r="S236" i="1"/>
  <c r="S210" i="1"/>
  <c r="S187" i="1"/>
  <c r="S160" i="1"/>
  <c r="S142" i="1"/>
  <c r="S713" i="1"/>
  <c r="S94" i="1"/>
  <c r="S722" i="1"/>
  <c r="S693" i="1"/>
  <c r="S17" i="1"/>
  <c r="S690" i="1"/>
  <c r="S683" i="1"/>
  <c r="S675" i="1"/>
  <c r="S668" i="1"/>
  <c r="S662" i="1"/>
  <c r="S655" i="1"/>
  <c r="S649" i="1"/>
  <c r="S642" i="1"/>
  <c r="S636" i="1"/>
  <c r="S628" i="1"/>
  <c r="S621" i="1"/>
  <c r="S614" i="1"/>
  <c r="S701" i="1"/>
  <c r="S600" i="1"/>
  <c r="S594" i="1"/>
  <c r="S586" i="1"/>
  <c r="S739" i="1"/>
  <c r="S572" i="1"/>
  <c r="S564" i="1"/>
  <c r="S838" i="1"/>
  <c r="S549" i="1"/>
  <c r="S543" i="1"/>
  <c r="S537" i="1"/>
  <c r="S530" i="1"/>
  <c r="S832" i="1"/>
  <c r="S517" i="1"/>
  <c r="S510" i="1"/>
  <c r="S503" i="1"/>
  <c r="S497" i="1"/>
  <c r="S489" i="1"/>
  <c r="S481" i="1"/>
  <c r="S473" i="1"/>
  <c r="S465" i="1"/>
  <c r="S456" i="1"/>
  <c r="S450" i="1"/>
  <c r="S443" i="1"/>
  <c r="S435" i="1"/>
  <c r="S763" i="1"/>
  <c r="S423" i="1"/>
  <c r="S415" i="1"/>
  <c r="S409" i="1"/>
  <c r="S401" i="1"/>
  <c r="S394" i="1"/>
  <c r="S388" i="1"/>
  <c r="S379" i="1"/>
  <c r="S370" i="1"/>
  <c r="S364" i="1"/>
  <c r="S355" i="1"/>
  <c r="S344" i="1"/>
  <c r="S333" i="1"/>
  <c r="S786" i="1"/>
  <c r="S312" i="1"/>
  <c r="S299" i="1"/>
  <c r="S286" i="1"/>
  <c r="S275" i="1"/>
  <c r="S750" i="1"/>
  <c r="S250" i="1"/>
  <c r="S818" i="1"/>
  <c r="S208" i="1"/>
  <c r="S186" i="1"/>
  <c r="S801" i="1"/>
  <c r="S141" i="1"/>
  <c r="S712" i="1"/>
  <c r="S93" i="1"/>
  <c r="S797" i="1"/>
  <c r="S46" i="1"/>
  <c r="S7" i="1"/>
  <c r="S11" i="1"/>
  <c r="S14" i="1"/>
  <c r="S777" i="1"/>
  <c r="S21" i="1"/>
  <c r="S25" i="1"/>
  <c r="S29" i="1"/>
  <c r="S32" i="1"/>
  <c r="S36" i="1"/>
  <c r="S40" i="1"/>
  <c r="S44" i="1"/>
  <c r="S47" i="1"/>
  <c r="S51" i="1"/>
  <c r="S55" i="1"/>
  <c r="S59" i="1"/>
  <c r="S63" i="1"/>
  <c r="S67" i="1"/>
  <c r="S841" i="1"/>
  <c r="S72" i="1"/>
  <c r="S794" i="1"/>
  <c r="S741" i="1"/>
  <c r="S78" i="1"/>
  <c r="S707" i="1"/>
  <c r="S80" i="1"/>
  <c r="S84" i="1"/>
  <c r="S88" i="1"/>
  <c r="S723" i="1"/>
  <c r="S95" i="1"/>
  <c r="S99" i="1"/>
  <c r="S721" i="1"/>
  <c r="S105" i="1"/>
  <c r="S767" i="1"/>
  <c r="S108" i="1"/>
  <c r="S757" i="1"/>
  <c r="S111" i="1"/>
  <c r="S113" i="1"/>
  <c r="S116" i="1"/>
  <c r="S120" i="1"/>
  <c r="S124" i="1"/>
  <c r="S128" i="1"/>
  <c r="S131" i="1"/>
  <c r="S136" i="1"/>
  <c r="S140" i="1"/>
  <c r="S805" i="1"/>
  <c r="S144" i="1"/>
  <c r="S147" i="1"/>
  <c r="S840" i="1"/>
  <c r="S152" i="1"/>
  <c r="S154" i="1"/>
  <c r="S749" i="1"/>
  <c r="S158" i="1"/>
  <c r="S161" i="1"/>
  <c r="S165" i="1"/>
  <c r="S704" i="1"/>
  <c r="S806" i="1"/>
  <c r="S172" i="1"/>
  <c r="S176" i="1"/>
  <c r="S180" i="1"/>
  <c r="S184" i="1"/>
  <c r="S188" i="1"/>
  <c r="S191" i="1"/>
  <c r="S195" i="1"/>
  <c r="S727" i="1"/>
  <c r="S766" i="1"/>
  <c r="S201" i="1"/>
  <c r="S771" i="1"/>
  <c r="S729" i="1"/>
  <c r="S211" i="1"/>
  <c r="S214" i="1"/>
  <c r="S217" i="1"/>
  <c r="S222" i="1"/>
  <c r="S230" i="1"/>
  <c r="S820" i="1"/>
  <c r="S234" i="1"/>
  <c r="S708" i="1"/>
  <c r="S237" i="1"/>
  <c r="S225" i="1"/>
  <c r="S242" i="1"/>
  <c r="S825" i="1"/>
  <c r="S245" i="1"/>
  <c r="S228" i="1"/>
  <c r="S249" i="1"/>
  <c r="S783" i="1"/>
  <c r="S714" i="1"/>
  <c r="S8" i="1"/>
  <c r="S12" i="1"/>
  <c r="S15" i="1"/>
  <c r="S18" i="1"/>
  <c r="S22" i="1"/>
  <c r="S26" i="1"/>
  <c r="S762" i="1"/>
  <c r="S33" i="1"/>
  <c r="S37" i="1"/>
  <c r="S41" i="1"/>
  <c r="S45" i="1"/>
  <c r="S48" i="1"/>
  <c r="S52" i="1"/>
  <c r="S56" i="1"/>
  <c r="S60" i="1"/>
  <c r="S64" i="1"/>
  <c r="S68" i="1"/>
  <c r="S807" i="1"/>
  <c r="S798" i="1"/>
  <c r="S73" i="1"/>
  <c r="S76" i="1"/>
  <c r="S703" i="1"/>
  <c r="S736" i="1"/>
  <c r="S81" i="1"/>
  <c r="S85" i="1"/>
  <c r="S89" i="1"/>
  <c r="S92" i="1"/>
  <c r="S96" i="1"/>
  <c r="S100" i="1"/>
  <c r="S103" i="1"/>
  <c r="S606" i="1"/>
  <c r="S715" i="1"/>
  <c r="S109" i="1"/>
  <c r="S717" i="1"/>
  <c r="S112" i="1"/>
  <c r="S114" i="1"/>
  <c r="S117" i="1"/>
  <c r="S121" i="1"/>
  <c r="S125" i="1"/>
  <c r="S129" i="1"/>
  <c r="S132" i="1"/>
  <c r="S137" i="1"/>
  <c r="S809" i="1"/>
  <c r="S811" i="1"/>
  <c r="S145" i="1"/>
  <c r="S148" i="1"/>
  <c r="S804" i="1"/>
  <c r="S153" i="1"/>
  <c r="S155" i="1"/>
  <c r="S826" i="1"/>
  <c r="S159" i="1"/>
  <c r="S162" i="1"/>
  <c r="S166" i="1"/>
  <c r="S705" i="1"/>
  <c r="S135" i="1"/>
  <c r="S173" i="1"/>
  <c r="S177" i="1"/>
  <c r="S181" i="1"/>
  <c r="S185" i="1"/>
  <c r="S189" i="1"/>
  <c r="S192" i="1"/>
  <c r="S196" i="1"/>
  <c r="S719" i="1"/>
  <c r="S202" i="1"/>
  <c r="S203" i="1"/>
  <c r="S207" i="1"/>
  <c r="S212" i="1"/>
  <c r="S215" i="1"/>
  <c r="S218" i="1"/>
  <c r="S223" i="1"/>
  <c r="S817" i="1"/>
  <c r="S231" i="1"/>
  <c r="S790" i="1"/>
  <c r="S709" i="1"/>
  <c r="S238" i="1"/>
  <c r="S243" i="1"/>
  <c r="S244" i="1"/>
  <c r="S731" i="1"/>
  <c r="S247" i="1"/>
  <c r="S5" i="1"/>
  <c r="S13" i="1"/>
  <c r="S19" i="1"/>
  <c r="S27" i="1"/>
  <c r="S34" i="1"/>
  <c r="S42" i="1"/>
  <c r="S49" i="1"/>
  <c r="S57" i="1"/>
  <c r="S65" i="1"/>
  <c r="S71" i="1"/>
  <c r="S74" i="1"/>
  <c r="S79" i="1"/>
  <c r="S82" i="1"/>
  <c r="S90" i="1"/>
  <c r="S97" i="1"/>
  <c r="S104" i="1"/>
  <c r="S716" i="1"/>
  <c r="S740" i="1"/>
  <c r="S115" i="1"/>
  <c r="S122" i="1"/>
  <c r="S130" i="1"/>
  <c r="S138" i="1"/>
  <c r="S808" i="1"/>
  <c r="S149" i="1"/>
  <c r="S743" i="1"/>
  <c r="S800" i="1"/>
  <c r="S163" i="1"/>
  <c r="S169" i="1"/>
  <c r="S174" i="1"/>
  <c r="S182" i="1"/>
  <c r="S190" i="1"/>
  <c r="S197" i="1"/>
  <c r="S199" i="1"/>
  <c r="S205" i="1"/>
  <c r="S742" i="1"/>
  <c r="S219" i="1"/>
  <c r="S732" i="1"/>
  <c r="S833" i="1"/>
  <c r="S239" i="1"/>
  <c r="S793" i="1"/>
  <c r="S227" i="1"/>
  <c r="S769" i="1"/>
  <c r="S252" i="1"/>
  <c r="S256" i="1"/>
  <c r="S260" i="1"/>
  <c r="S264" i="1"/>
  <c r="S265" i="1"/>
  <c r="S269" i="1"/>
  <c r="S802" i="1"/>
  <c r="S274" i="1"/>
  <c r="S277" i="1"/>
  <c r="S279" i="1"/>
  <c r="S830" i="1"/>
  <c r="S284" i="1"/>
  <c r="S288" i="1"/>
  <c r="S292" i="1"/>
  <c r="S296" i="1"/>
  <c r="S836" i="1"/>
  <c r="S300" i="1"/>
  <c r="S304" i="1"/>
  <c r="S730" i="1"/>
  <c r="S314" i="1"/>
  <c r="S318" i="1"/>
  <c r="S6" i="1"/>
  <c r="S758" i="1"/>
  <c r="S20" i="1"/>
  <c r="S28" i="1"/>
  <c r="S35" i="1"/>
  <c r="S43" i="1"/>
  <c r="S50" i="1"/>
  <c r="S58" i="1"/>
  <c r="S66" i="1"/>
  <c r="S792" i="1"/>
  <c r="S75" i="1"/>
  <c r="S706" i="1"/>
  <c r="S83" i="1"/>
  <c r="S91" i="1"/>
  <c r="S98" i="1"/>
  <c r="S761" i="1"/>
  <c r="S107" i="1"/>
  <c r="S718" i="1"/>
  <c r="S760" i="1"/>
  <c r="S123" i="1"/>
  <c r="S789" i="1"/>
  <c r="S139" i="1"/>
  <c r="S143" i="1"/>
  <c r="S803" i="1"/>
  <c r="S772" i="1"/>
  <c r="S157" i="1"/>
  <c r="S164" i="1"/>
  <c r="S779" i="1"/>
  <c r="S175" i="1"/>
  <c r="S183" i="1"/>
  <c r="S728" i="1"/>
  <c r="S198" i="1"/>
  <c r="S220" i="1"/>
  <c r="S206" i="1"/>
  <c r="S213" i="1"/>
  <c r="S221" i="1"/>
  <c r="S816" i="1"/>
  <c r="S235" i="1"/>
  <c r="S240" i="1"/>
  <c r="S814" i="1"/>
  <c r="S246" i="1"/>
  <c r="S784" i="1"/>
  <c r="S253" i="1"/>
  <c r="S257" i="1"/>
  <c r="S261" i="1"/>
  <c r="S748" i="1"/>
  <c r="S266" i="1"/>
  <c r="S270" i="1"/>
  <c r="S821" i="1"/>
  <c r="S815" i="1"/>
  <c r="S209" i="1"/>
  <c r="S280" i="1"/>
  <c r="S282" i="1"/>
  <c r="S285" i="1"/>
  <c r="S289" i="1"/>
  <c r="S293" i="1"/>
  <c r="S297" i="1"/>
  <c r="S837" i="1"/>
  <c r="S301" i="1"/>
  <c r="S305" i="1"/>
  <c r="S308" i="1"/>
  <c r="S311" i="1"/>
  <c r="S315" i="1"/>
  <c r="S319" i="1"/>
  <c r="S323" i="1"/>
  <c r="S754" i="1"/>
  <c r="S328" i="1"/>
  <c r="S332" i="1"/>
  <c r="S336" i="1"/>
  <c r="S340" i="1"/>
  <c r="S345" i="1"/>
  <c r="S349" i="1"/>
  <c r="S353" i="1"/>
  <c r="S357" i="1"/>
  <c r="S360" i="1"/>
  <c r="S363" i="1"/>
  <c r="S367" i="1"/>
  <c r="S369" i="1"/>
  <c r="S371" i="1"/>
  <c r="S373" i="1"/>
  <c r="S377" i="1"/>
  <c r="S380" i="1"/>
  <c r="S384" i="1"/>
  <c r="S791" i="1"/>
  <c r="S691" i="1"/>
  <c r="S689" i="1"/>
  <c r="S685" i="1"/>
  <c r="S682" i="1"/>
  <c r="S678" i="1"/>
  <c r="S674" i="1"/>
  <c r="S671" i="1"/>
  <c r="S667" i="1"/>
  <c r="S665" i="1"/>
  <c r="S661" i="1"/>
  <c r="S657" i="1"/>
  <c r="S654" i="1"/>
  <c r="S843" i="1"/>
  <c r="S648" i="1"/>
  <c r="S696" i="1"/>
  <c r="S641" i="1"/>
  <c r="S847" i="1"/>
  <c r="S635" i="1"/>
  <c r="S631" i="1"/>
  <c r="S697" i="1"/>
  <c r="S624" i="1"/>
  <c r="S620" i="1"/>
  <c r="S616" i="1"/>
  <c r="S613" i="1"/>
  <c r="S609" i="1"/>
  <c r="S607" i="1"/>
  <c r="S603" i="1"/>
  <c r="S599" i="1"/>
  <c r="S597" i="1"/>
  <c r="S593" i="1"/>
  <c r="S589" i="1"/>
  <c r="S844" i="1"/>
  <c r="S582" i="1"/>
  <c r="S579" i="1"/>
  <c r="S575" i="1"/>
  <c r="S571" i="1"/>
  <c r="S567" i="1"/>
  <c r="S563" i="1"/>
  <c r="S559" i="1"/>
  <c r="S556" i="1"/>
  <c r="S552" i="1"/>
  <c r="S548" i="1"/>
  <c r="S545" i="1"/>
  <c r="S780" i="1"/>
  <c r="S540" i="1"/>
  <c r="S536" i="1"/>
  <c r="S533" i="1"/>
  <c r="S529" i="1"/>
  <c r="S776" i="1"/>
  <c r="S523" i="1"/>
  <c r="S519" i="1"/>
  <c r="S725" i="1"/>
  <c r="S513" i="1"/>
  <c r="S460" i="1"/>
  <c r="S506" i="1"/>
  <c r="S502" i="1"/>
  <c r="S829" i="1"/>
  <c r="S496" i="1"/>
  <c r="S492" i="1"/>
  <c r="S488" i="1"/>
  <c r="S484" i="1"/>
  <c r="S480" i="1"/>
  <c r="S476" i="1"/>
  <c r="S472" i="1"/>
  <c r="S468" i="1"/>
  <c r="S464" i="1"/>
  <c r="S459" i="1"/>
  <c r="S455" i="1"/>
  <c r="S453" i="1"/>
  <c r="S449" i="1"/>
  <c r="S702" i="1"/>
  <c r="S442" i="1"/>
  <c r="S438" i="1"/>
  <c r="S434" i="1"/>
  <c r="S778" i="1"/>
  <c r="S428" i="1"/>
  <c r="S425" i="1"/>
  <c r="S422" i="1"/>
  <c r="S418" i="1"/>
  <c r="S414" i="1"/>
  <c r="S410" i="1"/>
  <c r="S408" i="1"/>
  <c r="S404" i="1"/>
  <c r="S400" i="1"/>
  <c r="S397" i="1"/>
  <c r="S812" i="1"/>
  <c r="S390" i="1"/>
  <c r="S387" i="1"/>
  <c r="S382" i="1"/>
  <c r="S378" i="1"/>
  <c r="S372" i="1"/>
  <c r="S753" i="1"/>
  <c r="S745" i="1"/>
  <c r="S362" i="1"/>
  <c r="S720" i="1"/>
  <c r="S354" i="1"/>
  <c r="S348" i="1"/>
  <c r="S342" i="1"/>
  <c r="S337" i="1"/>
  <c r="S331" i="1"/>
  <c r="S326" i="1"/>
  <c r="S324" i="1"/>
  <c r="S317" i="1"/>
  <c r="S310" i="1"/>
  <c r="S303" i="1"/>
  <c r="S827" i="1"/>
  <c r="S291" i="1"/>
  <c r="S283" i="1"/>
  <c r="S278" i="1"/>
  <c r="S273" i="1"/>
  <c r="S268" i="1"/>
  <c r="S263" i="1"/>
  <c r="S255" i="1"/>
  <c r="S229" i="1"/>
  <c r="S241" i="1"/>
  <c r="S233" i="1"/>
  <c r="S796" i="1"/>
  <c r="S770" i="1"/>
  <c r="S194" i="1"/>
  <c r="S179" i="1"/>
  <c r="S168" i="1"/>
  <c r="S765" i="1"/>
  <c r="S759" i="1"/>
  <c r="S134" i="1"/>
  <c r="S119" i="1"/>
  <c r="S110" i="1"/>
  <c r="S102" i="1"/>
  <c r="S87" i="1"/>
  <c r="S77" i="1"/>
  <c r="S70" i="1"/>
  <c r="S54" i="1"/>
  <c r="S39" i="1"/>
  <c r="S24" i="1"/>
  <c r="S10" i="1"/>
  <c r="S845" i="1"/>
  <c r="S688" i="1"/>
  <c r="S831" i="1"/>
  <c r="S681" i="1"/>
  <c r="S677" i="1"/>
  <c r="S735" i="1"/>
  <c r="S670" i="1"/>
  <c r="S846" i="1"/>
  <c r="S664" i="1"/>
  <c r="S660" i="1"/>
  <c r="S834" i="1"/>
  <c r="S787" i="1"/>
  <c r="S651" i="1"/>
  <c r="S647" i="1"/>
  <c r="S644" i="1"/>
  <c r="S640" i="1"/>
  <c r="S638" i="1"/>
  <c r="S634" i="1"/>
  <c r="S630" i="1"/>
  <c r="S627" i="1"/>
  <c r="S623" i="1"/>
  <c r="S619" i="1"/>
  <c r="S615" i="1"/>
  <c r="S612" i="1"/>
  <c r="S775" i="1"/>
  <c r="S782" i="1"/>
  <c r="S602" i="1"/>
  <c r="S598" i="1"/>
  <c r="S596" i="1"/>
  <c r="S592" i="1"/>
  <c r="S588" i="1"/>
  <c r="S585" i="1"/>
  <c r="S581" i="1"/>
  <c r="S578" i="1"/>
  <c r="S574" i="1"/>
  <c r="S570" i="1"/>
  <c r="S566" i="1"/>
  <c r="S562" i="1"/>
  <c r="S558" i="1"/>
  <c r="S555" i="1"/>
  <c r="S551" i="1"/>
  <c r="S726" i="1"/>
  <c r="S544" i="1"/>
  <c r="S810" i="1"/>
  <c r="S539" i="1"/>
  <c r="S535" i="1"/>
  <c r="S532" i="1"/>
  <c r="S528" i="1"/>
  <c r="S525" i="1"/>
  <c r="S522" i="1"/>
  <c r="S788" i="1"/>
  <c r="S516" i="1"/>
  <c r="S512" i="1"/>
  <c r="S509" i="1"/>
  <c r="S505" i="1"/>
  <c r="S733" i="1"/>
  <c r="S499" i="1"/>
  <c r="S495" i="1"/>
  <c r="S491" i="1"/>
  <c r="S487" i="1"/>
  <c r="S483" i="1"/>
  <c r="S479" i="1"/>
  <c r="S475" i="1"/>
  <c r="S471" i="1"/>
  <c r="S467" i="1"/>
  <c r="S463" i="1"/>
  <c r="S458" i="1"/>
  <c r="S773" i="1"/>
  <c r="S452" i="1"/>
  <c r="S448" i="1"/>
  <c r="S445" i="1"/>
  <c r="S441" i="1"/>
  <c r="S437" i="1"/>
  <c r="S433" i="1"/>
  <c r="S430" i="1"/>
  <c r="S747" i="1"/>
  <c r="S424" i="1"/>
  <c r="S421" i="1"/>
  <c r="S417" i="1"/>
  <c r="S413" i="1"/>
  <c r="S700" i="1"/>
  <c r="S407" i="1"/>
  <c r="S403" i="1"/>
  <c r="S399" i="1"/>
  <c r="S396" i="1"/>
  <c r="S393" i="1"/>
  <c r="S819" i="1"/>
  <c r="S386" i="1"/>
  <c r="S381" i="1"/>
  <c r="S376" i="1"/>
  <c r="S764" i="1"/>
  <c r="S751" i="1"/>
  <c r="S366" i="1"/>
  <c r="S361" i="1"/>
  <c r="S358" i="1"/>
  <c r="S352" i="1"/>
  <c r="S347" i="1"/>
  <c r="S341" i="1"/>
  <c r="S335" i="1"/>
  <c r="S330" i="1"/>
  <c r="S325" i="1"/>
  <c r="S322" i="1"/>
  <c r="S316" i="1"/>
  <c r="S309" i="1"/>
  <c r="S302" i="1"/>
  <c r="S298" i="1"/>
  <c r="S290" i="1"/>
  <c r="S756" i="1"/>
  <c r="S204" i="1"/>
  <c r="S822" i="1"/>
  <c r="S267" i="1"/>
  <c r="S262" i="1"/>
  <c r="S254" i="1"/>
  <c r="S248" i="1"/>
  <c r="S226" i="1"/>
  <c r="S232" i="1"/>
  <c r="S216" i="1"/>
  <c r="S200" i="1"/>
  <c r="S193" i="1"/>
  <c r="S178" i="1"/>
  <c r="S167" i="1"/>
  <c r="S156" i="1"/>
  <c r="S146" i="1"/>
  <c r="S133" i="1"/>
  <c r="S118" i="1"/>
  <c r="S710" i="1"/>
  <c r="S101" i="1"/>
  <c r="S86" i="1"/>
  <c r="S795" i="1"/>
  <c r="S69" i="1"/>
  <c r="S53" i="1"/>
  <c r="S38" i="1"/>
  <c r="S23" i="1"/>
  <c r="S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tc={CDB71F19-8E95-4522-83F1-0DFBFC44FA83}</author>
    <author>tc={389A178F-610F-43A7-8C4D-81A2B6945ACD}</author>
    <author>tc={16107C9F-1C4A-4B5A-9A5C-CBF88BED44D3}</author>
    <author>tc={991D1449-9DF3-4258-91F3-127B8299E315}</author>
    <author>tc={5B5CEF3C-AAAD-48AA-8625-E43643476216}</author>
    <author>tc={CE1D6669-8154-4AFF-A81A-501C9DE9DF95}</author>
    <author>tc={B0AEAC66-2121-4E88-97E1-81C20BDA2E47}</author>
    <author>tc={E9B24D4B-2349-41F8-A386-02ABD8E708C0}</author>
    <author>tc={BE22A8AF-3519-49BF-8037-69F332E9CBE4}</author>
    <author>tc={FF6B8659-4F12-4165-B81A-CD371EA78293}</author>
    <author>tc={74FBBD85-FCFA-44DE-99AA-25F2EDF1F821}</author>
    <author>tc={39D4DAB5-D948-461E-ACAB-FE56DC838D77}</author>
    <author>tc={2B3390AE-7BC2-4E04-AEE4-F0C01CAA5643}</author>
    <author>tc={304B920A-9171-41AB-961F-A69DD7FA82B2}</author>
    <author>tc={883FBBCD-24F3-401C-948A-05F8BE737B0A}</author>
    <author>tc={54DD4566-AE3D-4019-B744-7BFFCFC51B44}</author>
    <author>tc={DF0BB2C4-2211-4AF7-99FD-2B11B4D6C897}</author>
    <author>tc={2BFA6EBB-4DD6-44A1-94F6-AC72F438E8E3}</author>
    <author>tc={CAE2E310-6F2D-4012-9C60-C7892852DB2A}</author>
    <author>tc={DD3133DE-BCBB-4FF6-8186-0597AB93F657}</author>
    <author>tc={1E210BAB-E2F7-427C-A1DA-1B236495A534}</author>
    <author>tc={95E9C020-05D5-48E9-BCCC-0D59192F4546}</author>
    <author>tc={113739C0-B7CF-4D22-9A8B-9D11C226DB76}</author>
    <author>tc={3DBBE3EA-B6ED-4914-BCC8-9D3A7D6843B1}</author>
    <author>tc={1EE542A6-AFDA-4E40-B8A2-1DCD978CCFE6}</author>
    <author>tc={A8599759-CC40-471F-9674-9FBDFF140B40}</author>
    <author>tc={1E46C9FD-7294-469F-B71E-40149FB32B3A}</author>
    <author>tc={92BE263B-B3A6-412A-9066-E17C76CA3E49}</author>
    <author>tc={C8DA0A91-E18B-4638-88DF-F12DF8353435}</author>
    <author>tc={357C0DE8-74D3-44AF-86CE-02B4D78DC0D2}</author>
  </authors>
  <commentList>
    <comment ref="C1" authorId="0" shapeId="0" xr:uid="{CDB71F19-8E95-4522-83F1-0DFBFC44FA83}">
      <text>
        <t>[Threaded comment]
Your version of Excel allows you to read this threaded comment; however, any edits to it will get removed if the file is opened in a newer version of Excel. Learn more: https://go.microsoft.com/fwlink/?linkid=870924
Comment:
    Blue - Hansens solubility coefficient at standard temperature: 25°C</t>
      </text>
    </comment>
    <comment ref="D1" authorId="1" shapeId="0" xr:uid="{389A178F-610F-43A7-8C4D-81A2B6945ACD}">
      <text>
        <t>[Threaded comment]
Your version of Excel allows you to read this threaded comment; however, any edits to it will get removed if the file is opened in a newer version of Excel. Learn more: https://go.microsoft.com/fwlink/?linkid=870924
Comment:
    Orange - Hansens solubility coefficient evaluated from standard temperature to "heated" temperature based on respective Hansen parameter temperature dependence equation</t>
      </text>
    </comment>
    <comment ref="E1" authorId="2" shapeId="0" xr:uid="{16107C9F-1C4A-4B5A-9A5C-CBF88BED44D3}">
      <text>
        <t>[Threaded comment]
Your version of Excel allows you to read this threaded comment; however, any edits to it will get removed if the file is opened in a newer version of Excel. Learn more: https://go.microsoft.com/fwlink/?linkid=870924
Comment:
    Blue - Hansens solubility coefficient at standard temperature: 25°C</t>
      </text>
    </comment>
    <comment ref="F1" authorId="3" shapeId="0" xr:uid="{991D1449-9DF3-4258-91F3-127B8299E315}">
      <text>
        <t>[Threaded comment]
Your version of Excel allows you to read this threaded comment; however, any edits to it will get removed if the file is opened in a newer version of Excel. Learn more: https://go.microsoft.com/fwlink/?linkid=870924
Comment:
    Orange - Hansens solubility coefficient evaluated from standard temperature to "heated" temperature based on respective Hansen parameter temperature dependence equation</t>
      </text>
    </comment>
    <comment ref="G1" authorId="4" shapeId="0" xr:uid="{5B5CEF3C-AAAD-48AA-8625-E43643476216}">
      <text>
        <t>[Threaded comment]
Your version of Excel allows you to read this threaded comment; however, any edits to it will get removed if the file is opened in a newer version of Excel. Learn more: https://go.microsoft.com/fwlink/?linkid=870924
Comment:
    Blue - Hansens solubility coefficient at standard temperature: 25°C</t>
      </text>
    </comment>
    <comment ref="H1" authorId="5" shapeId="0" xr:uid="{CE1D6669-8154-4AFF-A81A-501C9DE9DF95}">
      <text>
        <t>[Threaded comment]
Your version of Excel allows you to read this threaded comment; however, any edits to it will get removed if the file is opened in a newer version of Excel. Learn more: https://go.microsoft.com/fwlink/?linkid=870924
Comment:
    Orange - Hansens solubility coefficient evaluated from standard temperature to "heated" temperature based on respective Hansen parameter temperature dependence equation</t>
      </text>
    </comment>
    <comment ref="N1" authorId="6" shapeId="0" xr:uid="{B0AEAC66-2121-4E88-97E1-81C20BDA2E47}">
      <text>
        <t>[Threaded comment]
Your version of Excel allows you to read this threaded comment; however, any edits to it will get removed if the file is opened in a newer version of Excel. Learn more: https://go.microsoft.com/fwlink/?linkid=870924
Comment:
    Vapour pressure at triple point temperature</t>
      </text>
    </comment>
    <comment ref="O1" authorId="7" shapeId="0" xr:uid="{E9B24D4B-2349-41F8-A386-02ABD8E708C0}">
      <text>
        <t>[Threaded comment]
Your version of Excel allows you to read this threaded comment; however, any edits to it will get removed if the file is opened in a newer version of Excel. Learn more: https://go.microsoft.com/fwlink/?linkid=870924
Comment:
    Approximate indicator of toxicity: 
Frowny face:
-karcinogenic/mutagenic/acute toxicity while ihaled
Poker face:
-low ignition temperature/toxic to environment/generally problematic to work with
Smiley face:
-reasonably good to work with, can cause skin irritation etc., but does not fall under previous categories
Note: evaluation is only approximate and might not be up to date with the current level of knowledge - newly discovered carcinogenity of a solvent and etc.</t>
      </text>
    </comment>
    <comment ref="P1" authorId="8" shapeId="0" xr:uid="{BE22A8AF-3519-49BF-8037-69F332E9CBE4}">
      <text>
        <t>[Threaded comment]
Your version of Excel allows you to read this threaded comment; however, any edits to it will get removed if the file is opened in a newer version of Excel. Learn more: https://go.microsoft.com/fwlink/?linkid=870924
Comment:
    Approximate cost of purchase for research purposes:
$ - approx. 100 USD or less for 100 g
$$ -  approx. 200USD or less for 100g
$$$ - 200 USD and above for 100g
Note: This is only an approximation based on the current purchase costs at the time of the indicator filling and can greatly vary in time. Prices are generally indicated for lower quality grade of solvents if analytical grades and etc. were available.</t>
      </text>
    </comment>
    <comment ref="Q1" authorId="9" shapeId="0" xr:uid="{FF6B8659-4F12-4165-B81A-CD371EA78293}">
      <text>
        <t>[Threaded comment]
Your version of Excel allows you to read this threaded comment; however, any edits to it will get removed if the file is opened in a newer version of Excel. Learn more: https://go.microsoft.com/fwlink/?linkid=870924
Comment:
    Hildebrand parameter evaluated from Hansen solubility parameters</t>
      </text>
    </comment>
    <comment ref="R1" authorId="10" shapeId="0" xr:uid="{74FBBD85-FCFA-44DE-99AA-25F2EDF1F821}">
      <text>
        <t>[Threaded comment]
Your version of Excel allows you to read this threaded comment; however, any edits to it will get removed if the file is opened in a newer version of Excel. Learn more: https://go.microsoft.com/fwlink/?linkid=870924
Comment:
    "Heated" Hildebrand parameter evaluated from "heated" Hansen solubility parameters</t>
      </text>
    </comment>
    <comment ref="V1" authorId="11" shapeId="0" xr:uid="{39D4DAB5-D948-461E-ACAB-FE56DC838D77}">
      <text>
        <t>[Threaded comment]
Your version of Excel allows you to read this threaded comment; however, any edits to it will get removed if the file is opened in a newer version of Excel. Learn more: https://go.microsoft.com/fwlink/?linkid=870924
Comment:
    "Distance" of the solvent from the center of the solubility sphere of studied polymer calculated from HSP of polymer and solvent</t>
      </text>
    </comment>
    <comment ref="W1" authorId="12" shapeId="0" xr:uid="{2B3390AE-7BC2-4E04-AEE4-F0C01CAA5643}">
      <text>
        <t>[Threaded comment]
Your version of Excel allows you to read this threaded comment; however, any edits to it will get removed if the file is opened in a newer version of Excel. Learn more: https://go.microsoft.com/fwlink/?linkid=870924
Comment:
    "Distance" of the solvent from the center of the solubility sphere of studied polymer calculated from "heated" HSP of polymer and solvent</t>
      </text>
    </comment>
    <comment ref="X1" authorId="13" shapeId="0" xr:uid="{304B920A-9171-41AB-961F-A69DD7FA82B2}">
      <text>
        <t>[Threaded comment]
Your version of Excel allows you to read this threaded comment; however, any edits to it will get removed if the file is opened in a newer version of Excel. Learn more: https://go.microsoft.com/fwlink/?linkid=870924
Comment:
    Relative energy difference calculated from Ra and R0. Values lower than 1 indicate that the polymer is soluble in the solvent.</t>
      </text>
    </comment>
    <comment ref="Y1" authorId="14" shapeId="0" xr:uid="{883FBBCD-24F3-401C-948A-05F8BE737B0A}">
      <text>
        <t>[Threaded comment]
Your version of Excel allows you to read this threaded comment; however, any edits to it will get removed if the file is opened in a newer version of Excel. Learn more: https://go.microsoft.com/fwlink/?linkid=870924
Comment:
    Relative energy difference calculated from "heated" Ra and R0. Values lower than 1 indicate that the polymer is soluble in the solvent.</t>
      </text>
    </comment>
    <comment ref="AF1" authorId="15" shapeId="0" xr:uid="{54DD4566-AE3D-4019-B744-7BFFCFC51B44}">
      <text>
        <t>[Threaded comment]
Your version of Excel allows you to read this threaded comment; however, any edits to it will get removed if the file is opened in a newer version of Excel. Learn more: https://go.microsoft.com/fwlink/?linkid=870924
Comment:
    Thermal expansion coefficient of the polymer</t>
      </text>
    </comment>
    <comment ref="AG2" authorId="16" shapeId="0" xr:uid="{DF0BB2C4-2211-4AF7-99FD-2B11B4D6C897}">
      <text>
        <t>[Threaded comment]
Your version of Excel allows you to read this threaded comment; however, any edits to it will get removed if the file is opened in a newer version of Excel. Learn more: https://go.microsoft.com/fwlink/?linkid=870924
Comment:
    Hildebrand parameter evaluated based on polymers HSP</t>
      </text>
    </comment>
    <comment ref="AH2" authorId="17" shapeId="0" xr:uid="{2BFA6EBB-4DD6-44A1-94F6-AC72F438E8E3}">
      <text>
        <t>[Threaded comment]
Your version of Excel allows you to read this threaded comment; however, any edits to it will get removed if the file is opened in a newer version of Excel. Learn more: https://go.microsoft.com/fwlink/?linkid=870924
Comment:
    "Heated" hildebrand parameter extrapolated from temperature dependance used for Hildebrand parameter</t>
      </text>
    </comment>
    <comment ref="Z3" authorId="18" shapeId="0" xr:uid="{CAE2E310-6F2D-4012-9C60-C7892852DB2A}">
      <text>
        <t>[Threaded comment]
Your version of Excel allows you to read this threaded comment; however, any edits to it will get removed if the file is opened in a newer version of Excel. Learn more: https://go.microsoft.com/fwlink/?linkid=870924
Comment:
    Heated HSPs of the studied polymer</t>
      </text>
    </comment>
    <comment ref="AG3" authorId="19" shapeId="0" xr:uid="{DD3133DE-BCBB-4FF6-8186-0597AB93F657}">
      <text>
        <t>[Threaded comment]
Your version of Excel allows you to read this threaded comment; however, any edits to it will get removed if the file is opened in a newer version of Excel. Learn more: https://go.microsoft.com/fwlink/?linkid=870924
Comment:
    Hildebrand parameter evaluated based on polymers "heated" HSP</t>
      </text>
    </comment>
    <comment ref="Z8" authorId="20" shapeId="0" xr:uid="{1E210BAB-E2F7-427C-A1DA-1B236495A534}">
      <text>
        <t>[Threaded comment]
Your version of Excel allows you to read this threaded comment; however, any edits to it will get removed if the file is opened in a newer version of Excel. Learn more: https://go.microsoft.com/fwlink/?linkid=870924
Comment:
    Radius of the solubility sphere of the polymer. Value found in the literature or evaluated based on respective polymer solubility tests results. Lower values decrease the size of the solublity sphere and therefore increses the value of RED</t>
      </text>
    </comment>
    <comment ref="AA8" authorId="21" shapeId="0" xr:uid="{95E9C020-05D5-48E9-BCCC-0D59192F4546}">
      <text>
        <t>[Threaded comment]
Your version of Excel allows you to read this threaded comment; however, any edits to it will get removed if the file is opened in a newer version of Excel. Learn more: https://go.microsoft.com/fwlink/?linkid=870924
Comment:
    Thermal expansion coefficient used for all of the solvents to calculated "heated" HSP</t>
      </text>
    </comment>
    <comment ref="AC8" authorId="22" shapeId="0" xr:uid="{113739C0-B7CF-4D22-9A8B-9D11C226DB76}">
      <text>
        <t>[Threaded comment]
Your version of Excel allows you to read this threaded comment; however, any edits to it will get removed if the file is opened in a newer version of Excel. Learn more: https://go.microsoft.com/fwlink/?linkid=870924
Comment:
    Setting of "heating" temperature for HSP extrapolation</t>
      </text>
    </comment>
    <comment ref="J281" authorId="23" shapeId="0" xr:uid="{3DBBE3EA-B6ED-4914-BCC8-9D3A7D6843B1}">
      <text>
        <t>[Threaded comment]
Your version of Excel allows you to read this threaded comment; however, any edits to it will get removed if the file is opened in a newer version of Excel. Learn more: https://go.microsoft.com/fwlink/?linkid=870924
Comment:
    hodnoty se vyrazne lisi na knovelu a na wikipedii, zde jsou uvedeny hodnoty z knovelu</t>
      </text>
    </comment>
    <comment ref="B349" authorId="24" shapeId="0" xr:uid="{1EE542A6-AFDA-4E40-B8A2-1DCD978CCFE6}">
      <text>
        <t xml:space="preserve">[Threaded comment]
Your version of Excel allows you to read this threaded comment; however, any edits to it will get removed if the file is opened in a newer version of Excel. Learn more: https://go.microsoft.com/fwlink/?linkid=870924
Comment:
    Nasla jsem pouze Ethyl isopropyl ether, coz je asi neco jineho.
</t>
      </text>
    </comment>
    <comment ref="B359" authorId="25" shapeId="0" xr:uid="{A8599759-CC40-471F-9674-9FBDFF140B40}">
      <text>
        <t>[Threaded comment]
Your version of Excel allows you to read this threaded comment; however, any edits to it will get removed if the file is opened in a newer version of Excel. Learn more: https://go.microsoft.com/fwlink/?linkid=870924
Comment:
    Nasla jsem jen Ethyl-1-propenylether</t>
      </text>
    </comment>
    <comment ref="B380" authorId="26" shapeId="0" xr:uid="{1E46C9FD-7294-469F-B71E-40149FB32B3A}">
      <text>
        <t>[Threaded comment]
Your version of Excel allows you to read this threaded comment; however, any edits to it will get removed if the file is opened in a newer version of Excel. Learn more: https://go.microsoft.com/fwlink/?linkid=870924
Comment:
    Nasla jsem jen Ethyl methane sulfonate</t>
      </text>
    </comment>
    <comment ref="B386" authorId="27" shapeId="0" xr:uid="{92BE263B-B3A6-412A-9066-E17C76CA3E49}">
      <text>
        <t>[Threaded comment]
Your version of Excel allows you to read this threaded comment; however, any edits to it will get removed if the file is opened in a newer version of Excel. Learn more: https://go.microsoft.com/fwlink/?linkid=870924
Comment:
    Nasla jsem jen Ethyl propyl ether</t>
      </text>
    </comment>
    <comment ref="B393" authorId="28" shapeId="0" xr:uid="{C8DA0A91-E18B-4638-88DF-F12DF8353435}">
      <text>
        <t>[Threaded comment]
Your version of Excel allows you to read this threaded comment; however, any edits to it will get removed if the file is opened in a newer version of Excel. Learn more: https://go.microsoft.com/fwlink/?linkid=870924
Comment:
    mozna ma byt Fluoropropene?</t>
      </text>
    </comment>
    <comment ref="B426" authorId="29" shapeId="0" xr:uid="{357C0DE8-74D3-44AF-86CE-02B4D78DC0D2}">
      <text>
        <t>[Threaded comment]
Your version of Excel allows you to read this threaded comment; however, any edits to it will get removed if the file is opened in a newer version of Excel. Learn more: https://go.microsoft.com/fwlink/?linkid=870924
Comment:
    Nasla jsem jen 3-iodopropene</t>
      </text>
    </comment>
  </commentList>
</comments>
</file>

<file path=xl/sharedStrings.xml><?xml version="1.0" encoding="utf-8"?>
<sst xmlns="http://schemas.openxmlformats.org/spreadsheetml/2006/main" count="1561" uniqueCount="894">
  <si>
    <t xml:space="preserve">No. </t>
  </si>
  <si>
    <t xml:space="preserve">Solvent </t>
  </si>
  <si>
    <r>
      <t>Dispersion  δ</t>
    </r>
    <r>
      <rPr>
        <b/>
        <vertAlign val="subscript"/>
        <sz val="14"/>
        <rFont val="Calibri"/>
        <family val="2"/>
        <charset val="238"/>
        <scheme val="minor"/>
      </rPr>
      <t>D</t>
    </r>
    <r>
      <rPr>
        <b/>
        <sz val="14"/>
        <rFont val="Calibri"/>
        <family val="2"/>
        <charset val="238"/>
        <scheme val="minor"/>
      </rPr>
      <t xml:space="preserve">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</si>
  <si>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t>Dispersion (Heated)</t>
  </si>
  <si>
    <r>
      <t xml:space="preserve"> Polar δ</t>
    </r>
    <r>
      <rPr>
        <b/>
        <vertAlign val="subscript"/>
        <sz val="14"/>
        <rFont val="Calibri"/>
        <family val="2"/>
        <charset val="238"/>
        <scheme val="minor"/>
      </rPr>
      <t>P</t>
    </r>
    <r>
      <rPr>
        <b/>
        <sz val="14"/>
        <rFont val="Calibri"/>
        <family val="2"/>
        <charset val="238"/>
        <scheme val="minor"/>
      </rPr>
      <t xml:space="preserve">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</si>
  <si>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t>Polar (Heated)</t>
  </si>
  <si>
    <r>
      <t>Hydrogen Bonding δ</t>
    </r>
    <r>
      <rPr>
        <b/>
        <vertAlign val="subscript"/>
        <sz val="14"/>
        <rFont val="Calibri"/>
        <family val="2"/>
        <charset val="238"/>
        <scheme val="minor"/>
      </rPr>
      <t>H</t>
    </r>
    <r>
      <rPr>
        <b/>
        <sz val="14"/>
        <rFont val="Calibri"/>
        <family val="2"/>
        <charset val="238"/>
        <scheme val="minor"/>
      </rPr>
      <t xml:space="preserve">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</si>
  <si>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t>Hydrogen Bonding (Heated)</t>
  </si>
  <si>
    <r>
      <t>Molar Volume</t>
    </r>
    <r>
      <rPr>
        <sz val="14"/>
        <rFont val="Calibri"/>
        <family val="2"/>
        <charset val="238"/>
        <scheme val="minor"/>
      </rPr>
      <t xml:space="preserve"> (cm</t>
    </r>
    <r>
      <rPr>
        <vertAlign val="superscript"/>
        <sz val="14"/>
        <rFont val="Calibri"/>
        <family val="2"/>
        <charset val="238"/>
        <scheme val="minor"/>
      </rPr>
      <t>3</t>
    </r>
    <r>
      <rPr>
        <sz val="14"/>
        <rFont val="Arial"/>
        <family val="2"/>
        <charset val="238"/>
      </rPr>
      <t>•</t>
    </r>
    <r>
      <rPr>
        <sz val="14"/>
        <rFont val="Calibri"/>
        <family val="2"/>
        <charset val="238"/>
        <scheme val="minor"/>
      </rPr>
      <t>mol</t>
    </r>
    <r>
      <rPr>
        <vertAlign val="superscript"/>
        <sz val="14"/>
        <rFont val="Calibri"/>
        <family val="2"/>
        <charset val="238"/>
        <scheme val="minor"/>
      </rPr>
      <t>1/2</t>
    </r>
    <r>
      <rPr>
        <sz val="14"/>
        <rFont val="Calibri"/>
        <family val="2"/>
        <charset val="238"/>
        <scheme val="minor"/>
      </rPr>
      <t>)</t>
    </r>
  </si>
  <si>
    <r>
      <t>T</t>
    </r>
    <r>
      <rPr>
        <b/>
        <vertAlign val="subscript"/>
        <sz val="16"/>
        <rFont val="Calibri"/>
        <family val="2"/>
        <charset val="238"/>
        <scheme val="minor"/>
      </rPr>
      <t>m</t>
    </r>
    <r>
      <rPr>
        <sz val="16"/>
        <rFont val="Calibri"/>
        <family val="2"/>
        <charset val="238"/>
        <scheme val="minor"/>
      </rPr>
      <t xml:space="preserve"> (°C)</t>
    </r>
  </si>
  <si>
    <r>
      <t>T</t>
    </r>
    <r>
      <rPr>
        <b/>
        <vertAlign val="subscript"/>
        <sz val="16"/>
        <rFont val="Calibri"/>
        <family val="2"/>
        <charset val="238"/>
        <scheme val="minor"/>
      </rPr>
      <t>m</t>
    </r>
    <r>
      <rPr>
        <sz val="16"/>
        <rFont val="Calibri"/>
        <family val="2"/>
        <charset val="238"/>
        <scheme val="minor"/>
      </rPr>
      <t xml:space="preserve"> (°K)</t>
    </r>
  </si>
  <si>
    <r>
      <t>T</t>
    </r>
    <r>
      <rPr>
        <b/>
        <vertAlign val="subscript"/>
        <sz val="16"/>
        <rFont val="Calibri"/>
        <family val="2"/>
        <charset val="238"/>
        <scheme val="minor"/>
      </rPr>
      <t>b</t>
    </r>
    <r>
      <rPr>
        <sz val="16"/>
        <rFont val="Calibri"/>
        <family val="2"/>
        <charset val="238"/>
        <scheme val="minor"/>
      </rPr>
      <t xml:space="preserve"> (°C)</t>
    </r>
  </si>
  <si>
    <r>
      <t>T</t>
    </r>
    <r>
      <rPr>
        <b/>
        <vertAlign val="subscript"/>
        <sz val="16"/>
        <rFont val="Calibri"/>
        <family val="2"/>
        <charset val="238"/>
        <scheme val="minor"/>
      </rPr>
      <t>b</t>
    </r>
    <r>
      <rPr>
        <sz val="16"/>
        <rFont val="Calibri"/>
        <family val="2"/>
        <charset val="238"/>
        <scheme val="minor"/>
      </rPr>
      <t xml:space="preserve"> (°K)</t>
    </r>
  </si>
  <si>
    <r>
      <t>p</t>
    </r>
    <r>
      <rPr>
        <b/>
        <vertAlign val="subscript"/>
        <sz val="16"/>
        <rFont val="Calibri"/>
        <family val="2"/>
        <charset val="238"/>
        <scheme val="minor"/>
      </rPr>
      <t>Triple</t>
    </r>
    <r>
      <rPr>
        <sz val="16"/>
        <rFont val="Calibri"/>
        <family val="2"/>
        <charset val="238"/>
        <scheme val="minor"/>
      </rPr>
      <t xml:space="preserve"> (kPa)</t>
    </r>
  </si>
  <si>
    <t>Toxicity 🙂  😑 ☹</t>
  </si>
  <si>
    <t>Costs</t>
  </si>
  <si>
    <r>
      <t xml:space="preserve">Hildebrand parametr δ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</si>
  <si>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r>
      <t xml:space="preserve">δ (Heated)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</si>
  <si>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t xml:space="preserve"> Δ δ</t>
  </si>
  <si>
    <t xml:space="preserve"> Δ δ (heated)</t>
  </si>
  <si>
    <r>
      <t>Ra</t>
    </r>
    <r>
      <rPr>
        <b/>
        <vertAlign val="superscript"/>
        <sz val="14"/>
        <rFont val="Calibri"/>
        <family val="2"/>
        <charset val="238"/>
        <scheme val="minor"/>
      </rPr>
      <t>2</t>
    </r>
    <r>
      <rPr>
        <b/>
        <sz val="14"/>
        <rFont val="Calibri"/>
        <family val="2"/>
        <charset val="238"/>
        <scheme val="minor"/>
      </rPr>
      <t xml:space="preserve">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</si>
  <si>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r>
      <t xml:space="preserve">Ra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</si>
  <si>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r>
      <t xml:space="preserve">Ra (heated)   </t>
    </r>
    <r>
      <rPr>
        <sz val="14"/>
        <rFont val="Calibri"/>
        <family val="2"/>
        <charset val="238"/>
        <scheme val="minor"/>
      </rPr>
      <t>(MPa</t>
    </r>
    <r>
      <rPr>
        <vertAlign val="superscript"/>
        <sz val="14"/>
        <rFont val="Calibri"/>
        <family val="2"/>
        <charset val="238"/>
        <scheme val="minor"/>
      </rPr>
      <t>1/2</t>
    </r>
    <r>
      <rPr>
        <sz val="14"/>
        <rFont val="Calibri"/>
        <family val="2"/>
        <charset val="238"/>
        <scheme val="minor"/>
      </rPr>
      <t>)</t>
    </r>
  </si>
  <si>
    <t>Relative energy difference (RED)</t>
  </si>
  <si>
    <t>RED (Heated)</t>
  </si>
  <si>
    <t>Studied Polymer (S.P.)</t>
  </si>
  <si>
    <r>
      <t>δ</t>
    </r>
    <r>
      <rPr>
        <vertAlign val="subscript"/>
        <sz val="14"/>
        <rFont val="Calibri"/>
        <family val="2"/>
        <scheme val="minor"/>
      </rPr>
      <t xml:space="preserve">D       </t>
    </r>
    <r>
      <rPr>
        <sz val="14"/>
        <rFont val="Calibri"/>
        <family val="2"/>
        <scheme val="minor"/>
      </rPr>
      <t xml:space="preserve"> (MPa</t>
    </r>
    <r>
      <rPr>
        <vertAlign val="superscript"/>
        <sz val="14"/>
        <rFont val="Calibri"/>
        <family val="2"/>
        <scheme val="minor"/>
      </rPr>
      <t>1/2</t>
    </r>
    <r>
      <rPr>
        <sz val="14"/>
        <rFont val="Calibri"/>
        <family val="2"/>
        <scheme val="minor"/>
      </rPr>
      <t>)</t>
    </r>
  </si>
  <si>
    <r>
      <t>δ</t>
    </r>
    <r>
      <rPr>
        <vertAlign val="subscript"/>
        <sz val="14"/>
        <rFont val="Calibri"/>
        <family val="2"/>
        <scheme val="minor"/>
      </rPr>
      <t xml:space="preserve">P         </t>
    </r>
    <r>
      <rPr>
        <sz val="14"/>
        <rFont val="Calibri"/>
        <family val="2"/>
        <scheme val="minor"/>
      </rPr>
      <t xml:space="preserve"> (MPa</t>
    </r>
    <r>
      <rPr>
        <vertAlign val="superscript"/>
        <sz val="14"/>
        <rFont val="Calibri"/>
        <family val="2"/>
        <scheme val="minor"/>
      </rPr>
      <t>1/2</t>
    </r>
    <r>
      <rPr>
        <sz val="14"/>
        <rFont val="Calibri"/>
        <family val="2"/>
        <scheme val="minor"/>
      </rPr>
      <t>)</t>
    </r>
  </si>
  <si>
    <r>
      <t>δ</t>
    </r>
    <r>
      <rPr>
        <vertAlign val="subscript"/>
        <sz val="14"/>
        <rFont val="Calibri"/>
        <family val="2"/>
        <scheme val="minor"/>
      </rPr>
      <t>H</t>
    </r>
    <r>
      <rPr>
        <sz val="14"/>
        <rFont val="Calibri"/>
        <family val="2"/>
        <scheme val="minor"/>
      </rPr>
      <t xml:space="preserve"> (MPa1/2)</t>
    </r>
  </si>
  <si>
    <r>
      <t>Molar Volume (cm</t>
    </r>
    <r>
      <rPr>
        <vertAlign val="superscript"/>
        <sz val="14"/>
        <rFont val="Calibri"/>
        <family val="2"/>
        <scheme val="minor"/>
      </rPr>
      <t>3</t>
    </r>
    <r>
      <rPr>
        <sz val="14"/>
        <rFont val="Calibri"/>
        <family val="2"/>
        <scheme val="minor"/>
      </rPr>
      <t>•mol</t>
    </r>
    <r>
      <rPr>
        <vertAlign val="superscript"/>
        <sz val="14"/>
        <rFont val="Calibri"/>
        <family val="2"/>
        <scheme val="minor"/>
      </rPr>
      <t>1/2</t>
    </r>
    <r>
      <rPr>
        <sz val="14"/>
        <rFont val="Calibri"/>
        <family val="2"/>
        <scheme val="minor"/>
      </rPr>
      <t>)</t>
    </r>
  </si>
  <si>
    <r>
      <t>α</t>
    </r>
    <r>
      <rPr>
        <vertAlign val="subscript"/>
        <sz val="14"/>
        <rFont val="Calibri"/>
        <family val="2"/>
        <scheme val="minor"/>
      </rPr>
      <t>pol</t>
    </r>
    <r>
      <rPr>
        <sz val="14"/>
        <rFont val="Calibri"/>
        <family val="2"/>
        <scheme val="minor"/>
      </rPr>
      <t>(1/K)</t>
    </r>
  </si>
  <si>
    <r>
      <t>Hildebrand parametr (MPa</t>
    </r>
    <r>
      <rPr>
        <vertAlign val="superscript"/>
        <sz val="14"/>
        <rFont val="Calibri"/>
        <family val="2"/>
        <scheme val="minor"/>
      </rPr>
      <t>1/2</t>
    </r>
    <r>
      <rPr>
        <sz val="14"/>
        <rFont val="Calibri"/>
        <family val="2"/>
        <scheme val="minor"/>
      </rPr>
      <t>)</t>
    </r>
  </si>
  <si>
    <t>Hildebrand parametr (heated, for comparison)</t>
  </si>
  <si>
    <t>ACETALDEHYDE</t>
  </si>
  <si>
    <t>ACETALDOXIME</t>
  </si>
  <si>
    <t>Heated</t>
  </si>
  <si>
    <t>ACETAMIDE</t>
  </si>
  <si>
    <t>ACETANILIDE</t>
  </si>
  <si>
    <t>ACETIC ACID</t>
  </si>
  <si>
    <t>ACETIC ANHYDRIDE</t>
  </si>
  <si>
    <t>ACETONE</t>
  </si>
  <si>
    <t>R0estimate     (MPa1/2)</t>
  </si>
  <si>
    <r>
      <t xml:space="preserve">Thermal expansion coefficient of solvents </t>
    </r>
    <r>
      <rPr>
        <sz val="14"/>
        <rFont val="Calibri"/>
        <family val="2"/>
      </rPr>
      <t>α</t>
    </r>
    <r>
      <rPr>
        <sz val="14"/>
        <rFont val="Calibri"/>
        <family val="2"/>
        <scheme val="minor"/>
      </rPr>
      <t>(1/K)</t>
    </r>
  </si>
  <si>
    <t>Heating temperature</t>
  </si>
  <si>
    <t>Standard temperature</t>
  </si>
  <si>
    <t>ACETONECYANHYDRIN</t>
  </si>
  <si>
    <t>ACETONEMETHYLOXIME</t>
  </si>
  <si>
    <t>-</t>
  </si>
  <si>
    <t>ACETONITRILE</t>
  </si>
  <si>
    <t>ACETOPHENONE</t>
  </si>
  <si>
    <t>$</t>
  </si>
  <si>
    <t>ACETOXIME</t>
  </si>
  <si>
    <t>N-ACETYLCAPROLACTAM</t>
  </si>
  <si>
    <t>4-ACETYLMORPHOLINE</t>
  </si>
  <si>
    <t>😑</t>
  </si>
  <si>
    <t>$$</t>
  </si>
  <si>
    <t>N-ACETYL PIPERIDINE</t>
  </si>
  <si>
    <t>N-ACETYL PYRROLIDONE</t>
  </si>
  <si>
    <t>ACETYLACETONE</t>
  </si>
  <si>
    <t>ACETYL BROMIDE</t>
  </si>
  <si>
    <t>ACETYL CHLORIDE</t>
  </si>
  <si>
    <t>ACETYLENE (ETHYNE)</t>
  </si>
  <si>
    <t>ACETYL FLUORIDE</t>
  </si>
  <si>
    <t>ACROLEIN</t>
  </si>
  <si>
    <t>ACRYLAMIDE</t>
  </si>
  <si>
    <t>ACRYLIC ACID</t>
  </si>
  <si>
    <t xml:space="preserve">ACRYLONITRILE </t>
  </si>
  <si>
    <t>ACRYLYLCHLORIDE (ACRYLOYL CHLORIDE)</t>
  </si>
  <si>
    <t>ALLYL ACETATE</t>
  </si>
  <si>
    <t>ALLYL ACETIC ACID</t>
  </si>
  <si>
    <t>ALLYL ACETONITRILE (4-PENTENENITRILE)</t>
  </si>
  <si>
    <t>ALLYL ALCOHOL</t>
  </si>
  <si>
    <t>ALLYL AMINE</t>
  </si>
  <si>
    <t>ALLYL BROMIDE (3-BROMOPRENE)</t>
  </si>
  <si>
    <t>☹</t>
  </si>
  <si>
    <t>ALLYL CHLORIDE</t>
  </si>
  <si>
    <t>ALLYL CYANIDE</t>
  </si>
  <si>
    <t>ALLYL ETHYLETHER</t>
  </si>
  <si>
    <t>ALLYL FLUORIDE</t>
  </si>
  <si>
    <t>ALLYL FORMATE</t>
  </si>
  <si>
    <t>ALLYL IODIDE</t>
  </si>
  <si>
    <t>ALLYL ISOCYANIDE</t>
  </si>
  <si>
    <t>ALLYL ISOTHIOCYANATE</t>
  </si>
  <si>
    <t>ALLYL MERCAPTAN</t>
  </si>
  <si>
    <t>ALLYL METHYLETHER (METHYL ALLYL ETHER)</t>
  </si>
  <si>
    <t>AMMONIA</t>
  </si>
  <si>
    <t>AMYL ACETATE</t>
  </si>
  <si>
    <t>ANILINE</t>
  </si>
  <si>
    <t>p-ANISIDINE (METHOXY ANILINE)</t>
  </si>
  <si>
    <t>ANISOLE</t>
  </si>
  <si>
    <t>AZIDOETHANE (ETHYL AZIDE)</t>
  </si>
  <si>
    <t>3-AZIDOPROPENE</t>
  </si>
  <si>
    <t>BENZALDEHYDE</t>
  </si>
  <si>
    <t>BENZENE</t>
  </si>
  <si>
    <t>1,3-BENZENEDIOL</t>
  </si>
  <si>
    <t>BENZOIC ACID</t>
  </si>
  <si>
    <t>BENZONITRILE</t>
  </si>
  <si>
    <t>BENZOPHENONE</t>
  </si>
  <si>
    <t xml:space="preserve">BENZOYL CHLORIDE </t>
  </si>
  <si>
    <t xml:space="preserve">BENZYL ALCOHOL </t>
  </si>
  <si>
    <t xml:space="preserve">BENZYL BUTYL PHTHALATE </t>
  </si>
  <si>
    <t xml:space="preserve">BENZYL CHLORIDE </t>
  </si>
  <si>
    <t>x</t>
  </si>
  <si>
    <t xml:space="preserve">BENZYL METHACRYLATE </t>
  </si>
  <si>
    <t xml:space="preserve">N-BENZYL PYRROLIDONE </t>
  </si>
  <si>
    <t>BIPHENYL</t>
  </si>
  <si>
    <t>BORINECARBONYL</t>
  </si>
  <si>
    <t>2-BROMO ALLYL ALCOHOL</t>
  </si>
  <si>
    <t xml:space="preserve">2-BROMO PROPENE </t>
  </si>
  <si>
    <t>1-BROMOPROPENE (CIS)</t>
  </si>
  <si>
    <t>4-BROMO-1-BUTANE (??)</t>
  </si>
  <si>
    <t>4-BROMO-1,2-BUTADIENE</t>
  </si>
  <si>
    <t>BROMOACETYLENE</t>
  </si>
  <si>
    <t>BROMOBENZENE</t>
  </si>
  <si>
    <t>BROMOCHLOROMETHANE</t>
  </si>
  <si>
    <t>BROMOETHYLENE</t>
  </si>
  <si>
    <t>BROMOFORM</t>
  </si>
  <si>
    <t>1-BROMONAPHTHALENE</t>
  </si>
  <si>
    <t>BROMOPRENE</t>
  </si>
  <si>
    <t>3-BROMOPROPYNE</t>
  </si>
  <si>
    <t>2-BROMOTHIOPHENE</t>
  </si>
  <si>
    <t>BROMOTRIFLUOROMETHANE (FREON 13B1)</t>
  </si>
  <si>
    <t>1,2-BUTADIENE</t>
  </si>
  <si>
    <t>1,3-BUTADIENE</t>
  </si>
  <si>
    <t>1,3-BUTADIENE-1-CHLORO</t>
  </si>
  <si>
    <t>2,3-BUTADIEN-1-OL</t>
  </si>
  <si>
    <t>1,2-DICHLORO-1,3-BURADIENE</t>
  </si>
  <si>
    <t>BUTADIENE-4-CYANO</t>
  </si>
  <si>
    <t>BUTADIENEDIOXIDE (??)</t>
  </si>
  <si>
    <t>BUTADIONE</t>
  </si>
  <si>
    <t>🙂</t>
  </si>
  <si>
    <t xml:space="preserve">1,4-BUTANDIOL DIACRYLATE </t>
  </si>
  <si>
    <t>BUTANE</t>
  </si>
  <si>
    <t>1,3-BUTANEDIOL</t>
  </si>
  <si>
    <t>1-BUTANETHIOL</t>
  </si>
  <si>
    <t>1-BUTANOL</t>
  </si>
  <si>
    <t>2-BUTANOL</t>
  </si>
  <si>
    <t>1-BUTENE</t>
  </si>
  <si>
    <t xml:space="preserve">2-BUTENE (CIS) </t>
  </si>
  <si>
    <t xml:space="preserve">2-BUTENE (TRANS) </t>
  </si>
  <si>
    <t>3-BUTENENITRILE (ALLYL CYNIDE)</t>
  </si>
  <si>
    <t>1-BUTENYL METHYL ETHER (CIS)</t>
  </si>
  <si>
    <t>BUTENYL METHYL ETHER (CIS) (??)</t>
  </si>
  <si>
    <t xml:space="preserve">2-BUTENYL METHYL ETHER (TRANS) </t>
  </si>
  <si>
    <t>BUTOXY ETHOXY PROPANOL (??)</t>
  </si>
  <si>
    <t xml:space="preserve">n-BUTYL ACETATE </t>
  </si>
  <si>
    <t xml:space="preserve">SEC-BUTYL ACETATE </t>
  </si>
  <si>
    <t xml:space="preserve">n-BUTYL ACRYLATE </t>
  </si>
  <si>
    <t xml:space="preserve">n-BUTYL AMINE </t>
  </si>
  <si>
    <t>BUTYL ISOPROPENYL ETHER</t>
  </si>
  <si>
    <t xml:space="preserve">BUTYL LACTATE </t>
  </si>
  <si>
    <t xml:space="preserve">n-BUTYL METHACRYLATE </t>
  </si>
  <si>
    <t>1-BUTYLPYRROLIDIN-2-ONE</t>
  </si>
  <si>
    <t xml:space="preserve">2,3-BUTYLENE CARBONATE </t>
  </si>
  <si>
    <t>BUTYLENEOXIDE (1,2,-EPOXYBUTANE)</t>
  </si>
  <si>
    <t>2-BUTYNEDINITRILE</t>
  </si>
  <si>
    <t>BUTYRALDEHYDE</t>
  </si>
  <si>
    <t xml:space="preserve">BUTYRIC ACID </t>
  </si>
  <si>
    <t>GAMMA-BUTYROLACTONE</t>
  </si>
  <si>
    <t>BUTYRONITRILE</t>
  </si>
  <si>
    <t>BUTYRYL CHLORIDE</t>
  </si>
  <si>
    <t xml:space="preserve">CAPROLACTONE (EPSILON) </t>
  </si>
  <si>
    <t xml:space="preserve">CARBON DIOXIDE </t>
  </si>
  <si>
    <t>-78,4 az -56,4</t>
  </si>
  <si>
    <t xml:space="preserve">CARBON DISULFIDE </t>
  </si>
  <si>
    <t xml:space="preserve">CARBON DISULFIDE-2 </t>
  </si>
  <si>
    <t xml:space="preserve">CARBON TETRACHLORIDE </t>
  </si>
  <si>
    <t xml:space="preserve">CARBONYL SULFIDE </t>
  </si>
  <si>
    <t>CARBONYLCYANIDE</t>
  </si>
  <si>
    <t>CHLORAL</t>
  </si>
  <si>
    <t>CHLORINE</t>
  </si>
  <si>
    <t xml:space="preserve">1-CHLORO-1-FLUORO ETHYLENE </t>
  </si>
  <si>
    <t xml:space="preserve">CHLORO ACETALDEHYDE </t>
  </si>
  <si>
    <t>CHLOROACETIC ACID</t>
  </si>
  <si>
    <t>3-CHLORO ALLYL ALCOHOL</t>
  </si>
  <si>
    <t>2-CHLORO ALLYL ALCOHOL</t>
  </si>
  <si>
    <t>1-CHLORO METHYL ACRYLATE</t>
  </si>
  <si>
    <t>2-CHLORO PROPENE (ISOPROPENYL CHLORIDE)</t>
  </si>
  <si>
    <t xml:space="preserve">CHLOROTRIFLUOROETHYLENE (CTFE) </t>
  </si>
  <si>
    <t>1-CHLORO VINYL ETHYL ETHER</t>
  </si>
  <si>
    <t>1-CHLORO-1-NITROETHANE</t>
  </si>
  <si>
    <t>3-CHLORO-1-PROPANOL</t>
  </si>
  <si>
    <t>4-CHLORO-1,2-BUTADIENE</t>
  </si>
  <si>
    <t>1-CHLORO-2-BUTENE</t>
  </si>
  <si>
    <t xml:space="preserve">3-CHLORO-2-METHYL PROPENE </t>
  </si>
  <si>
    <t xml:space="preserve">1-CHLORO-2-METHYL PROPENE </t>
  </si>
  <si>
    <t>CHLOROACETONE</t>
  </si>
  <si>
    <t>CHLOROACETONITRILE</t>
  </si>
  <si>
    <t>CHLOROACETYL CHLORIDE</t>
  </si>
  <si>
    <t>CHLOROACETYLENE</t>
  </si>
  <si>
    <t>4-CHLOROANISOLE</t>
  </si>
  <si>
    <t>4-CHLOROBENZALDEHYDE</t>
  </si>
  <si>
    <t>$$$</t>
  </si>
  <si>
    <t>CHLOROBENZENE</t>
  </si>
  <si>
    <t xml:space="preserve">4-CHLOROBENZYL ALCOHOL </t>
  </si>
  <si>
    <t>3-CHLOROBENZYL CHLORIDE</t>
  </si>
  <si>
    <t>1,2-CHLOROBROMOETHYLENE</t>
  </si>
  <si>
    <t>1-CHLOROBUTANE</t>
  </si>
  <si>
    <t>CHLOROCYCLOPROPANE</t>
  </si>
  <si>
    <t>CHLORODIFLUOROMETHANE (FREON 22)</t>
  </si>
  <si>
    <t>N-CHLORODIMETHYLAMINE</t>
  </si>
  <si>
    <t>CHLOROFORM</t>
  </si>
  <si>
    <t xml:space="preserve">BIS(CHLOROMETHYL) ETHER </t>
  </si>
  <si>
    <t>CHLOROMETHYLSULFIDE?</t>
  </si>
  <si>
    <t>CHLORONITROMETHANE</t>
  </si>
  <si>
    <t>2-CHLOROPHENOL</t>
  </si>
  <si>
    <t>CHLORPRENE (2-chloro-1,3-butadiene)</t>
  </si>
  <si>
    <t>2-CHLOROPROPENAL (2-chloro-2-propenal)</t>
  </si>
  <si>
    <t>CHLOROPROPENE (2-chloropropene)</t>
  </si>
  <si>
    <t xml:space="preserve">2-CHLOROPROPENOIC ACID </t>
  </si>
  <si>
    <t>3-CHLOROPROPIONALDEHYDE (3-chloropropanal)</t>
  </si>
  <si>
    <t>CHLOROPROPIONITRILE (2-chloropropionitrile)</t>
  </si>
  <si>
    <t>3-CHLOROPROPYNE</t>
  </si>
  <si>
    <t>4-CHLOROTHIOPHENOL (4-chlorobenzenthiol)</t>
  </si>
  <si>
    <t>m-CRESOL</t>
  </si>
  <si>
    <t>CROTONALDEHYDE</t>
  </si>
  <si>
    <t xml:space="preserve">CROTONIC ACID </t>
  </si>
  <si>
    <t>CROTONLACTONE (2-furanone)</t>
  </si>
  <si>
    <t>TRANS-CROTONONITRILE</t>
  </si>
  <si>
    <t xml:space="preserve">CYANAMID (CARBAMONITRILE) </t>
  </si>
  <si>
    <t>CYANOGEN</t>
  </si>
  <si>
    <t xml:space="preserve">CYANOGEN BROMIDE </t>
  </si>
  <si>
    <t xml:space="preserve">CYANOGEN CHLORIDE </t>
  </si>
  <si>
    <t>CYCLOBUTANONE</t>
  </si>
  <si>
    <t>CYCLODECANONE</t>
  </si>
  <si>
    <t>CYCLOHEPTANONE</t>
  </si>
  <si>
    <t>CYCLOHEXANE</t>
  </si>
  <si>
    <t>CYCLOHEXANOL</t>
  </si>
  <si>
    <t>CYCLOHEXANONE</t>
  </si>
  <si>
    <t>CYCLOHEXYLAMINE</t>
  </si>
  <si>
    <t>CYCLOHEXYLCHLORIDE (chlorocyclohexane)</t>
  </si>
  <si>
    <t>CYCLOOCTANONE</t>
  </si>
  <si>
    <t>CYCLOPENTANE</t>
  </si>
  <si>
    <t>CYCLOPENTANONE</t>
  </si>
  <si>
    <t>CYCLOPENTENE</t>
  </si>
  <si>
    <t>CYCLOPRENE? (cyclopropene)</t>
  </si>
  <si>
    <t>CYCLOPROPANE</t>
  </si>
  <si>
    <t>CYCLOPROPYLMETHYLKETONE</t>
  </si>
  <si>
    <t>CYCLOPROPYLNITRILE (cyclopropanecarbonitrile)</t>
  </si>
  <si>
    <t>CIS-DECAHYDRONAPHTHALENE</t>
  </si>
  <si>
    <t>TRANS-DECAHYDRONAPHTHALENE</t>
  </si>
  <si>
    <t>DECANE</t>
  </si>
  <si>
    <t>1-DECANOL</t>
  </si>
  <si>
    <t xml:space="preserve">DI-ISOPROPYL SULFOXIDE </t>
  </si>
  <si>
    <t xml:space="preserve">DIp-TOLYL SULFOXIDE </t>
  </si>
  <si>
    <t>DI-N-BUTYL SULFOXIDE</t>
  </si>
  <si>
    <t>DIn-PROPYL SULFOXIDE (dipropyl sulfoxide)</t>
  </si>
  <si>
    <t>DI-(2-METHOXYETHYL) ETHER (diglyme)</t>
  </si>
  <si>
    <t xml:space="preserve">DI-ISOBUTYL KETONE </t>
  </si>
  <si>
    <t>BIS(2-CHLOROISOPROPYL)ETHER</t>
  </si>
  <si>
    <t>DI-2-ETHYL HEXYL AMINE</t>
  </si>
  <si>
    <t>1,3-DICHLORO-2-BUTENE</t>
  </si>
  <si>
    <t>1,4-DICHLORO-2-BUTYNE</t>
  </si>
  <si>
    <t xml:space="preserve">DI-ISOBUTYL CARBINOL </t>
  </si>
  <si>
    <t xml:space="preserve">DIACETONE ALCOHOL </t>
  </si>
  <si>
    <t xml:space="preserve">DIALLYL AMINE </t>
  </si>
  <si>
    <t xml:space="preserve">DIALLYL ETHER </t>
  </si>
  <si>
    <t>DIAZOMETHANE</t>
  </si>
  <si>
    <t>DIBENZYL ETHER (1,1'-(oxybis(methylene))dibenzene)</t>
  </si>
  <si>
    <t xml:space="preserve">1,1-DIBROMO ETHYLENE </t>
  </si>
  <si>
    <t xml:space="preserve">DIBROMOMETHANE </t>
  </si>
  <si>
    <t>1,1-DIBROMOETHANE</t>
  </si>
  <si>
    <t>1,2-DIBROMOETHYLENE (1,2-acetylene dibromide)</t>
  </si>
  <si>
    <t>2,3-DIBROMOPRENE (2,3-dibromopropene)</t>
  </si>
  <si>
    <t xml:space="preserve">DIn-BUTYL ETHER </t>
  </si>
  <si>
    <t xml:space="preserve">N,N-DIBUTYL FORMAMIDE </t>
  </si>
  <si>
    <t xml:space="preserve">DIBUTYL PHTHALATE </t>
  </si>
  <si>
    <t xml:space="preserve">DIBUTYL SEBACATE </t>
  </si>
  <si>
    <t>DIBUTYL STEARATE ??</t>
  </si>
  <si>
    <t xml:space="preserve">1,2-DICHLOROETHYLENE (CIS) </t>
  </si>
  <si>
    <t xml:space="preserve">N,N-DICHLOROMETHYL AMINE </t>
  </si>
  <si>
    <t>2,3-DICHLOROPROPENE</t>
  </si>
  <si>
    <t xml:space="preserve">1,2-DICHLOROPROPENE (CIS) </t>
  </si>
  <si>
    <t>1,2-DICHLOROVINYL ETHYL ETHER ??</t>
  </si>
  <si>
    <t>2,3-DICHLORO-1,3-BUTADIENE</t>
  </si>
  <si>
    <t>DICHLOROACETALDEHYDE</t>
  </si>
  <si>
    <t>1,1-DICHLOROACETONE</t>
  </si>
  <si>
    <t>DICHLOROACETONITRILE</t>
  </si>
  <si>
    <t>2,6-DICHLOROANISOLE</t>
  </si>
  <si>
    <t>o-DICHLOROBENZENE</t>
  </si>
  <si>
    <t xml:space="preserve">2,2-DICHLORODIETHYL ETHER </t>
  </si>
  <si>
    <t>DICHLORODIFLUOROMETHANE (FREON 12)</t>
  </si>
  <si>
    <t>1,1-DICHLOROETHANE</t>
  </si>
  <si>
    <t xml:space="preserve">N,N-DICHLOROETHYL AMINE </t>
  </si>
  <si>
    <t>1,1-DICHLOROETHYLENE</t>
  </si>
  <si>
    <t>DICHLOROMETHYL METHYL ETHER</t>
  </si>
  <si>
    <t>DICHLOROMONOFLUOROMETHANE (FREON 21)</t>
  </si>
  <si>
    <t>2,3-DICHLORONITROBENZENE</t>
  </si>
  <si>
    <t>2,5-DICHLOROPHENOL</t>
  </si>
  <si>
    <t>1,1-DICHLOROPROPANE</t>
  </si>
  <si>
    <t>1,1-DICHLOROPROPENE</t>
  </si>
  <si>
    <t>1,2-DICHLOROTETRAFLUOROETHANE (FREON 114)</t>
  </si>
  <si>
    <t>3,4-DICHLOROTOLUENE</t>
  </si>
  <si>
    <t>DIETHANOLAMINE</t>
  </si>
  <si>
    <t xml:space="preserve">1,1-DIETHOXY ETHANE </t>
  </si>
  <si>
    <t xml:space="preserve">N,N-DIETHYL ACETAMIDE </t>
  </si>
  <si>
    <t xml:space="preserve">DIETHYL AMINE </t>
  </si>
  <si>
    <t xml:space="preserve">p-DIETHYL BENZENE </t>
  </si>
  <si>
    <t xml:space="preserve">DIETHYL CARBONATE </t>
  </si>
  <si>
    <t xml:space="preserve">DIETHYL ETHER </t>
  </si>
  <si>
    <t xml:space="preserve">N,N-DIETHYL FORMAMIDE </t>
  </si>
  <si>
    <t xml:space="preserve">DIETHYL KETONE </t>
  </si>
  <si>
    <t xml:space="preserve">DIETHYL PHTHALATE </t>
  </si>
  <si>
    <t xml:space="preserve">DIETHYL SULFATE </t>
  </si>
  <si>
    <t xml:space="preserve">DIETHYL SULFIDE </t>
  </si>
  <si>
    <t xml:space="preserve">2-(DIETHYLAMINO) ETHANOL </t>
  </si>
  <si>
    <t>DIETHYLDISULFIDE</t>
  </si>
  <si>
    <t xml:space="preserve">DIETHYLENE GLYCOL  </t>
  </si>
  <si>
    <t>DIETHYLENE GLYCOL BUTYL ETHER ACETATE</t>
  </si>
  <si>
    <t>DIETHYLENE GLYCOL n-HEXYL ETHER</t>
  </si>
  <si>
    <t>DIETHYLENE GLYCOL METHYL-T-BUTYL ETHER</t>
  </si>
  <si>
    <t>DIETHYLENE GLYCOL MONOBUTYL ETHER</t>
  </si>
  <si>
    <t>DIETHYLENE GLYCOL MONOETHYL ETHER</t>
  </si>
  <si>
    <t>DIETHYLENE GLYCOL MONOETHYL ETHER ACETATE</t>
  </si>
  <si>
    <t>DIETHYLENE GLYCOL MONOMETHYL ETHER</t>
  </si>
  <si>
    <t>DIETHYLENE GLYCOL MONOPROPYL ETHER</t>
  </si>
  <si>
    <t>DIETHYLENETRIAMINE</t>
  </si>
  <si>
    <t>1,1-DIFLUOROETHANE</t>
  </si>
  <si>
    <t>1,1-DIFLUOROETHYLENE</t>
  </si>
  <si>
    <t xml:space="preserve">DIHEXYL PHTHALATE </t>
  </si>
  <si>
    <t xml:space="preserve">HYDROGEN DISULFIDE </t>
  </si>
  <si>
    <t>DIHYDROPYRAN</t>
  </si>
  <si>
    <t xml:space="preserve">DI-ISODECYL PHTHALATE </t>
  </si>
  <si>
    <t>370??</t>
  </si>
  <si>
    <t xml:space="preserve">DI-ISOHEPTYL PHTHALATE </t>
  </si>
  <si>
    <t xml:space="preserve">DI-ISONONYL ADIPATE </t>
  </si>
  <si>
    <t xml:space="preserve">DI-ISONONYL PHTHALATE </t>
  </si>
  <si>
    <t>DIKETENE</t>
  </si>
  <si>
    <t xml:space="preserve">1,1-DIMETHOXY ETHANE </t>
  </si>
  <si>
    <t xml:space="preserve">N,N-DIMETHYL ACETAMIDE </t>
  </si>
  <si>
    <t>DIMETHYL ACETYLENE</t>
  </si>
  <si>
    <t xml:space="preserve">DIMETHYL AMINE </t>
  </si>
  <si>
    <t>DIMETHYL AMINE-DIMER ??</t>
  </si>
  <si>
    <t xml:space="preserve">N,N-DIMETHYL BUTYRAMIDE </t>
  </si>
  <si>
    <t xml:space="preserve">DIMETHYL CARBONATE </t>
  </si>
  <si>
    <t>DIMETHYL CELLOSOLVE (Dimethoxyethane)</t>
  </si>
  <si>
    <t>DIMETHYL DIETHYLENE GLYCOL ??</t>
  </si>
  <si>
    <t xml:space="preserve">DIMETHYL DIKETONE </t>
  </si>
  <si>
    <t xml:space="preserve">DIMETHYL DISULFIDE </t>
  </si>
  <si>
    <t xml:space="preserve">DIMETHYL ETHANOLAMINE </t>
  </si>
  <si>
    <t xml:space="preserve">DIMETHYL ETHER </t>
  </si>
  <si>
    <t xml:space="preserve">DIMETHYL FORMAMIDE </t>
  </si>
  <si>
    <t xml:space="preserve">1,1-DIMETHYLHYDRAZINE </t>
  </si>
  <si>
    <t xml:space="preserve">DIMETHYL KETENE </t>
  </si>
  <si>
    <t xml:space="preserve">DIMETHYL PHTHALATE </t>
  </si>
  <si>
    <t xml:space="preserve">DIMETHYL SULFIDE </t>
  </si>
  <si>
    <t xml:space="preserve">DIMETHYL SULFONE </t>
  </si>
  <si>
    <t xml:space="preserve">DIMETHYL SULFOXIDE </t>
  </si>
  <si>
    <t>2,3-DIMETHYL-1-BUTENE</t>
  </si>
  <si>
    <t>DIOCTYL PHTHALATE</t>
  </si>
  <si>
    <t>1,4-DIOXANE</t>
  </si>
  <si>
    <t>1,3-DIOXOLANE</t>
  </si>
  <si>
    <t xml:space="preserve">DIPROPYL AMINE </t>
  </si>
  <si>
    <t xml:space="preserve">DIPROPYLENE GLYCOL </t>
  </si>
  <si>
    <t>DIPROPYLENE GLYCOL METHYL ETHER</t>
  </si>
  <si>
    <t>DIPROPYLENE GLYCOL MONOMETHYL ETHER ACETATE</t>
  </si>
  <si>
    <t xml:space="preserve">DITRIDECYL PHTHALATE </t>
  </si>
  <si>
    <t xml:space="preserve">p-DIVINYLBENZENE </t>
  </si>
  <si>
    <t xml:space="preserve">DIVINYL SULFIDE </t>
  </si>
  <si>
    <t>DODECANE</t>
  </si>
  <si>
    <t>EICOSANE</t>
  </si>
  <si>
    <t>EPICHLOROHYDRIN</t>
  </si>
  <si>
    <t xml:space="preserve">1,2-EPOXYPROPENE </t>
  </si>
  <si>
    <t>3,4-EPOXY-1-BUTENE</t>
  </si>
  <si>
    <t>EPSILON-CAPROLACTAM</t>
  </si>
  <si>
    <t xml:space="preserve">1,2-ETHANEDITHIOL </t>
  </si>
  <si>
    <t>ETHANESULFONYLCHLORIDE</t>
  </si>
  <si>
    <t>ETHANETHIOL (ETHYL MERCAPTAN)</t>
  </si>
  <si>
    <t>ETHANOL</t>
  </si>
  <si>
    <t>ETHANOLAMINE</t>
  </si>
  <si>
    <t>ETHOXYETHYL PROPIONATE (Ethyl 3-ethoxypropionate)</t>
  </si>
  <si>
    <t xml:space="preserve">ETHYL ACETATE </t>
  </si>
  <si>
    <t xml:space="preserve">ETHYL ACETYLENE </t>
  </si>
  <si>
    <t xml:space="preserve">ETHYL ACRYLATE </t>
  </si>
  <si>
    <t xml:space="preserve">ETHYL AMINE </t>
  </si>
  <si>
    <t>ETHYL AMYL KETONE</t>
  </si>
  <si>
    <t xml:space="preserve">ETHYL BENZENE </t>
  </si>
  <si>
    <t xml:space="preserve">ETHYL BROMIDE </t>
  </si>
  <si>
    <t>ETHYL BUTYL KETONE</t>
  </si>
  <si>
    <t xml:space="preserve">ETHYL CARBAMATE </t>
  </si>
  <si>
    <t>ETHYL CARBYLAMINE (isocyanoethane)</t>
  </si>
  <si>
    <t>&lt;-66</t>
  </si>
  <si>
    <t xml:space="preserve">ETHYL CHLORIDE </t>
  </si>
  <si>
    <t xml:space="preserve">ETHYL CHLOROFORMATE </t>
  </si>
  <si>
    <t>ETHYL CINNAMATE (ethyl (2E)-3-phenylprop-2-enoate)</t>
  </si>
  <si>
    <t>2-ETHYL CROTON ALDEHYDE</t>
  </si>
  <si>
    <t xml:space="preserve">ETHYL CYANOACRYLATE </t>
  </si>
  <si>
    <t>ETHYL ETHYNYLETHER (Ethoxyacetylene)</t>
  </si>
  <si>
    <t xml:space="preserve">ETHYL FORMATE </t>
  </si>
  <si>
    <t>2-ETHYL-HEXANOL</t>
  </si>
  <si>
    <t>2-ETHYL HEXYL ACETATE</t>
  </si>
  <si>
    <t>2-ETHYL HEXYL ACRYLATE</t>
  </si>
  <si>
    <t xml:space="preserve">ETHYL HYPOCHLORITE </t>
  </si>
  <si>
    <t xml:space="preserve">ETHYL IODIDE </t>
  </si>
  <si>
    <t xml:space="preserve">ETHYL ISOCYANATE </t>
  </si>
  <si>
    <t>ETHYL ISOPROPENYL ETHER??</t>
  </si>
  <si>
    <t xml:space="preserve">ETHYL ISOTHIOCYANATE </t>
  </si>
  <si>
    <t xml:space="preserve">ETHYL LACTATE </t>
  </si>
  <si>
    <t xml:space="preserve">ETHYL METHACRYLATE </t>
  </si>
  <si>
    <t>ETHYL METHYL SULFIDE</t>
  </si>
  <si>
    <t xml:space="preserve">ETHYL THIOCYANATE </t>
  </si>
  <si>
    <t>1-ETHYL VINYL ETHYL ETHER</t>
  </si>
  <si>
    <t xml:space="preserve">ETHYL VINYLETHER </t>
  </si>
  <si>
    <t>1-PENTEN-3-ONE</t>
  </si>
  <si>
    <t>2-ETHYL-1-BUTANOL</t>
  </si>
  <si>
    <t>ETHYL-1-PROPYNYLETHER</t>
  </si>
  <si>
    <t>2-ETHYL-1,3-BUTADIENE</t>
  </si>
  <si>
    <t xml:space="preserve">ETHYLENE CARBONATE </t>
  </si>
  <si>
    <t>ETHYLENE CHLOROHYDRIN (2-chloroethanol)</t>
  </si>
  <si>
    <t xml:space="preserve">ETHYLENE CYANOHYDRIN </t>
  </si>
  <si>
    <t xml:space="preserve">ETHYLENE DIBROMIDE </t>
  </si>
  <si>
    <t xml:space="preserve">ETHYLENE DICHLORIDE </t>
  </si>
  <si>
    <t xml:space="preserve">ETHYLENE GLYCOL </t>
  </si>
  <si>
    <t>ETHYLENE GLYCOL BUTYL ETHER ACETATE</t>
  </si>
  <si>
    <t>ETHYLENE GLYCOL DIT-BUTYL ETHER</t>
  </si>
  <si>
    <t xml:space="preserve">ETHYLENE GLYCOL DIACETATE </t>
  </si>
  <si>
    <t>ETHYLENE GLYCOL METHYL-T-BUTYL ETHER 15.3</t>
  </si>
  <si>
    <t>ETHYLENE GLYCOL MONO-2-ETHYL HEXYL</t>
  </si>
  <si>
    <t>2-BUTOXYETHANOL</t>
  </si>
  <si>
    <t>ETHYLENE GLYCOL MONOBUTYL ETHER</t>
  </si>
  <si>
    <t>ETHYLENE GLYCOL MONOETHYL ETHER</t>
  </si>
  <si>
    <t>ETHYLENE GLYCOL MONOETHYL ETHER ACETATE</t>
  </si>
  <si>
    <t>ETHYLENE GLYCOL MONOISOBUTYL ETHER</t>
  </si>
  <si>
    <t>ETHYLENE GLYCOL MONOISOPROPYL ETHER</t>
  </si>
  <si>
    <t>&lt;-60</t>
  </si>
  <si>
    <t>ETHYLENE GLYCOL MONOMETHYL ETHER</t>
  </si>
  <si>
    <t>ETHYLENE GLYCOL MONOMETHYL ETHER ACETATE</t>
  </si>
  <si>
    <t xml:space="preserve">ETHYLENE METHYL SULFONATE </t>
  </si>
  <si>
    <t xml:space="preserve">ETHYLENE OXIDE  </t>
  </si>
  <si>
    <t xml:space="preserve">EHTYLENE SULFIDE </t>
  </si>
  <si>
    <t>ETHYLENEDIAMINE</t>
  </si>
  <si>
    <t>ETHYLENEIMINE</t>
  </si>
  <si>
    <t>ETHYLIDENE ACETONE (Pent-2-en-2-one)</t>
  </si>
  <si>
    <t>ETHYNYL PROPYL ETHER</t>
  </si>
  <si>
    <t>ETHYNYLMETHYLETHER (methoxyacetylene)</t>
  </si>
  <si>
    <t>1-FLUORO ACRYLIC ACID</t>
  </si>
  <si>
    <t xml:space="preserve">1-FLUORO ACRYLONITRILE </t>
  </si>
  <si>
    <t>FLUOROBENZENE</t>
  </si>
  <si>
    <t>FLUOROETHYLENE (Vinyl fluoride)</t>
  </si>
  <si>
    <t>FLUOROMETHANE</t>
  </si>
  <si>
    <t>FLUOROPRENE (to je nazev uz nejakeho polymeru)</t>
  </si>
  <si>
    <t>FORMALDEHYDE</t>
  </si>
  <si>
    <t>FORMAMIDE</t>
  </si>
  <si>
    <t xml:space="preserve">FORMIC ACID </t>
  </si>
  <si>
    <t xml:space="preserve">FORMYL FLUORIDE </t>
  </si>
  <si>
    <t>N-FORMYL HEXAMETHYLENE IMINE</t>
  </si>
  <si>
    <t xml:space="preserve">N-FORMYL PIPERIDINE </t>
  </si>
  <si>
    <t>FUMARONITRILE</t>
  </si>
  <si>
    <t>FURAN</t>
  </si>
  <si>
    <t>FURFURAL</t>
  </si>
  <si>
    <t xml:space="preserve">FURFURYL ALCOHOL </t>
  </si>
  <si>
    <t>GLYCEROL</t>
  </si>
  <si>
    <t xml:space="preserve">GLYCIDYL METHACRYLATE </t>
  </si>
  <si>
    <t>GLYOXAL-ETHANDIAL</t>
  </si>
  <si>
    <t>HEPTANE</t>
  </si>
  <si>
    <t>1-HEPTENE</t>
  </si>
  <si>
    <t xml:space="preserve">n-HEPTYL ACETATE </t>
  </si>
  <si>
    <t>HEXADECANE</t>
  </si>
  <si>
    <t xml:space="preserve">HEXAFLUORO 1,3-BUTADIENE </t>
  </si>
  <si>
    <t xml:space="preserve">HEXAFLUORO ISOPROPANOL </t>
  </si>
  <si>
    <t>HEXAFLUOROHEXANOL</t>
  </si>
  <si>
    <t>HEXAMETHYLPHOSPHORAMIDE</t>
  </si>
  <si>
    <t>HEXANE</t>
  </si>
  <si>
    <t>1-HEXENE</t>
  </si>
  <si>
    <t xml:space="preserve">HEXYL ACETATE </t>
  </si>
  <si>
    <t xml:space="preserve">HEXYLENE GLYCOL </t>
  </si>
  <si>
    <t>HEXYLENE GLYCOL DIACETATE</t>
  </si>
  <si>
    <t>HYDRAZINE</t>
  </si>
  <si>
    <t xml:space="preserve">HYDROGEN CYANIDE </t>
  </si>
  <si>
    <t xml:space="preserve">HYDROGEN SULFIDE </t>
  </si>
  <si>
    <t xml:space="preserve">HYDROXYETHYL ACRYLATE </t>
  </si>
  <si>
    <t>4-IODO-1,2-BUTADIENE</t>
  </si>
  <si>
    <t>IODOBENZENE</t>
  </si>
  <si>
    <t>IODOPRENE</t>
  </si>
  <si>
    <t>ISOAMYL ACETATE (isopentyl acetate)</t>
  </si>
  <si>
    <t xml:space="preserve">ISOBUTYL ACETATE </t>
  </si>
  <si>
    <t xml:space="preserve">ISOBUTYL ALCOHOL </t>
  </si>
  <si>
    <t xml:space="preserve">ISOBUTYL ISOBUTYRATE </t>
  </si>
  <si>
    <t>ISOBUTYLENE (2-Methylpropene)</t>
  </si>
  <si>
    <t>ISOBUTYLENEOXIDE (1,2-Epoxy-2-methylpropane)</t>
  </si>
  <si>
    <t xml:space="preserve">ISOCYANIC ACID </t>
  </si>
  <si>
    <t>ISOOCTYL ALCOHOL  (2-Ethyl-1-hexanol)</t>
  </si>
  <si>
    <t>ISOPENTANE</t>
  </si>
  <si>
    <t>ISOPHORONE</t>
  </si>
  <si>
    <t xml:space="preserve">ISOPRENE (2-METHYL-1,3-BUTADIENE) </t>
  </si>
  <si>
    <t xml:space="preserve">ISOPROPYL ACETATE </t>
  </si>
  <si>
    <t>ISOPROPYLAMINE (2-PROPAN AMINE)</t>
  </si>
  <si>
    <t>ISOPROPYL CHLORIDE (2-CHLORO PROPANE)</t>
  </si>
  <si>
    <t xml:space="preserve">ISOPROPYL ETHER </t>
  </si>
  <si>
    <t xml:space="preserve">ISOPROPYL PALMITATE </t>
  </si>
  <si>
    <t>ISOVALERALDEHYDE</t>
  </si>
  <si>
    <t>ISOXAZOLE</t>
  </si>
  <si>
    <t>KETENE</t>
  </si>
  <si>
    <t xml:space="preserve">LAURYL METHACRYLATE </t>
  </si>
  <si>
    <t>MALONONITRILE</t>
  </si>
  <si>
    <t xml:space="preserve">MESITYL OXIDE </t>
  </si>
  <si>
    <t>MESITYLENE</t>
  </si>
  <si>
    <t>METHACROLEIN</t>
  </si>
  <si>
    <t>METHACRYLAMIDE</t>
  </si>
  <si>
    <t xml:space="preserve">METHACRYLIC ACID </t>
  </si>
  <si>
    <t>METHACRYLONITRILE</t>
  </si>
  <si>
    <t>METHANOL</t>
  </si>
  <si>
    <t>1-METHOXY-1,3-BUTADIENE</t>
  </si>
  <si>
    <t xml:space="preserve">METHOXYHEXANONE (PENTOXONE) </t>
  </si>
  <si>
    <t xml:space="preserve">o-METHOXYPHENOL (GUAIACOL) </t>
  </si>
  <si>
    <t>3-METHOXYPROPIONITRILE</t>
  </si>
  <si>
    <t>2-METHYL (CIS) ACRYLIC ACID</t>
  </si>
  <si>
    <t>2-METHYL-1-BUTANOL</t>
  </si>
  <si>
    <t>METHYL 1-PROPENYL ETHER (1-Methoxy-1-propene)</t>
  </si>
  <si>
    <t xml:space="preserve">METHYL ACETATE </t>
  </si>
  <si>
    <t xml:space="preserve">METHYLACETYLENE </t>
  </si>
  <si>
    <t xml:space="preserve">METHYL ACRYLATE </t>
  </si>
  <si>
    <t>3-METHYL ALLYL ALCOHOL</t>
  </si>
  <si>
    <t>METHYL ALLYL CYANIDE</t>
  </si>
  <si>
    <t xml:space="preserve">METHYLAMINE </t>
  </si>
  <si>
    <t>METHYL AMYL ACETATE</t>
  </si>
  <si>
    <t xml:space="preserve">METHYL BENZOATE </t>
  </si>
  <si>
    <t xml:space="preserve">METHYL BROMIDE </t>
  </si>
  <si>
    <t>METHYL BUTYL KETONE</t>
  </si>
  <si>
    <t xml:space="preserve">METHYL CHLORIDE </t>
  </si>
  <si>
    <t xml:space="preserve">METHYL CHLOROFORMATE </t>
  </si>
  <si>
    <t xml:space="preserve">METHYLCYCLOHEXANE </t>
  </si>
  <si>
    <t xml:space="preserve">3-METHYLCYCLOHEXANONE </t>
  </si>
  <si>
    <t xml:space="preserve">2-METHYLCYCLOHEXANONE </t>
  </si>
  <si>
    <t xml:space="preserve">METHYL ETHYL ETHER </t>
  </si>
  <si>
    <t>METHYL ETHYL KETONE</t>
  </si>
  <si>
    <t>METHYL ETHYL KETOXIME</t>
  </si>
  <si>
    <t xml:space="preserve">METHYL FORMATE </t>
  </si>
  <si>
    <t xml:space="preserve">METHYL GLYOXAL </t>
  </si>
  <si>
    <t xml:space="preserve">METHYLHYDRAZINE </t>
  </si>
  <si>
    <t xml:space="preserve">METHYL HYDROPEROXIDE </t>
  </si>
  <si>
    <t xml:space="preserve">1-METHYLIMIDAZOLE </t>
  </si>
  <si>
    <t xml:space="preserve">METHYL IODIDE </t>
  </si>
  <si>
    <t>METHYL ISOAMYL KETONE</t>
  </si>
  <si>
    <t>METHYL ISOBUTYL CARBINOL</t>
  </si>
  <si>
    <t>METHYL ISOBUTYL KETONE</t>
  </si>
  <si>
    <t xml:space="preserve">METHYL ISOCYANATE </t>
  </si>
  <si>
    <t>METHYL ISOPROPENYL KETONE</t>
  </si>
  <si>
    <t xml:space="preserve">METHYL ISOTHIOCYANATE </t>
  </si>
  <si>
    <t xml:space="preserve">3-METHYL ISOXAZOLE </t>
  </si>
  <si>
    <t xml:space="preserve">METHYL MERCAPTAN </t>
  </si>
  <si>
    <t xml:space="preserve">METHYL METHACRYLATE </t>
  </si>
  <si>
    <t>METHYL n-AMYL KETONE   (2-HEPTANONE)</t>
  </si>
  <si>
    <t>METHYL n-PROPYL KETONE</t>
  </si>
  <si>
    <t xml:space="preserve">1-METHYL NAPHTHALENE </t>
  </si>
  <si>
    <t xml:space="preserve">METHYL NITRATE </t>
  </si>
  <si>
    <t xml:space="preserve">METHYL OLEATE </t>
  </si>
  <si>
    <t xml:space="preserve">METHYL PROPIONATE </t>
  </si>
  <si>
    <t xml:space="preserve">METHYL SALICYLATE </t>
  </si>
  <si>
    <t xml:space="preserve">METHYL SULFIDE </t>
  </si>
  <si>
    <t xml:space="preserve">3-METHYL SULFOLANE </t>
  </si>
  <si>
    <t xml:space="preserve">METHYL THIOCYANATE </t>
  </si>
  <si>
    <t>METHYL VINYL ETHER</t>
  </si>
  <si>
    <t>METHYL VINYL KETONE</t>
  </si>
  <si>
    <t>1-METHYL VINYL METHYL ETHER</t>
  </si>
  <si>
    <t>METHYL VINYL SULFIDE</t>
  </si>
  <si>
    <t>METHYL VINYL SULFONE</t>
  </si>
  <si>
    <t>3-METHYL-1-BUTENE</t>
  </si>
  <si>
    <t>2-METHYL-1-BUTENE</t>
  </si>
  <si>
    <t xml:space="preserve">2-METHYL-1-CHLORO ACROLEIN </t>
  </si>
  <si>
    <t>2-METHYL-1-PROPANOL</t>
  </si>
  <si>
    <t xml:space="preserve">METHYL-1-PROPYNYL ETHER </t>
  </si>
  <si>
    <t>3-METHYL-1,2-BUTADIENE</t>
  </si>
  <si>
    <t>2-METHYL-1,3-DIOXOLANE</t>
  </si>
  <si>
    <t>2-METHYL-2-BUTENE</t>
  </si>
  <si>
    <t>N-METHYL-2-PYRROLIDONE</t>
  </si>
  <si>
    <t xml:space="preserve">METHYL T-BUTYL ETHER </t>
  </si>
  <si>
    <t>METHYLAL</t>
  </si>
  <si>
    <t xml:space="preserve">METHYLENE DICHLORIDE </t>
  </si>
  <si>
    <t xml:space="preserve">METHYLENE DIIODIDE </t>
  </si>
  <si>
    <t>MORPHOLINE</t>
  </si>
  <si>
    <t>NAPHTHA.HIGH-FLASH</t>
  </si>
  <si>
    <t>NAPHTHALENE</t>
  </si>
  <si>
    <t>NITROBENZENE</t>
  </si>
  <si>
    <t>NITROETHANE</t>
  </si>
  <si>
    <t>NITROETHENE</t>
  </si>
  <si>
    <t>NITROMETHANE</t>
  </si>
  <si>
    <t>1-NITROPROPANE</t>
  </si>
  <si>
    <t>2-NITROPROPANE</t>
  </si>
  <si>
    <t>NONANE</t>
  </si>
  <si>
    <t xml:space="preserve">NONYL PHENOL </t>
  </si>
  <si>
    <t>2-(NONYLPHENOXY)ETHANOL</t>
  </si>
  <si>
    <t>OCTANE</t>
  </si>
  <si>
    <t xml:space="preserve">OCTANOIC ACID </t>
  </si>
  <si>
    <t>1-OCTANOL</t>
  </si>
  <si>
    <t>2-OCTANOL</t>
  </si>
  <si>
    <t>1-OCTENE</t>
  </si>
  <si>
    <t xml:space="preserve">OLEIC ACID </t>
  </si>
  <si>
    <t xml:space="preserve">OLEYL ALCOHOL </t>
  </si>
  <si>
    <t>OXALYL CHLORIDE</t>
  </si>
  <si>
    <t>TRANS-1,3-PENTADIENE</t>
  </si>
  <si>
    <t xml:space="preserve">PENTAMETHYLENE SULFIDE </t>
  </si>
  <si>
    <t>PENTANE</t>
  </si>
  <si>
    <t>1-PENTANOL</t>
  </si>
  <si>
    <t>4-PENTENAL</t>
  </si>
  <si>
    <t>1-PENTENE</t>
  </si>
  <si>
    <t>PERFLUORO ETHYLENE (TETRAFLUORO ETHYLENE)</t>
  </si>
  <si>
    <t xml:space="preserve">PERFLUORO-1,2-DIMETHYLCYCLOHEXANE </t>
  </si>
  <si>
    <t>PERFLUOROHEPTANE</t>
  </si>
  <si>
    <t>PERFLUOROMETHYLCYCLOHEXANE</t>
  </si>
  <si>
    <t>PHENOL</t>
  </si>
  <si>
    <t xml:space="preserve">2-PHENOXY ETHANOL </t>
  </si>
  <si>
    <t xml:space="preserve">BIS-(M-PHENOXYPHENYL) ETHER </t>
  </si>
  <si>
    <t>PHOSGENE</t>
  </si>
  <si>
    <t xml:space="preserve">PHOSPHORUS TRICHLORIDE </t>
  </si>
  <si>
    <t xml:space="preserve">PHTHALIC ANHYDRIDE </t>
  </si>
  <si>
    <t xml:space="preserve">PINE OIL </t>
  </si>
  <si>
    <t xml:space="preserve">1,2-PROPADIENE (ALLENE) </t>
  </si>
  <si>
    <t>2-PROPANETHIOL</t>
  </si>
  <si>
    <t>1-PROPANETHIOL</t>
  </si>
  <si>
    <t>1-PROPANOL</t>
  </si>
  <si>
    <t>2-PROPANOL</t>
  </si>
  <si>
    <t>PROPARGYLALDEHYDE</t>
  </si>
  <si>
    <t>β-PROPIOLACTONE</t>
  </si>
  <si>
    <t>PROPIONALDEHYDE</t>
  </si>
  <si>
    <t>2,3-EPOXY-PROPIONALDEHYDE</t>
  </si>
  <si>
    <t>PROPIONAMIDE</t>
  </si>
  <si>
    <t xml:space="preserve">PROPIONIC ACID </t>
  </si>
  <si>
    <t>PROPIONITRILE</t>
  </si>
  <si>
    <t>PROPIONYL CHLORIDE</t>
  </si>
  <si>
    <t xml:space="preserve">n-PROPYL ACETATE </t>
  </si>
  <si>
    <t xml:space="preserve">PROPYLAMINE </t>
  </si>
  <si>
    <t xml:space="preserve">PROPYL CHLORIDE </t>
  </si>
  <si>
    <t xml:space="preserve">PROPYL METHACRYLATE </t>
  </si>
  <si>
    <t>PROPYLENE</t>
  </si>
  <si>
    <t xml:space="preserve">PROPYLENE CARBONATE </t>
  </si>
  <si>
    <t xml:space="preserve">PROPYLENE GLYCOL </t>
  </si>
  <si>
    <t>PROPYLENE GLYCOL MONO-T-BUTYL ETHER</t>
  </si>
  <si>
    <t>PROPYLENE GLYCOL MONOBUTYL ETHER</t>
  </si>
  <si>
    <t>PROPYLENE GLYCOL MONOETHYL ETHER</t>
  </si>
  <si>
    <t>PROPYLENE GLYCOL MONOETHYL ETHER ACETATE</t>
  </si>
  <si>
    <t>PROPYLENE GLYCOL MONOISOBUTYL ETHER</t>
  </si>
  <si>
    <t>PROPYLENE GLYCOL MONOMETHYL ETHER</t>
  </si>
  <si>
    <t>PROPYLENE GLYCOL MONOMETHYL ETHER ACETATE</t>
  </si>
  <si>
    <t>PROPYLENE GLYCOL MONOPHENYL ETHER</t>
  </si>
  <si>
    <t>PROPYLENE GLYCOL MONOPROPYL ETHER</t>
  </si>
  <si>
    <t xml:space="preserve">PROPYLENE OXIDE </t>
  </si>
  <si>
    <t>PROPYNONITRILE</t>
  </si>
  <si>
    <t>PYRIDAZINE</t>
  </si>
  <si>
    <t>PYRIDINE</t>
  </si>
  <si>
    <t>2-PYRROLIDINONE</t>
  </si>
  <si>
    <t>PYRROLE</t>
  </si>
  <si>
    <t>PYRUVONITRILE</t>
  </si>
  <si>
    <t>QUINOLINE</t>
  </si>
  <si>
    <t xml:space="preserve">STEARIC ACID </t>
  </si>
  <si>
    <t>STYRENE</t>
  </si>
  <si>
    <t xml:space="preserve">SUCCINALDEHYDE (BUTANEDIAL) </t>
  </si>
  <si>
    <t xml:space="preserve">SUCCINIC ANHYDRIDE </t>
  </si>
  <si>
    <t>SUCCINONITRILE</t>
  </si>
  <si>
    <t>SULFOLANE</t>
  </si>
  <si>
    <t xml:space="preserve">SULFUR DICYANIDE </t>
  </si>
  <si>
    <t xml:space="preserve">SULFUR DIOXIDE </t>
  </si>
  <si>
    <t xml:space="preserve">t-BUTYL ALCOHOL </t>
  </si>
  <si>
    <t>1,1,2,2-TETRABROMOETHANE</t>
  </si>
  <si>
    <t>1,1,2,2-TETRACHLOROPROPANE</t>
  </si>
  <si>
    <t>1,1,2,2-TETRACHLOROETHANE</t>
  </si>
  <si>
    <t>TETRACHLOROETHYLENE</t>
  </si>
  <si>
    <t>TETRAETHYLORTHOSILICATE</t>
  </si>
  <si>
    <t>TETRAHYDROFURAN</t>
  </si>
  <si>
    <t>TETRAHYDRONAPHTHALENE</t>
  </si>
  <si>
    <t>TETRAHYDROPYRAN</t>
  </si>
  <si>
    <t>TETRAHYDROTHIOPHENE</t>
  </si>
  <si>
    <t xml:space="preserve">TETRAMETHYLENE SULFIDE </t>
  </si>
  <si>
    <t xml:space="preserve">TETRAMETHYLENE SULFOXIDE </t>
  </si>
  <si>
    <t>TETRAMETHYLUREA</t>
  </si>
  <si>
    <t>THIACYCLOPROPANE</t>
  </si>
  <si>
    <t>THIAZOLE</t>
  </si>
  <si>
    <t>THIOACETAMIDE</t>
  </si>
  <si>
    <t xml:space="preserve">THIOACETIC ACID </t>
  </si>
  <si>
    <t>γ-THIOBUTYROLACTONE</t>
  </si>
  <si>
    <t xml:space="preserve">THIOCYANIC ACID </t>
  </si>
  <si>
    <t xml:space="preserve">THIONYL CHLORIDE </t>
  </si>
  <si>
    <t>THIOPHENE</t>
  </si>
  <si>
    <t>THIOUREA</t>
  </si>
  <si>
    <t>1,4-THIOXANE</t>
  </si>
  <si>
    <t>TIGLIC ALDEHYDE</t>
  </si>
  <si>
    <t>TOLUENE</t>
  </si>
  <si>
    <t xml:space="preserve">TOLYLENE DIISOCYANATE </t>
  </si>
  <si>
    <t>1,2,3-TRIAZOLE</t>
  </si>
  <si>
    <t xml:space="preserve">TRIBROMO ETHYLENE </t>
  </si>
  <si>
    <t xml:space="preserve">TRIBUTYL PHOSPHATE </t>
  </si>
  <si>
    <t xml:space="preserve">3,3,3-TRICHLORO-1-PROPENE </t>
  </si>
  <si>
    <t xml:space="preserve">1,1,2-TRICHLORO PROPENE </t>
  </si>
  <si>
    <t xml:space="preserve">1,2,3-TRICHLOROPROPENE </t>
  </si>
  <si>
    <t>TRICHLOROACETONITRILE</t>
  </si>
  <si>
    <t>TRICHLOROBIPHENYL</t>
  </si>
  <si>
    <t>1,1,1-TRICHLOROETHANE</t>
  </si>
  <si>
    <t>1,1,2-TRICHLOROETHANE</t>
  </si>
  <si>
    <t>TRICHLOROETHYLENE</t>
  </si>
  <si>
    <t>TRICHLOROFLUOROMETHANE (FREON 11)</t>
  </si>
  <si>
    <t>2,4,5-TRICHLOROTHIOPHENOL</t>
  </si>
  <si>
    <t>1,1,2-TRICHLOROTRIFLUOROETHANE (FREON 113)</t>
  </si>
  <si>
    <t xml:space="preserve">TRICRESYL PHOSPHATE </t>
  </si>
  <si>
    <t>1-TRIDECANOL</t>
  </si>
  <si>
    <t>TRIETHANOLAMINE</t>
  </si>
  <si>
    <t>TRIETHYLAMINE</t>
  </si>
  <si>
    <t xml:space="preserve">TRIETHYLENE GLYCOL </t>
  </si>
  <si>
    <t>TRIETHYLENE GLYCOL MONOOLEYL ETHER</t>
  </si>
  <si>
    <t>TRIETHYL PHOSPHATE</t>
  </si>
  <si>
    <t xml:space="preserve">TRIFLUOROACETIC ACID </t>
  </si>
  <si>
    <t>1,1,1-TRIFLUOROETHANE</t>
  </si>
  <si>
    <t>TRIFLUOROMETHANE (FREON 23)</t>
  </si>
  <si>
    <t xml:space="preserve">TRIISONONYL TRIMELLILATE </t>
  </si>
  <si>
    <t xml:space="preserve">TRIISOOCTYL TRIMELLITATE </t>
  </si>
  <si>
    <t xml:space="preserve">TRIMETHYLAMINE </t>
  </si>
  <si>
    <t xml:space="preserve">2,2,4-TRIMETHYL-1,3-PENTANEDIOL MONOISOBUTYRATE </t>
  </si>
  <si>
    <t>TRIMETHYLBENZENE</t>
  </si>
  <si>
    <t>TRIMETHYLENE OXIDE</t>
  </si>
  <si>
    <t>TRIMETHYLENE SULFIDE</t>
  </si>
  <si>
    <t>2,2,4-TRIMETHYLPENTANE</t>
  </si>
  <si>
    <t>TRIMETHYL PHOSPHATE</t>
  </si>
  <si>
    <t>TRIPROPYLENE GLYCOL MONOMETHYL ETHER</t>
  </si>
  <si>
    <t>VALERONITRILE</t>
  </si>
  <si>
    <t>VINYL 2-CHLOROETHYL ETHER</t>
  </si>
  <si>
    <t>VINYL 2-METHOXYETHYL ETHER</t>
  </si>
  <si>
    <t xml:space="preserve">VINYL ACETATE </t>
  </si>
  <si>
    <t>3-BUTENOIC ACID</t>
  </si>
  <si>
    <t xml:space="preserve">VINYL ACETYLENE </t>
  </si>
  <si>
    <t>VINYL ALLYL ETHER</t>
  </si>
  <si>
    <t xml:space="preserve">VINYL BROMIDE </t>
  </si>
  <si>
    <t>VINYL BUTYL SULFIDE</t>
  </si>
  <si>
    <t xml:space="preserve">VINYL BUTYRATE </t>
  </si>
  <si>
    <t xml:space="preserve">VINYL CHLORIDE </t>
  </si>
  <si>
    <t xml:space="preserve">VINYL CROTONATE </t>
  </si>
  <si>
    <t xml:space="preserve">VINYL ETHER </t>
  </si>
  <si>
    <t>VINYL ETHYL SULFIDE</t>
  </si>
  <si>
    <t xml:space="preserve">VINYL FORMATE </t>
  </si>
  <si>
    <t>VINYL IODIDE (IODOETHENE)</t>
  </si>
  <si>
    <t xml:space="preserve">VINYL PROPIONATE </t>
  </si>
  <si>
    <t>VINYL PROPYL ETHER</t>
  </si>
  <si>
    <t xml:space="preserve">VINYL PYRROLIDONE </t>
  </si>
  <si>
    <t xml:space="preserve">VINYLSILANE </t>
  </si>
  <si>
    <t>VINYL TRIFLUOROACETATE</t>
  </si>
  <si>
    <t>VINYLTRIMETHYLSILANE</t>
  </si>
  <si>
    <t>VINYLENE CARBONATE</t>
  </si>
  <si>
    <t>WATER</t>
  </si>
  <si>
    <t>XYLENE</t>
  </si>
  <si>
    <t>o-XYLENE</t>
  </si>
  <si>
    <t>TRANS-ANETHOLE (
1-methoxy-4-(prop-1-en-1-yl)benzene)</t>
  </si>
  <si>
    <t>3,4-DICHLOROBENZOTRIFLUORIDE</t>
  </si>
  <si>
    <t>1,2,4-TRICHLOROBENZENE</t>
  </si>
  <si>
    <t>2,4,6-TRICHLOROPHENOL</t>
  </si>
  <si>
    <t>THIOPHENOL</t>
  </si>
  <si>
    <t>SALICYLALDEHYDE</t>
  </si>
  <si>
    <t>HEXACHLOROACETONE-1 (D ONLY)</t>
  </si>
  <si>
    <t>HEXACHLOROACETONE</t>
  </si>
  <si>
    <t xml:space="preserve">1,2,4,5-TETRACHLOROBENZENE (G.C.) </t>
  </si>
  <si>
    <t>LACTIC ACID (DL)</t>
  </si>
  <si>
    <t>2-BROMOSTYRENE</t>
  </si>
  <si>
    <t>4-CHLOROSTYRENE</t>
  </si>
  <si>
    <t>o-CHLOROSTYRENE</t>
  </si>
  <si>
    <t>o-BROMOTOLUENE</t>
  </si>
  <si>
    <t>p-BROMOTOLUENE</t>
  </si>
  <si>
    <t>p-DICHLOROBENZENE</t>
  </si>
  <si>
    <t>m-DICHLOROBENZENE</t>
  </si>
  <si>
    <t xml:space="preserve">2-BUTYL OCTANOL </t>
  </si>
  <si>
    <t xml:space="preserve">BUTYL BENZOATE </t>
  </si>
  <si>
    <t>o-n-BUTYLTOLUENE</t>
  </si>
  <si>
    <t>p-n-BUTYLTOLUENE</t>
  </si>
  <si>
    <t xml:space="preserve">1,2-DIETHYLBENZENE </t>
  </si>
  <si>
    <t xml:space="preserve">n-BUTYLCYCLOHEXANE </t>
  </si>
  <si>
    <t xml:space="preserve">n-BUTYLCYCLOPENTANE </t>
  </si>
  <si>
    <t xml:space="preserve">3-n-BUTYL TOLUENE </t>
  </si>
  <si>
    <t>n-BUTYLBENZENE</t>
  </si>
  <si>
    <t>1-DECENE</t>
  </si>
  <si>
    <t>2-ETHYL-1-BUTENE</t>
  </si>
  <si>
    <t>3-BUTOXYBUTANOL</t>
  </si>
  <si>
    <t>2-BROMOBUTANE</t>
  </si>
  <si>
    <t>1,4-BUTANEDIOL</t>
  </si>
  <si>
    <t>ETHYLENE GLYCOL MONOBENZYL ETHER</t>
  </si>
  <si>
    <t>2-METHYL-2-BUTANOL</t>
  </si>
  <si>
    <t>2-PENTANOL</t>
  </si>
  <si>
    <t>2-DECANOL</t>
  </si>
  <si>
    <t xml:space="preserve">2-CYCLOPENTENYL ALCOHOL </t>
  </si>
  <si>
    <t>BIS(2-ETHYLHEXYL) ETHER</t>
  </si>
  <si>
    <t xml:space="preserve">DIPROPYL KETONE </t>
  </si>
  <si>
    <t>2,3-DICHLORO-1-PROPANOL</t>
  </si>
  <si>
    <t>1,3-DICHLORO-2-PROPANOL</t>
  </si>
  <si>
    <t xml:space="preserve">METHYL SILANE </t>
  </si>
  <si>
    <t>AMINOETHYLENE</t>
  </si>
  <si>
    <t>BROMOTRICHLORO METHANE #1</t>
  </si>
  <si>
    <t>BROMOTRICHLORO METHANE #2-GC</t>
  </si>
  <si>
    <t>BROMOTRICHLORO METHANE #3</t>
  </si>
  <si>
    <t>2-CHLORO-1-PROPANOL</t>
  </si>
  <si>
    <t xml:space="preserve">BUTYL-6-METHYL-3-CYCLOHEXENE CARBOLYATE </t>
  </si>
  <si>
    <t>BROMOMETHYL METHYL ETHER</t>
  </si>
  <si>
    <t>1,1-DIALLYLOXYETHANE</t>
  </si>
  <si>
    <t>2-CHLOROBUTANE</t>
  </si>
  <si>
    <t xml:space="preserve">DIBUTYL ETHER </t>
  </si>
  <si>
    <t>ETHYLENE GLYCOL BUTYL ETHYL ETHER</t>
  </si>
  <si>
    <t>ETHYLENE GLYCOL BUTYL METHYL ETHER</t>
  </si>
  <si>
    <t>ISOAMYL ALCOHOL</t>
  </si>
  <si>
    <t>DIETHYLENE GLYCOL DIVINYL ETHER</t>
  </si>
  <si>
    <t>2-CHLOROETHYL ETHYL ETHER</t>
  </si>
  <si>
    <t>DIETHYLENE GLYCOL DIBUTYL ETHER</t>
  </si>
  <si>
    <t>ETHYLENE GLYCOL DIBUTYL ETHER</t>
  </si>
  <si>
    <t xml:space="preserve">DI-(2-CHLOROETHOXY) METHANE </t>
  </si>
  <si>
    <t>ETHYLENE GLYCOL DIETHYL ETHER</t>
  </si>
  <si>
    <t>3-ETHOXYPROPANAL</t>
  </si>
  <si>
    <t>DIETHYLENE GLYCOL DIETHYL ETHER</t>
  </si>
  <si>
    <t>1,3-DIMETHOXYBUTANE</t>
  </si>
  <si>
    <t xml:space="preserve">n-BUTYL SALICYLATE </t>
  </si>
  <si>
    <t>1,3-BUTADIEN-1-OL, ACETATE</t>
  </si>
  <si>
    <t xml:space="preserve">2-CHLOROALLYLIDENE DIACETATE </t>
  </si>
  <si>
    <t xml:space="preserve">BUTYRIC ANHYDRIDE </t>
  </si>
  <si>
    <t>BUTYL ACETO ACETATE</t>
  </si>
  <si>
    <t>ALLYL ACETOACETATE</t>
  </si>
  <si>
    <t xml:space="preserve">ISOBUTYL ACRYLATE </t>
  </si>
  <si>
    <t>ETHYLENE GLYCOL MONOETHYL ETHER ACRYLATE</t>
  </si>
  <si>
    <t xml:space="preserve">2-CHLOROETHYL ACETATE </t>
  </si>
  <si>
    <t xml:space="preserve">DIBUTYL FUMARATE </t>
  </si>
  <si>
    <t xml:space="preserve">n-BUTYL BUTYRATE </t>
  </si>
  <si>
    <t>1-ETHOXY-2-PROPANOL</t>
  </si>
  <si>
    <t>1,1-DIETHOXYBUTANE</t>
  </si>
  <si>
    <t xml:space="preserve">DIPHENYL ETHER </t>
  </si>
  <si>
    <t>🙂!</t>
  </si>
  <si>
    <t xml:space="preserve">DIPHENYL SULFONE </t>
  </si>
  <si>
    <t>2-CHLOROCYCLOHEXANONE</t>
  </si>
  <si>
    <t xml:space="preserve">4-METHOXYBENZONITRILE </t>
  </si>
  <si>
    <t xml:space="preserve">2,5-DIMETHYLPYRROLE </t>
  </si>
  <si>
    <t>2,2,6,6-TETRACHLOROCYCLOHEXANONE</t>
  </si>
  <si>
    <t xml:space="preserve">p-NITROTOLUENE </t>
  </si>
  <si>
    <t>2-ACETYL THIOPHENE</t>
  </si>
  <si>
    <t xml:space="preserve">ISOBUTYL SULFOXIDE </t>
  </si>
  <si>
    <t>o-CHLOROTHIOPHENOL</t>
  </si>
  <si>
    <t>PENTACHLOROPHENOL</t>
  </si>
  <si>
    <t xml:space="preserve">ETHYLENE GLYCOL SULFITE </t>
  </si>
  <si>
    <t>TETRAMETHYLENE SULFONE  (SULFOLANE)</t>
  </si>
  <si>
    <t>ACETAL</t>
  </si>
  <si>
    <t xml:space="preserve">DIETHOXY DISULFIDE </t>
  </si>
  <si>
    <t>4-METHOXYACETOPHENONE (1-(4-methoxyphenyl)ethan-1-one)</t>
  </si>
  <si>
    <t xml:space="preserve">4-ETHOXYACETOPHENONE </t>
  </si>
  <si>
    <t xml:space="preserve">2,3,4-TRIFLUORONITROBENZENE </t>
  </si>
  <si>
    <t>METHYL P-TOLUATE (Methyl 4-methylbenzoate)</t>
  </si>
  <si>
    <t xml:space="preserve">p-CHLOROACETOPHENONE </t>
  </si>
  <si>
    <t>p-FLUOROANISOLE</t>
  </si>
  <si>
    <t>o-BROMOANISOLE</t>
  </si>
  <si>
    <t>3,4-DICHLORONITROBENZENE</t>
  </si>
  <si>
    <t>o-BROMOCHLOROBENZENE</t>
  </si>
  <si>
    <t>p-BROMONITROBENZENE</t>
  </si>
  <si>
    <t>o-DIBROMOBENZENE</t>
  </si>
  <si>
    <t xml:space="preserve">p-BROMOBENZOYL CHLORIDE </t>
  </si>
  <si>
    <t>p-BROMOBENZONITRILE</t>
  </si>
  <si>
    <t xml:space="preserve">α,α-DICHLORO TOLUENE </t>
  </si>
  <si>
    <t>1-Chloro-2-fluorobenzene</t>
  </si>
  <si>
    <t>p-CHLORONITROBENZENE</t>
  </si>
  <si>
    <t>o-DIFLUOROBENZENE</t>
  </si>
  <si>
    <t>4-CHLOROBENZONITRILE</t>
  </si>
  <si>
    <t xml:space="preserve">p-CHLOROBENZOYL CHLORIDE </t>
  </si>
  <si>
    <t>6-CHLORO-2-NITROTOLUENE</t>
  </si>
  <si>
    <t>p-CHLOROTOLUENE</t>
  </si>
  <si>
    <t xml:space="preserve">1-BROMO-4-ETHOXYBENZENE </t>
  </si>
  <si>
    <t xml:space="preserve">1-CHLORO-4-ETHOXYBENZENE </t>
  </si>
  <si>
    <t xml:space="preserve">1-CHLORO-2-ETHOXYBENZENE </t>
  </si>
  <si>
    <t>PENTACHLOROCYCLOPROPANE</t>
  </si>
  <si>
    <t>4-CHLORO-2-NITROTOLUENE</t>
  </si>
  <si>
    <t>4-FLUORO PROPYLPHENONE</t>
  </si>
  <si>
    <t>PENTAFLUOROBENZOPHENONE</t>
  </si>
  <si>
    <t>2,4-DICHLORONITROBENZENE</t>
  </si>
  <si>
    <t>2,4-DIFLUORONITROBENZENE</t>
  </si>
  <si>
    <t>1,3-DICHLORO-2-FLUORO-4-NITROBENZENE</t>
  </si>
  <si>
    <t>1,3-DICHLORO-2-FLUOROBENZENE</t>
  </si>
  <si>
    <t>2,5-DICHLOROBENZOTRIFLUORIDE</t>
  </si>
  <si>
    <t>4-FLUORO-3-NITROBENZOTRIFLUORIDE</t>
  </si>
  <si>
    <t>2,4-DICHLORO-5-NITROBENZOTRIFLUORIDE</t>
  </si>
  <si>
    <t>2,6-DIFLUOROBENZONITRILE</t>
  </si>
  <si>
    <t>3,5-DIFLUOROBENZONITRILE</t>
  </si>
  <si>
    <t>INDOLE</t>
  </si>
  <si>
    <t>3-METHYLINDOLE</t>
  </si>
  <si>
    <t>1,5-DICHLOROPENTANE</t>
  </si>
  <si>
    <t>2-CHLOROETHYL ETHYL SULFIDE</t>
  </si>
  <si>
    <t>DIMETHYL METHYLPHOSPHONATE</t>
  </si>
  <si>
    <t>DIISOPROPYL METHYLPHOSPHONATE</t>
  </si>
  <si>
    <t>METHYLPHOSPHONYL DIFLUORIDE</t>
  </si>
  <si>
    <t xml:space="preserve">DI-ISOPROPYL PHOSPHONOFLUORIDATE </t>
  </si>
  <si>
    <t>X</t>
  </si>
  <si>
    <t xml:space="preserve">4-VINYLPYRIDINE </t>
  </si>
  <si>
    <t>TETRAMETHYLTHIOUREA</t>
  </si>
  <si>
    <t>2,4-DICHLOROBENZALDEHYDE</t>
  </si>
  <si>
    <t xml:space="preserve">4-(TRIFLUOROMETHYL) ACETOPHENONE </t>
  </si>
  <si>
    <t xml:space="preserve">3,4-DICHLOROPHENYLACETONITRILE </t>
  </si>
  <si>
    <t xml:space="preserve">2,6-DIMETHYLPHENOL </t>
  </si>
  <si>
    <t xml:space="preserve">3,4-DIMETHYLPHENOL </t>
  </si>
  <si>
    <t>BENZYL CYANIDE</t>
  </si>
  <si>
    <t>2,6-DICHLOROPHENOL</t>
  </si>
  <si>
    <t>4-CHLOROBENZOTRICHLORIDE</t>
  </si>
  <si>
    <t>5-BROMO-2-NITROBENZOTRIFLUORIDE</t>
  </si>
  <si>
    <t>1,3,5-TRIOXANE</t>
  </si>
  <si>
    <t>TRIETHYLENE GLYCOL MONOMETHYL ETHER</t>
  </si>
  <si>
    <t>PROPYLENE GLYCOL MONOISOPROPYL ETHER</t>
  </si>
  <si>
    <t>WATER — 18</t>
  </si>
  <si>
    <t>UREA-R = 19.4</t>
  </si>
  <si>
    <t xml:space="preserve">TRICHLOROACETIC ACID </t>
  </si>
  <si>
    <t>PLA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</si>
</sst>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2" x14ac:knownFonts="1">
    <font>
      <sz val="11"/>
      <color theme="1"/>
      <name val="Calibri"/>
      <family val="2"/>
      <scheme val="minor"/>
    </font>
    <font>
      <sz val="11"/>
      <color theme="1"/>
      <name val="Calibri"/>
      <family val="2"/>
      <charset val="238"/>
      <scheme val="minor"/>
    </font>
    <font>
      <sz val="14"/>
      <name val="Calibri"/>
      <family val="2"/>
      <scheme val="minor"/>
    </font>
    <font>
      <sz val="11"/>
      <name val="Calibri"/>
      <family val="2"/>
      <scheme val="minor"/>
    </font>
    <font>
      <sz val="11"/>
      <name val="Calibri"/>
      <family val="2"/>
      <charset val="238"/>
      <scheme val="minor"/>
    </font>
    <font>
      <b/>
      <sz val="14"/>
      <name val="Calibri"/>
      <family val="2"/>
      <charset val="238"/>
      <scheme val="minor"/>
    </font>
    <font>
      <sz val="14"/>
      <name val="Calibri"/>
      <family val="2"/>
      <charset val="238"/>
      <scheme val="minor"/>
    </font>
    <font>
      <b/>
      <sz val="16"/>
      <name val="Calibri"/>
      <family val="2"/>
      <charset val="238"/>
      <scheme val="minor"/>
    </font>
    <font>
      <b/>
      <vertAlign val="subscript"/>
      <sz val="16"/>
      <name val="Calibri"/>
      <family val="2"/>
      <charset val="238"/>
      <scheme val="minor"/>
    </font>
    <font>
      <sz val="16"/>
      <name val="Calibri"/>
      <family val="2"/>
      <charset val="238"/>
      <scheme val="minor"/>
    </font>
    <font>
      <i/>
      <sz val="11"/>
      <name val="Calibri"/>
      <family val="2"/>
      <charset val="238"/>
      <scheme val="minor"/>
    </font>
    <font>
      <sz val="10"/>
      <color rgb="FF323232"/>
      <name val="Arial"/>
      <family val="2"/>
      <charset val="238"/>
    </font>
    <font>
      <sz val="10"/>
      <color rgb="FF212121"/>
      <name val="Segoe UI"/>
      <family val="2"/>
      <charset val="238"/>
    </font>
    <font>
      <sz val="11"/>
      <color rgb="FF000000"/>
      <name val="Calibri"/>
      <family val="2"/>
    </font>
    <font>
      <b/>
      <vertAlign val="superscript"/>
      <sz val="14"/>
      <name val="Calibri"/>
      <family val="2"/>
      <charset val="238"/>
      <scheme val="minor"/>
    </font>
    <font>
      <b/>
      <vertAlign val="subscript"/>
      <sz val="14"/>
      <name val="Calibri"/>
      <family val="2"/>
      <charset val="238"/>
      <scheme val="minor"/>
    </font>
    <font>
      <vertAlign val="superscript"/>
      <sz val="14"/>
      <name val="Calibri"/>
      <family val="2"/>
      <charset val="238"/>
      <scheme val="minor"/>
    </font>
    <font>
      <sz val="14"/>
      <name val="Arial"/>
      <family val="2"/>
      <charset val="238"/>
    </font>
    <font>
      <vertAlign val="subscript"/>
      <sz val="14"/>
      <name val="Calibri"/>
      <family val="2"/>
      <scheme val="minor"/>
    </font>
    <font>
      <sz val="14"/>
      <name val="Calibri"/>
      <family val="2"/>
    </font>
    <font>
      <b/>
      <sz val="14"/>
      <name val="Calibri"/>
      <family val="2"/>
      <scheme val="minor"/>
    </font>
    <font>
      <vertAlign val="superscript"/>
      <sz val="14"/>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32">
    <border>
      <left/>
      <right/>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medium">
        <color indexed="64"/>
      </top>
      <bottom style="medium">
        <color rgb="FF000000"/>
      </bottom>
      <diagonal/>
    </border>
    <border>
      <left style="thin">
        <color indexed="64"/>
      </left>
      <right style="medium">
        <color rgb="FF000000"/>
      </right>
      <top style="medium">
        <color indexed="64"/>
      </top>
      <bottom style="medium">
        <color rgb="FF000000"/>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medium">
        <color indexed="64"/>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6">
    <xf numFmtId="0" fontId="0" fillId="0" borderId="0" xfId="0"/>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xf numFmtId="0" fontId="2" fillId="0" borderId="8" xfId="0" applyFont="1" applyBorder="1" applyAlignment="1">
      <alignment horizontal="center" vertical="center" wrapText="1"/>
    </xf>
    <xf numFmtId="2" fontId="2" fillId="0" borderId="9" xfId="0" applyNumberFormat="1" applyFont="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vertical="center" wrapText="1"/>
    </xf>
    <xf numFmtId="0" fontId="9" fillId="0" borderId="0" xfId="0" applyFont="1" applyAlignment="1">
      <alignment vertical="center"/>
    </xf>
    <xf numFmtId="0" fontId="5" fillId="4" borderId="1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5" xfId="0" applyFont="1" applyFill="1" applyBorder="1" applyAlignment="1">
      <alignment horizontal="center" vertical="center"/>
    </xf>
    <xf numFmtId="0" fontId="5" fillId="5" borderId="2" xfId="0" applyFont="1" applyFill="1" applyBorder="1" applyAlignment="1">
      <alignment horizontal="center" vertical="center" wrapText="1"/>
    </xf>
    <xf numFmtId="164" fontId="4" fillId="0" borderId="5" xfId="0" applyNumberFormat="1" applyFont="1" applyBorder="1" applyAlignment="1">
      <alignment horizontal="center" vertical="center"/>
    </xf>
    <xf numFmtId="0" fontId="5" fillId="0" borderId="0" xfId="0" applyFont="1" applyAlignment="1">
      <alignment horizontal="center" vertical="center" wrapText="1"/>
    </xf>
    <xf numFmtId="2" fontId="6" fillId="0" borderId="5" xfId="0" applyNumberFormat="1" applyFont="1" applyBorder="1" applyAlignment="1">
      <alignment horizontal="center" vertical="center" wrapText="1"/>
    </xf>
    <xf numFmtId="0" fontId="2" fillId="0" borderId="21" xfId="0" applyFont="1" applyBorder="1" applyAlignment="1">
      <alignment horizontal="center" vertical="center"/>
    </xf>
    <xf numFmtId="0" fontId="2" fillId="0" borderId="20" xfId="0" applyFont="1" applyBorder="1" applyAlignment="1">
      <alignment horizontal="center" vertical="center"/>
    </xf>
    <xf numFmtId="0" fontId="2" fillId="3" borderId="3" xfId="0" applyFont="1" applyFill="1" applyBorder="1" applyAlignment="1">
      <alignment horizontal="center" vertical="center"/>
    </xf>
    <xf numFmtId="0" fontId="2" fillId="0" borderId="10" xfId="0" applyFont="1" applyBorder="1" applyAlignment="1">
      <alignment horizontal="center" vertical="center"/>
    </xf>
    <xf numFmtId="165" fontId="2" fillId="2" borderId="11" xfId="0" applyNumberFormat="1" applyFont="1" applyFill="1" applyBorder="1" applyAlignment="1">
      <alignment horizontal="center" vertical="center"/>
    </xf>
    <xf numFmtId="2" fontId="20" fillId="4" borderId="0" xfId="0" applyNumberFormat="1" applyFont="1" applyFill="1" applyAlignment="1">
      <alignment horizontal="center"/>
    </xf>
    <xf numFmtId="2" fontId="20" fillId="4" borderId="0" xfId="0" applyNumberFormat="1" applyFont="1" applyFill="1" applyAlignment="1">
      <alignment horizontal="center" vertical="center"/>
    </xf>
    <xf numFmtId="0" fontId="2" fillId="4" borderId="8" xfId="0" applyFont="1" applyFill="1" applyBorder="1" applyAlignment="1">
      <alignment vertical="center" wrapText="1"/>
    </xf>
    <xf numFmtId="165" fontId="2" fillId="4" borderId="11" xfId="0" applyNumberFormat="1" applyFont="1" applyFill="1" applyBorder="1" applyAlignment="1">
      <alignment horizontal="center" vertical="center"/>
    </xf>
    <xf numFmtId="0" fontId="2" fillId="0" borderId="0" xfId="0" applyFont="1"/>
    <xf numFmtId="165" fontId="2" fillId="6" borderId="0" xfId="0" applyNumberFormat="1" applyFont="1" applyFill="1"/>
    <xf numFmtId="0" fontId="2" fillId="0" borderId="22" xfId="0" applyFont="1" applyBorder="1" applyAlignment="1">
      <alignment horizontal="center" vertical="center"/>
    </xf>
    <xf numFmtId="0" fontId="2" fillId="4" borderId="0" xfId="0" applyFont="1" applyFill="1" applyAlignment="1">
      <alignment vertical="center" wrapText="1"/>
    </xf>
    <xf numFmtId="0" fontId="5" fillId="0" borderId="3" xfId="0" applyFont="1" applyBorder="1" applyAlignment="1">
      <alignment horizontal="center" vertical="center" wrapText="1"/>
    </xf>
    <xf numFmtId="2" fontId="4" fillId="0" borderId="5" xfId="0" applyNumberFormat="1" applyFont="1" applyBorder="1" applyAlignment="1">
      <alignment horizontal="center"/>
    </xf>
    <xf numFmtId="2" fontId="7" fillId="7" borderId="7" xfId="0" applyNumberFormat="1" applyFont="1" applyFill="1" applyBorder="1" applyAlignment="1">
      <alignment horizontal="center" vertical="center" wrapText="1"/>
    </xf>
    <xf numFmtId="2" fontId="7" fillId="7" borderId="4" xfId="0" applyNumberFormat="1" applyFont="1" applyFill="1" applyBorder="1" applyAlignment="1">
      <alignment horizontal="center" vertical="center" wrapText="1"/>
    </xf>
    <xf numFmtId="2" fontId="4" fillId="7" borderId="5" xfId="0" applyNumberFormat="1" applyFont="1" applyFill="1" applyBorder="1" applyAlignment="1">
      <alignment horizontal="center" vertical="center"/>
    </xf>
    <xf numFmtId="2" fontId="4" fillId="7" borderId="5" xfId="0" applyNumberFormat="1" applyFont="1" applyFill="1" applyBorder="1" applyAlignment="1">
      <alignment horizontal="center" vertical="center" wrapText="1"/>
    </xf>
    <xf numFmtId="2" fontId="11" fillId="7" borderId="5" xfId="0" applyNumberFormat="1" applyFont="1" applyFill="1" applyBorder="1" applyAlignment="1">
      <alignment horizontal="center" vertical="center"/>
    </xf>
    <xf numFmtId="2" fontId="1" fillId="7" borderId="5" xfId="0" applyNumberFormat="1" applyFont="1" applyFill="1" applyBorder="1" applyAlignment="1">
      <alignment horizontal="center" vertical="center"/>
    </xf>
    <xf numFmtId="0" fontId="13" fillId="7" borderId="5" xfId="0" applyFont="1" applyFill="1" applyBorder="1" applyAlignment="1">
      <alignment horizontal="center" vertical="center" wrapText="1"/>
    </xf>
    <xf numFmtId="2" fontId="4" fillId="7" borderId="5" xfId="0" quotePrefix="1" applyNumberFormat="1" applyFont="1" applyFill="1" applyBorder="1" applyAlignment="1">
      <alignment horizontal="center" vertical="center"/>
    </xf>
    <xf numFmtId="2" fontId="7" fillId="7" borderId="1" xfId="0" applyNumberFormat="1" applyFont="1" applyFill="1" applyBorder="1" applyAlignment="1">
      <alignment horizontal="center" vertical="center" wrapText="1"/>
    </xf>
    <xf numFmtId="0" fontId="5" fillId="0" borderId="2" xfId="0" applyFont="1" applyBorder="1" applyAlignment="1">
      <alignment horizontal="left" vertical="center" wrapText="1"/>
    </xf>
    <xf numFmtId="0" fontId="4" fillId="0" borderId="0" xfId="0" applyFont="1" applyAlignment="1">
      <alignment horizontal="left" vertical="center"/>
    </xf>
    <xf numFmtId="164" fontId="4" fillId="4" borderId="5" xfId="0" applyNumberFormat="1" applyFont="1" applyFill="1" applyBorder="1" applyAlignment="1">
      <alignment horizontal="center" vertical="center"/>
    </xf>
    <xf numFmtId="0" fontId="4" fillId="0" borderId="5" xfId="0" applyFont="1" applyBorder="1" applyAlignment="1">
      <alignment horizontal="center" vertical="center"/>
    </xf>
    <xf numFmtId="165" fontId="4" fillId="0" borderId="5" xfId="0" applyNumberFormat="1" applyFont="1" applyBorder="1" applyAlignment="1">
      <alignment horizontal="center" vertical="center"/>
    </xf>
    <xf numFmtId="2" fontId="4" fillId="0" borderId="5" xfId="0" applyNumberFormat="1" applyFont="1" applyBorder="1" applyAlignment="1">
      <alignment horizontal="center" vertical="center"/>
    </xf>
    <xf numFmtId="0" fontId="4" fillId="8" borderId="5" xfId="0" applyFont="1" applyFill="1" applyBorder="1" applyAlignment="1">
      <alignment horizontal="center" vertical="center"/>
    </xf>
    <xf numFmtId="2" fontId="4" fillId="7" borderId="24" xfId="0" applyNumberFormat="1" applyFont="1" applyFill="1" applyBorder="1" applyAlignment="1">
      <alignment horizontal="center" vertical="center"/>
    </xf>
    <xf numFmtId="165" fontId="7" fillId="7" borderId="4" xfId="0" applyNumberFormat="1" applyFont="1" applyFill="1" applyBorder="1" applyAlignment="1">
      <alignment horizontal="center" vertical="center" wrapText="1"/>
    </xf>
    <xf numFmtId="165" fontId="4" fillId="7" borderId="5" xfId="0" applyNumberFormat="1" applyFont="1" applyFill="1" applyBorder="1" applyAlignment="1">
      <alignment horizontal="center" vertical="center"/>
    </xf>
    <xf numFmtId="165" fontId="4" fillId="7" borderId="5" xfId="0" applyNumberFormat="1" applyFont="1" applyFill="1" applyBorder="1" applyAlignment="1">
      <alignment horizontal="center" vertical="center" wrapText="1"/>
    </xf>
    <xf numFmtId="2" fontId="2" fillId="0" borderId="20" xfId="0" applyNumberFormat="1" applyFont="1" applyBorder="1" applyAlignment="1">
      <alignment horizontal="center"/>
    </xf>
    <xf numFmtId="0" fontId="0" fillId="9" borderId="5" xfId="0" applyFill="1" applyBorder="1"/>
    <xf numFmtId="0" fontId="4" fillId="0" borderId="23" xfId="0" applyFont="1" applyBorder="1" applyAlignment="1">
      <alignment horizontal="left" vertical="center"/>
    </xf>
    <xf numFmtId="2" fontId="7" fillId="7" borderId="2" xfId="0" applyNumberFormat="1" applyFont="1" applyFill="1" applyBorder="1" applyAlignment="1">
      <alignment horizontal="center" vertical="center" wrapText="1"/>
    </xf>
    <xf numFmtId="0" fontId="4" fillId="0" borderId="25" xfId="0" applyFont="1" applyBorder="1"/>
    <xf numFmtId="0" fontId="4" fillId="5" borderId="26" xfId="0" applyFont="1" applyFill="1" applyBorder="1" applyAlignment="1">
      <alignment horizontal="center" vertical="center"/>
    </xf>
    <xf numFmtId="164" fontId="4" fillId="4" borderId="26" xfId="0" applyNumberFormat="1" applyFont="1" applyFill="1" applyBorder="1" applyAlignment="1">
      <alignment horizontal="center" vertical="center"/>
    </xf>
    <xf numFmtId="0" fontId="4" fillId="0" borderId="26" xfId="0" applyFont="1" applyBorder="1" applyAlignment="1">
      <alignment horizontal="center" vertical="center"/>
    </xf>
    <xf numFmtId="2" fontId="4" fillId="7" borderId="26" xfId="0" applyNumberFormat="1" applyFont="1" applyFill="1" applyBorder="1" applyAlignment="1">
      <alignment horizontal="center" vertical="center"/>
    </xf>
    <xf numFmtId="165" fontId="4" fillId="7" borderId="26" xfId="0" applyNumberFormat="1" applyFont="1" applyFill="1" applyBorder="1" applyAlignment="1">
      <alignment horizontal="center" vertical="center"/>
    </xf>
    <xf numFmtId="165" fontId="4" fillId="0" borderId="26" xfId="0" applyNumberFormat="1" applyFont="1" applyBorder="1" applyAlignment="1">
      <alignment horizontal="center" vertical="center"/>
    </xf>
    <xf numFmtId="2" fontId="4" fillId="0" borderId="26" xfId="0" applyNumberFormat="1" applyFont="1" applyBorder="1" applyAlignment="1">
      <alignment horizontal="center"/>
    </xf>
    <xf numFmtId="164" fontId="4" fillId="0" borderId="26" xfId="0" applyNumberFormat="1" applyFont="1" applyBorder="1" applyAlignment="1">
      <alignment horizontal="center" vertical="center"/>
    </xf>
    <xf numFmtId="2" fontId="6" fillId="0" borderId="26" xfId="0" applyNumberFormat="1" applyFont="1" applyBorder="1" applyAlignment="1">
      <alignment horizontal="center" vertical="center" wrapText="1"/>
    </xf>
    <xf numFmtId="2" fontId="6" fillId="0" borderId="27" xfId="0" applyNumberFormat="1" applyFont="1" applyBorder="1" applyAlignment="1">
      <alignment horizontal="center"/>
    </xf>
    <xf numFmtId="0" fontId="4" fillId="0" borderId="28" xfId="0" applyFont="1" applyBorder="1"/>
    <xf numFmtId="2" fontId="6" fillId="0" borderId="29" xfId="0" applyNumberFormat="1" applyFont="1" applyBorder="1" applyAlignment="1">
      <alignment horizontal="center"/>
    </xf>
    <xf numFmtId="0" fontId="12" fillId="0" borderId="28" xfId="0" applyFont="1" applyBorder="1"/>
    <xf numFmtId="0" fontId="4" fillId="0" borderId="28" xfId="0" applyFont="1" applyBorder="1" applyAlignment="1">
      <alignment wrapText="1"/>
    </xf>
    <xf numFmtId="0" fontId="4" fillId="0" borderId="28" xfId="0" applyFont="1" applyBorder="1" applyAlignment="1">
      <alignment vertical="center" wrapText="1"/>
    </xf>
    <xf numFmtId="0" fontId="10" fillId="0" borderId="28" xfId="0" applyFont="1" applyBorder="1" applyAlignment="1">
      <alignment wrapText="1"/>
    </xf>
    <xf numFmtId="0" fontId="4" fillId="0" borderId="30" xfId="0" applyFont="1" applyBorder="1"/>
    <xf numFmtId="0" fontId="4" fillId="5" borderId="24" xfId="0" applyFont="1" applyFill="1" applyBorder="1" applyAlignment="1">
      <alignment horizontal="center" vertical="center"/>
    </xf>
    <xf numFmtId="164" fontId="4" fillId="4" borderId="24" xfId="0" applyNumberFormat="1" applyFont="1" applyFill="1" applyBorder="1" applyAlignment="1">
      <alignment horizontal="center" vertical="center"/>
    </xf>
    <xf numFmtId="0" fontId="4" fillId="0" borderId="24" xfId="0" applyFont="1" applyBorder="1" applyAlignment="1">
      <alignment horizontal="center" vertical="center"/>
    </xf>
    <xf numFmtId="165" fontId="4" fillId="7" borderId="24" xfId="0" applyNumberFormat="1" applyFont="1" applyFill="1" applyBorder="1" applyAlignment="1">
      <alignment horizontal="center" vertical="center"/>
    </xf>
    <xf numFmtId="165" fontId="4" fillId="0" borderId="24" xfId="0" applyNumberFormat="1" applyFont="1" applyBorder="1" applyAlignment="1">
      <alignment horizontal="center" vertical="center"/>
    </xf>
    <xf numFmtId="2" fontId="4" fillId="0" borderId="24" xfId="0" applyNumberFormat="1" applyFont="1" applyBorder="1" applyAlignment="1">
      <alignment horizontal="center"/>
    </xf>
    <xf numFmtId="164" fontId="4" fillId="0" borderId="24" xfId="0" applyNumberFormat="1" applyFont="1" applyBorder="1" applyAlignment="1">
      <alignment horizontal="center" vertical="center"/>
    </xf>
    <xf numFmtId="2" fontId="6" fillId="0" borderId="24" xfId="0" applyNumberFormat="1" applyFont="1" applyBorder="1" applyAlignment="1">
      <alignment horizontal="center" vertical="center" wrapText="1"/>
    </xf>
    <xf numFmtId="2" fontId="6" fillId="0" borderId="31" xfId="0" applyNumberFormat="1" applyFont="1" applyBorder="1" applyAlignment="1">
      <alignment horizontal="center"/>
    </xf>
    <xf numFmtId="0" fontId="4" fillId="0" borderId="0" xfId="0" applyFont="1" applyAlignment="1">
      <alignment horizontal="center" vertical="center"/>
    </xf>
    <xf numFmtId="164" fontId="4" fillId="0" borderId="0" xfId="0" applyNumberFormat="1" applyFont="1" applyAlignment="1">
      <alignment horizontal="center" vertical="center"/>
    </xf>
    <xf numFmtId="2" fontId="4" fillId="0" borderId="0" xfId="0" applyNumberFormat="1" applyFont="1" applyAlignment="1">
      <alignment horizontal="center" vertical="center"/>
    </xf>
    <xf numFmtId="165" fontId="4" fillId="0" borderId="0" xfId="0" applyNumberFormat="1" applyFont="1" applyAlignment="1">
      <alignment horizontal="center" vertical="center"/>
    </xf>
    <xf numFmtId="2" fontId="4" fillId="0" borderId="0" xfId="0" applyNumberFormat="1" applyFont="1" applyAlignment="1">
      <alignment horizontal="center"/>
    </xf>
    <xf numFmtId="2" fontId="4" fillId="7" borderId="26" xfId="0" applyNumberFormat="1" applyFont="1" applyFill="1" applyBorder="1" applyAlignment="1">
      <alignment horizontal="center" vertical="center" wrapText="1"/>
    </xf>
    <xf numFmtId="0" fontId="4" fillId="8" borderId="24" xfId="0" applyFont="1" applyFill="1" applyBorder="1" applyAlignment="1">
      <alignment horizontal="center" vertical="center"/>
    </xf>
    <xf numFmtId="0" fontId="20" fillId="0" borderId="0" xfId="0" applyFont="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3" borderId="14" xfId="0" applyFont="1" applyFill="1" applyBorder="1" applyAlignment="1">
      <alignment horizontal="center" vertical="center"/>
    </xf>
    <xf numFmtId="0" fontId="20" fillId="3" borderId="3" xfId="0" applyFont="1" applyFill="1" applyBorder="1" applyAlignment="1">
      <alignment horizontal="center" vertical="center"/>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02-10T11:12:45.60" personId="{00000000-0000-0000-0000-000000000000}" id="{CDB71F19-8E95-4522-83F1-0DFBFC44FA83}">
    <text>Blue - Hansens solubility coefficient at standard temperature: 25°C</text>
  </threadedComment>
  <threadedComment ref="D1" dT="2022-02-10T11:14:46.93" personId="{00000000-0000-0000-0000-000000000000}" id="{389A178F-610F-43A7-8C4D-81A2B6945ACD}">
    <text>Orange - Hansens solubility coefficient evaluated from standard temperature to "heated" temperature based on respective Hansen parameter temperature dependence equation</text>
  </threadedComment>
  <threadedComment ref="E1" dT="2022-02-10T11:12:40.22" personId="{00000000-0000-0000-0000-000000000000}" id="{16107C9F-1C4A-4B5A-9A5C-CBF88BED44D3}">
    <text>Blue - Hansens solubility coefficient at standard temperature: 25°C</text>
  </threadedComment>
  <threadedComment ref="F1" dT="2022-02-10T11:14:51.51" personId="{00000000-0000-0000-0000-000000000000}" id="{991D1449-9DF3-4258-91F3-127B8299E315}">
    <text>Orange - Hansens solubility coefficient evaluated from standard temperature to "heated" temperature based on respective Hansen parameter temperature dependence equation</text>
  </threadedComment>
  <threadedComment ref="G1" dT="2022-02-10T11:11:43.02" personId="{00000000-0000-0000-0000-000000000000}" id="{5B5CEF3C-AAAD-48AA-8625-E43643476216}">
    <text>Blue - Hansens solubility coefficient at standard temperature: 25°C</text>
  </threadedComment>
  <threadedComment ref="H1" dT="2022-02-10T11:14:56.17" personId="{00000000-0000-0000-0000-000000000000}" id="{CE1D6669-8154-4AFF-A81A-501C9DE9DF95}">
    <text>Orange - Hansens solubility coefficient evaluated from standard temperature to "heated" temperature based on respective Hansen parameter temperature dependence equation</text>
  </threadedComment>
  <threadedComment ref="N1" dT="2022-02-10T11:16:15.97" personId="{00000000-0000-0000-0000-000000000000}" id="{B0AEAC66-2121-4E88-97E1-81C20BDA2E47}">
    <text>Vapour pressure at triple point temperature</text>
  </threadedComment>
  <threadedComment ref="O1" dT="2022-02-10T10:53:58.09" personId="{00000000-0000-0000-0000-000000000000}" id="{E9B24D4B-2349-41F8-A386-02ABD8E708C0}">
    <text>Approximate indicator of toxicity: 
Frowny face:
-karcinogenic/mutagenic/acute toxicity while ihaled
Poker face:
-low ignition temperature/toxic to environment/generally problematic to work with
Smiley face:
-reasonably good to work with, can cause skin irritation etc., but does not fall under previous categories
Note: evaluation is only approximate and might not be up to date with the current level of knowledge - newly discovered carcinogenity of a solvent and etc.</text>
  </threadedComment>
  <threadedComment ref="P1" dT="2022-02-10T11:02:19.32" personId="{00000000-0000-0000-0000-000000000000}" id="{BE22A8AF-3519-49BF-8037-69F332E9CBE4}">
    <text>Approximate cost of purchase for research purposes:
$ - approx. 100 USD or less for 100 g
$$ -  approx. 200USD or less for 100g
$$$ - 200 USD and above for 100g
Note: This is only an approximation based on the current purchase costs at the time of the indicator filling and can greatly vary in time. Prices are generally indicated for lower quality grade of solvents if analytical grades and etc. were available.</text>
  </threadedComment>
  <threadedComment ref="Q1" dT="2022-02-10T11:16:57.82" personId="{00000000-0000-0000-0000-000000000000}" id="{FF6B8659-4F12-4165-B81A-CD371EA78293}">
    <text>Hildebrand parameter evaluated from Hansen solubility parameters</text>
  </threadedComment>
  <threadedComment ref="R1" dT="2022-02-10T11:17:39.15" personId="{00000000-0000-0000-0000-000000000000}" id="{74FBBD85-FCFA-44DE-99AA-25F2EDF1F821}">
    <text>"Heated" Hildebrand parameter evaluated from "heated" Hansen solubility parameters</text>
  </threadedComment>
  <threadedComment ref="V1" dT="2022-02-10T11:22:11.44" personId="{00000000-0000-0000-0000-000000000000}" id="{39D4DAB5-D948-461E-ACAB-FE56DC838D77}">
    <text>"Distance" of the solvent from the center of the solubility sphere of studied polymer calculated from HSP of polymer and solvent</text>
  </threadedComment>
  <threadedComment ref="W1" dT="2022-02-10T11:22:27.37" personId="{00000000-0000-0000-0000-000000000000}" id="{2B3390AE-7BC2-4E04-AEE4-F0C01CAA5643}">
    <text>"Distance" of the solvent from the center of the solubility sphere of studied polymer calculated from "heated" HSP of polymer and solvent</text>
  </threadedComment>
  <threadedComment ref="X1" dT="2022-02-10T11:25:54.38" personId="{00000000-0000-0000-0000-000000000000}" id="{304B920A-9171-41AB-961F-A69DD7FA82B2}">
    <text>Relative energy difference calculated from Ra and R0. Values lower than 1 indicate that the polymer is soluble in the solvent.</text>
  </threadedComment>
  <threadedComment ref="Y1" dT="2022-02-10T11:27:39.22" personId="{00000000-0000-0000-0000-000000000000}" id="{883FBBCD-24F3-401C-948A-05F8BE737B0A}">
    <text>Relative energy difference calculated from "heated" Ra and R0. Values lower than 1 indicate that the polymer is soluble in the solvent.</text>
  </threadedComment>
  <threadedComment ref="AF1" dT="2022-02-10T11:35:08.29" personId="{00000000-0000-0000-0000-000000000000}" id="{54DD4566-AE3D-4019-B744-7BFFCFC51B44}">
    <text>Thermal expansion coefficient of the polymer</text>
  </threadedComment>
  <threadedComment ref="AG2" dT="2022-02-10T11:36:57.67" personId="{00000000-0000-0000-0000-000000000000}" id="{DF0BB2C4-2211-4AF7-99FD-2B11B4D6C897}">
    <text>Hildebrand parameter evaluated based on polymers HSP</text>
  </threadedComment>
  <threadedComment ref="AH2" dT="2022-02-10T11:38:20.78" personId="{00000000-0000-0000-0000-000000000000}" id="{2BFA6EBB-4DD6-44A1-94F6-AC72F438E8E3}">
    <text>"Heated" hildebrand parameter extrapolated from temperature dependance used for Hildebrand parameter</text>
  </threadedComment>
  <threadedComment ref="Z3" dT="2022-02-10T11:35:40.64" personId="{00000000-0000-0000-0000-000000000000}" id="{CAE2E310-6F2D-4012-9C60-C7892852DB2A}">
    <text>Heated HSPs of the studied polymer</text>
  </threadedComment>
  <threadedComment ref="AG3" dT="2022-02-10T11:36:39.44" personId="{00000000-0000-0000-0000-000000000000}" id="{DD3133DE-BCBB-4FF6-8186-0597AB93F657}">
    <text>Hildebrand parameter evaluated based on polymers "heated" HSP</text>
  </threadedComment>
  <threadedComment ref="Z8" dT="2022-02-10T11:32:38.61" personId="{00000000-0000-0000-0000-000000000000}" id="{1E210BAB-E2F7-427C-A1DA-1B236495A534}">
    <text>Radius of the solubility sphere of the polymer. Value found in the literature or evaluated based on respective polymer solubility tests results. Lower values decrease the size of the solublity sphere and therefore increses the value of RED</text>
  </threadedComment>
  <threadedComment ref="AA8" dT="2022-02-10T11:33:40.06" personId="{00000000-0000-0000-0000-000000000000}" id="{95E9C020-05D5-48E9-BCCC-0D59192F4546}">
    <text>Thermal expansion coefficient used for all of the solvents to calculated "heated" HSP</text>
  </threadedComment>
  <threadedComment ref="AC8" dT="2022-02-10T11:34:29.49" personId="{00000000-0000-0000-0000-000000000000}" id="{113739C0-B7CF-4D22-9A8B-9D11C226DB76}">
    <text>Setting of "heating" temperature for HSP extrapolation</text>
  </threadedComment>
  <threadedComment ref="J281" dT="2021-04-26T13:11:24.42" personId="{00000000-0000-0000-0000-000000000000}" id="{3DBBE3EA-B6ED-4914-BCC8-9D3A7D6843B1}">
    <text>hodnoty se vyrazne lisi na knovelu a na wikipedii, zde jsou uvedeny hodnoty z knovelu</text>
  </threadedComment>
  <threadedComment ref="B349" dT="2021-04-27T14:27:18.54" personId="{00000000-0000-0000-0000-000000000000}" id="{1EE542A6-AFDA-4E40-B8A2-1DCD978CCFE6}">
    <text xml:space="preserve">Nasla jsem pouze Ethyl isopropyl ether, coz je asi neco jineho.
</text>
  </threadedComment>
  <threadedComment ref="B359" dT="2021-04-27T14:33:06.78" personId="{00000000-0000-0000-0000-000000000000}" id="{A8599759-CC40-471F-9674-9FBDFF140B40}">
    <text>Nasla jsem jen Ethyl-1-propenylether</text>
  </threadedComment>
  <threadedComment ref="B380" dT="2021-04-28T13:17:03.89" personId="{00000000-0000-0000-0000-000000000000}" id="{1E46C9FD-7294-469F-B71E-40149FB32B3A}">
    <text>Nasla jsem jen Ethyl methane sulfonate</text>
  </threadedComment>
  <threadedComment ref="B386" dT="2021-04-28T13:23:47.95" personId="{00000000-0000-0000-0000-000000000000}" id="{92BE263B-B3A6-412A-9066-E17C76CA3E49}">
    <text>Nasla jsem jen Ethyl propyl ether</text>
  </threadedComment>
  <threadedComment ref="B393" dT="2021-04-28T14:10:59.88" personId="{00000000-0000-0000-0000-000000000000}" id="{C8DA0A91-E18B-4638-88DF-F12DF8353435}">
    <text>mozna ma byt Fluoropropene?</text>
  </threadedComment>
  <threadedComment ref="B426" dT="2021-04-28T14:10:05.21" personId="{00000000-0000-0000-0000-000000000000}" id="{357C0DE8-74D3-44AF-86CE-02B4D78DC0D2}">
    <text>Nasla jsem jen 3-iodopropene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847"/>
  <sheetViews>
    <sheetView tabSelected="1" zoomScale="55" zoomScaleNormal="55" workbookViewId="0">
      <pane ySplit="1" topLeftCell="A2" activePane="bottomLeft" state="frozen"/>
      <selection pane="bottomLeft" activeCell="AE6" sqref="AE6"/>
    </sheetView>
  </sheetViews>
  <sheetFormatPr defaultColWidth="8.86328125" defaultRowHeight="14.25" x14ac:dyDescent="0.45"/>
  <cols>
    <col min="1" max="1" width="5.3984375" style="45" customWidth="1"/>
    <col min="2" max="2" width="47.59765625" style="5" customWidth="1"/>
    <col min="3" max="3" width="12.59765625" style="86" customWidth="1"/>
    <col min="4" max="4" width="14.265625" style="87" customWidth="1"/>
    <col min="5" max="5" width="10.59765625" style="86" customWidth="1"/>
    <col min="6" max="6" width="11.1328125" style="86" customWidth="1"/>
    <col min="7" max="7" width="12.59765625" style="86" customWidth="1"/>
    <col min="8" max="8" width="14.265625" style="86" customWidth="1"/>
    <col min="9" max="9" width="15.73046875" style="86" customWidth="1"/>
    <col min="10" max="10" width="9.1328125" style="88" customWidth="1"/>
    <col min="11" max="11" width="8.86328125" style="88" customWidth="1"/>
    <col min="12" max="12" width="8.1328125" style="88" customWidth="1"/>
    <col min="13" max="13" width="8.265625" style="88" customWidth="1"/>
    <col min="14" max="14" width="9" style="89" hidden="1" customWidth="1"/>
    <col min="15" max="15" width="15.86328125" style="88" customWidth="1"/>
    <col min="16" max="16" width="10.265625" style="88" customWidth="1"/>
    <col min="17" max="17" width="14" style="86" hidden="1" customWidth="1"/>
    <col min="18" max="18" width="12.59765625" style="86" hidden="1" customWidth="1"/>
    <col min="19" max="19" width="7.73046875" style="90" hidden="1" customWidth="1"/>
    <col min="20" max="21" width="11.59765625" style="90" hidden="1" customWidth="1"/>
    <col min="22" max="22" width="11.59765625" style="87" customWidth="1"/>
    <col min="23" max="23" width="12.265625" style="87" customWidth="1"/>
    <col min="24" max="24" width="14.3984375" customWidth="1"/>
    <col min="25" max="25" width="11" customWidth="1"/>
    <col min="26" max="26" width="28.73046875" style="5" customWidth="1"/>
    <col min="27" max="27" width="8.86328125" style="5"/>
    <col min="28" max="30" width="15.59765625" style="5" customWidth="1"/>
    <col min="31" max="32" width="15.73046875" style="5" customWidth="1"/>
    <col min="33" max="33" width="14.59765625" style="5" customWidth="1"/>
    <col min="34" max="34" width="15.1328125" style="5" customWidth="1"/>
    <col min="35" max="16384" width="8.86328125" style="5"/>
  </cols>
  <sheetData>
    <row r="1" spans="1:35" s="4" customFormat="1" ht="75" customHeight="1" thickBot="1" x14ac:dyDescent="0.5">
      <c r="A1" s="44" t="s">
        <v>0</v>
      </c>
      <c r="B1" s="2" t="s">
        <v>1</v>
      </c>
      <c r="C1" s="16" t="s">
        <v>2</v>
      </c>
      <c r="D1" s="11" t="s">
        <v>3</v>
      </c>
      <c r="E1" s="14" t="s">
        <v>4</v>
      </c>
      <c r="F1" s="12" t="s">
        <v>5</v>
      </c>
      <c r="G1" s="14" t="s">
        <v>6</v>
      </c>
      <c r="H1" s="13" t="s">
        <v>7</v>
      </c>
      <c r="I1" s="3" t="s">
        <v>8</v>
      </c>
      <c r="J1" s="35" t="s">
        <v>9</v>
      </c>
      <c r="K1" s="36" t="s">
        <v>10</v>
      </c>
      <c r="L1" s="36" t="s">
        <v>11</v>
      </c>
      <c r="M1" s="36" t="s">
        <v>12</v>
      </c>
      <c r="N1" s="52" t="s">
        <v>13</v>
      </c>
      <c r="O1" s="58" t="s">
        <v>14</v>
      </c>
      <c r="P1" s="43" t="s">
        <v>15</v>
      </c>
      <c r="Q1" s="1" t="s">
        <v>16</v>
      </c>
      <c r="R1" s="1" t="s">
        <v>17</v>
      </c>
      <c r="S1" s="33" t="s">
        <v>18</v>
      </c>
      <c r="T1" s="33" t="s">
        <v>19</v>
      </c>
      <c r="U1" s="3" t="s">
        <v>20</v>
      </c>
      <c r="V1" s="3" t="s">
        <v>21</v>
      </c>
      <c r="W1" s="3" t="s">
        <v>22</v>
      </c>
      <c r="X1" s="18" t="s">
        <v>23</v>
      </c>
      <c r="Y1" s="18" t="s">
        <v>24</v>
      </c>
      <c r="Z1" s="94" t="s">
        <v>25</v>
      </c>
      <c r="AA1" s="95"/>
      <c r="AB1" s="6" t="s">
        <v>26</v>
      </c>
      <c r="AC1" s="6" t="s">
        <v>27</v>
      </c>
      <c r="AD1" s="6" t="s">
        <v>28</v>
      </c>
      <c r="AE1" s="6" t="s">
        <v>29</v>
      </c>
      <c r="AF1" s="6" t="s">
        <v>30</v>
      </c>
      <c r="AG1" s="7" t="s">
        <v>31</v>
      </c>
      <c r="AH1" s="7" t="s">
        <v>32</v>
      </c>
      <c r="AI1" s="8"/>
    </row>
    <row r="2" spans="1:35" ht="18.399999999999999" thickBot="1" x14ac:dyDescent="0.6">
      <c r="A2" s="57">
        <v>1</v>
      </c>
      <c r="B2" s="59" t="s">
        <v>33</v>
      </c>
      <c r="C2" s="60">
        <v>14.7</v>
      </c>
      <c r="D2" s="61">
        <f t="shared" ref="D2:D65" si="0">C2*(1-($AC$12-$AD$12)*$AA$12*1.25)</f>
        <v>13.9925625</v>
      </c>
      <c r="E2" s="60">
        <v>8</v>
      </c>
      <c r="F2" s="61">
        <f t="shared" ref="F2:F65" si="1">E2*(1-($AC$12-$AD$12)*$AA$12/2)</f>
        <v>7.8460000000000001</v>
      </c>
      <c r="G2" s="60">
        <v>11.3</v>
      </c>
      <c r="H2" s="61">
        <f t="shared" ref="H2:H65" si="2">G2*(1-($AC$12-$AD$12)*(0.00122+$AA$12/2))</f>
        <v>10.324244999999999</v>
      </c>
      <c r="I2" s="62">
        <v>57.1</v>
      </c>
      <c r="J2" s="91">
        <v>-121</v>
      </c>
      <c r="K2" s="63">
        <f>J2+273.15</f>
        <v>152.14999999999998</v>
      </c>
      <c r="L2" s="63">
        <v>20.8</v>
      </c>
      <c r="M2" s="63">
        <f>L2+273.15</f>
        <v>293.95</v>
      </c>
      <c r="N2" s="64"/>
      <c r="O2" s="63"/>
      <c r="P2" s="63"/>
      <c r="Q2" s="65">
        <f t="shared" ref="Q2:Q65" si="3">(C2^2+E2^2+G2^2)^(1/2)</f>
        <v>20.193563330923048</v>
      </c>
      <c r="R2" s="65">
        <f t="shared" ref="R2:R65" si="4">(D2^2+F2^2+H2^2)^(1/2)</f>
        <v>19.077252321454242</v>
      </c>
      <c r="S2" s="66">
        <f t="shared" ref="S2:S65" si="5">ABS($AG$2-Q2)</f>
        <v>0.98280085181615817</v>
      </c>
      <c r="T2" s="66">
        <f t="shared" ref="T2:T65" si="6">ABS($AG$3-R2)</f>
        <v>1.0105285437732547</v>
      </c>
      <c r="U2" s="67">
        <f t="shared" ref="U2:U65" si="7">4*($AB$2-C2)^2+($AC$2-E2)^2+($AD$2-G2)^2</f>
        <v>84.131599999999992</v>
      </c>
      <c r="V2" s="67">
        <f t="shared" ref="V2:V65" si="8">(4*($AB$2-C2)^2+($AC$2-E2)^2+($AD$2-G2)^2)^1/2</f>
        <v>42.065799999999996</v>
      </c>
      <c r="W2" s="67">
        <f t="shared" ref="W2:W65" si="9">(4*($AB$3-D2)^2+($AC$3-F2)^2+($AD$3-H2)^2)^1/2</f>
        <v>36.738237755874955</v>
      </c>
      <c r="X2" s="68">
        <f t="shared" ref="X2:X65" si="10">V2/$Z$12</f>
        <v>4.2065799999999998</v>
      </c>
      <c r="Y2" s="69">
        <f t="shared" ref="Y2:Y65" si="11">W2/$Z$12</f>
        <v>3.6738237755874956</v>
      </c>
      <c r="Z2" s="96" t="s">
        <v>893</v>
      </c>
      <c r="AA2" s="97"/>
      <c r="AB2" s="22">
        <v>18.72</v>
      </c>
      <c r="AC2" s="22">
        <v>7</v>
      </c>
      <c r="AD2" s="22">
        <v>7</v>
      </c>
      <c r="AE2" s="23">
        <v>100</v>
      </c>
      <c r="AF2" s="31">
        <v>7.3999999999999999E-4</v>
      </c>
      <c r="AG2" s="24">
        <f>(AB2^2+AC2^2+AD2^2)^(1/2)</f>
        <v>21.176364182739206</v>
      </c>
      <c r="AH2" s="30">
        <f>AG2*EXP(-1.25*AA12*(AC12-AD12))</f>
        <v>20.181385359183107</v>
      </c>
    </row>
    <row r="3" spans="1:35" ht="15" customHeight="1" thickBot="1" x14ac:dyDescent="0.6">
      <c r="A3" s="57">
        <v>2</v>
      </c>
      <c r="B3" s="70" t="s">
        <v>34</v>
      </c>
      <c r="C3" s="15">
        <v>16.3</v>
      </c>
      <c r="D3" s="46">
        <f t="shared" si="0"/>
        <v>15.515562500000001</v>
      </c>
      <c r="E3" s="15">
        <v>4</v>
      </c>
      <c r="F3" s="46">
        <f t="shared" si="1"/>
        <v>3.923</v>
      </c>
      <c r="G3" s="15">
        <v>20.2</v>
      </c>
      <c r="H3" s="46">
        <f t="shared" si="2"/>
        <v>18.455729999999999</v>
      </c>
      <c r="I3" s="47">
        <v>61.2</v>
      </c>
      <c r="J3" s="37">
        <v>46.5</v>
      </c>
      <c r="K3" s="37">
        <v>319.64999999999998</v>
      </c>
      <c r="L3" s="37">
        <v>115.2</v>
      </c>
      <c r="M3" s="37">
        <v>388.35</v>
      </c>
      <c r="N3" s="53"/>
      <c r="O3" s="37"/>
      <c r="P3" s="37"/>
      <c r="Q3" s="48">
        <f t="shared" si="3"/>
        <v>26.262711208098832</v>
      </c>
      <c r="R3" s="48">
        <f t="shared" si="4"/>
        <v>24.428192289326407</v>
      </c>
      <c r="S3" s="34">
        <f t="shared" si="5"/>
        <v>5.0863470253596255</v>
      </c>
      <c r="T3" s="34">
        <f t="shared" si="6"/>
        <v>4.3404114240989102</v>
      </c>
      <c r="U3" s="17">
        <f t="shared" si="7"/>
        <v>206.66559999999993</v>
      </c>
      <c r="V3" s="17">
        <f t="shared" si="8"/>
        <v>103.33279999999996</v>
      </c>
      <c r="W3" s="17">
        <f t="shared" si="9"/>
        <v>87.266181665062447</v>
      </c>
      <c r="X3" s="19">
        <f t="shared" si="10"/>
        <v>10.333279999999997</v>
      </c>
      <c r="Y3" s="71">
        <f t="shared" si="11"/>
        <v>8.7266181665062454</v>
      </c>
      <c r="Z3" s="93" t="s">
        <v>35</v>
      </c>
      <c r="AA3" s="93"/>
      <c r="AB3" s="25">
        <f>AB2*(1-($AC$12-$AD$12)*$AF$2*1.25)</f>
        <v>17.767619999999997</v>
      </c>
      <c r="AC3" s="26">
        <f>AC2*(1-($AC$12-$AD$12)*$AF$2/2)</f>
        <v>6.8575499999999998</v>
      </c>
      <c r="AD3" s="26">
        <f>AD2*(1-($AC$12-$AD$12)*(0.00122+$AF$2/2))</f>
        <v>6.3878500000000003</v>
      </c>
      <c r="AE3" s="27"/>
      <c r="AF3" s="32"/>
      <c r="AG3" s="28">
        <f>(AB3^2+AC3^2+AD3^2)^(1/2)</f>
        <v>20.087780865227497</v>
      </c>
      <c r="AH3" s="29"/>
    </row>
    <row r="4" spans="1:35" ht="15" customHeight="1" x14ac:dyDescent="0.55000000000000004">
      <c r="A4" s="57">
        <v>3</v>
      </c>
      <c r="B4" s="70" t="s">
        <v>36</v>
      </c>
      <c r="C4" s="15">
        <v>17.3</v>
      </c>
      <c r="D4" s="46">
        <f t="shared" si="0"/>
        <v>16.467437500000003</v>
      </c>
      <c r="E4" s="15">
        <v>18.7</v>
      </c>
      <c r="F4" s="46">
        <f t="shared" si="1"/>
        <v>18.340025000000001</v>
      </c>
      <c r="G4" s="15">
        <v>22.4</v>
      </c>
      <c r="H4" s="46">
        <f t="shared" si="2"/>
        <v>20.46576</v>
      </c>
      <c r="I4" s="47">
        <v>60.8</v>
      </c>
      <c r="J4" s="37">
        <f>K4-273.15</f>
        <v>81</v>
      </c>
      <c r="K4" s="37">
        <v>354.15</v>
      </c>
      <c r="L4" s="37">
        <f>M4-273.15</f>
        <v>221.15000000000003</v>
      </c>
      <c r="M4" s="37">
        <v>494.3</v>
      </c>
      <c r="N4" s="53"/>
      <c r="O4" s="37"/>
      <c r="P4" s="37"/>
      <c r="Q4" s="48">
        <f t="shared" si="3"/>
        <v>33.922558865745962</v>
      </c>
      <c r="R4" s="48">
        <f t="shared" si="4"/>
        <v>32.037171335725496</v>
      </c>
      <c r="S4" s="34">
        <f t="shared" si="5"/>
        <v>12.746194683006756</v>
      </c>
      <c r="T4" s="34">
        <f t="shared" si="6"/>
        <v>11.949390470497999</v>
      </c>
      <c r="U4" s="17">
        <f t="shared" si="7"/>
        <v>382.11559999999997</v>
      </c>
      <c r="V4" s="17">
        <f t="shared" si="8"/>
        <v>191.05779999999999</v>
      </c>
      <c r="W4" s="17">
        <f t="shared" si="9"/>
        <v>168.39834011347497</v>
      </c>
      <c r="X4" s="19">
        <f t="shared" si="10"/>
        <v>19.105779999999999</v>
      </c>
      <c r="Y4" s="71">
        <f t="shared" si="11"/>
        <v>16.839834011347499</v>
      </c>
      <c r="Z4" s="10"/>
      <c r="AA4" s="10"/>
      <c r="AE4" s="9"/>
      <c r="AF4" s="9"/>
      <c r="AG4" s="9"/>
    </row>
    <row r="5" spans="1:35" ht="15" customHeight="1" x14ac:dyDescent="0.55000000000000004">
      <c r="A5" s="57">
        <v>4</v>
      </c>
      <c r="B5" s="70" t="s">
        <v>37</v>
      </c>
      <c r="C5" s="15">
        <v>20.6</v>
      </c>
      <c r="D5" s="46">
        <f t="shared" si="0"/>
        <v>19.608625000000004</v>
      </c>
      <c r="E5" s="15">
        <v>13.3</v>
      </c>
      <c r="F5" s="46">
        <f t="shared" si="1"/>
        <v>13.043975000000001</v>
      </c>
      <c r="G5" s="15">
        <v>12.4</v>
      </c>
      <c r="H5" s="46">
        <f t="shared" si="2"/>
        <v>11.32926</v>
      </c>
      <c r="I5" s="47">
        <v>110.9</v>
      </c>
      <c r="J5" s="37">
        <v>114.5</v>
      </c>
      <c r="K5" s="37">
        <v>387.65</v>
      </c>
      <c r="L5" s="37">
        <v>303.8</v>
      </c>
      <c r="M5" s="37">
        <v>576.95000000000005</v>
      </c>
      <c r="N5" s="53"/>
      <c r="O5" s="37"/>
      <c r="P5" s="37"/>
      <c r="Q5" s="48">
        <f t="shared" si="3"/>
        <v>27.477445296096946</v>
      </c>
      <c r="R5" s="48">
        <f t="shared" si="4"/>
        <v>26.134184325110478</v>
      </c>
      <c r="S5" s="34">
        <f t="shared" si="5"/>
        <v>6.3010811133577391</v>
      </c>
      <c r="T5" s="34">
        <f t="shared" si="6"/>
        <v>6.0464034598829812</v>
      </c>
      <c r="U5" s="17">
        <f t="shared" si="7"/>
        <v>82.987600000000043</v>
      </c>
      <c r="V5" s="17">
        <f t="shared" si="8"/>
        <v>41.493800000000022</v>
      </c>
      <c r="W5" s="17">
        <f t="shared" si="9"/>
        <v>38.123292354412555</v>
      </c>
      <c r="X5" s="19">
        <f t="shared" si="10"/>
        <v>4.1493800000000025</v>
      </c>
      <c r="Y5" s="71">
        <f t="shared" si="11"/>
        <v>3.8123292354412555</v>
      </c>
      <c r="AE5" s="9"/>
      <c r="AF5" s="9"/>
      <c r="AG5" s="9"/>
    </row>
    <row r="6" spans="1:35" ht="18" x14ac:dyDescent="0.55000000000000004">
      <c r="A6" s="57">
        <v>5</v>
      </c>
      <c r="B6" s="70" t="s">
        <v>38</v>
      </c>
      <c r="C6" s="15">
        <v>14.5</v>
      </c>
      <c r="D6" s="46">
        <f t="shared" si="0"/>
        <v>13.8021875</v>
      </c>
      <c r="E6" s="15">
        <v>8</v>
      </c>
      <c r="F6" s="46">
        <f t="shared" si="1"/>
        <v>7.8460000000000001</v>
      </c>
      <c r="G6" s="15">
        <v>13.5</v>
      </c>
      <c r="H6" s="46">
        <f t="shared" si="2"/>
        <v>12.334275</v>
      </c>
      <c r="I6" s="47">
        <v>57.1</v>
      </c>
      <c r="J6" s="37">
        <f>K6-273.15</f>
        <v>16.536000000000001</v>
      </c>
      <c r="K6" s="37">
        <v>289.68599999999998</v>
      </c>
      <c r="L6" s="37">
        <f>M6-273.15</f>
        <v>117.82600000000002</v>
      </c>
      <c r="M6" s="37">
        <v>390.976</v>
      </c>
      <c r="N6" s="53"/>
      <c r="O6" s="37"/>
      <c r="P6" s="37"/>
      <c r="Q6" s="48">
        <f t="shared" si="3"/>
        <v>21.365860619221497</v>
      </c>
      <c r="R6" s="48">
        <f t="shared" si="4"/>
        <v>20.104587425778757</v>
      </c>
      <c r="S6" s="34">
        <f t="shared" si="5"/>
        <v>0.18949643648229042</v>
      </c>
      <c r="T6" s="34">
        <f t="shared" si="6"/>
        <v>1.6806560551259508E-2</v>
      </c>
      <c r="U6" s="17">
        <f t="shared" si="7"/>
        <v>114.48359999999997</v>
      </c>
      <c r="V6" s="17">
        <f t="shared" si="8"/>
        <v>57.241799999999984</v>
      </c>
      <c r="W6" s="17">
        <f t="shared" si="9"/>
        <v>49.617811665674949</v>
      </c>
      <c r="X6" s="19">
        <f t="shared" si="10"/>
        <v>5.7241799999999987</v>
      </c>
      <c r="Y6" s="71">
        <f t="shared" si="11"/>
        <v>4.9617811665674951</v>
      </c>
      <c r="AE6" s="9"/>
      <c r="AF6" s="9"/>
      <c r="AG6" s="9"/>
    </row>
    <row r="7" spans="1:35" ht="18" x14ac:dyDescent="0.55000000000000004">
      <c r="A7" s="57">
        <v>6</v>
      </c>
      <c r="B7" s="70" t="s">
        <v>39</v>
      </c>
      <c r="C7" s="15">
        <v>16</v>
      </c>
      <c r="D7" s="46">
        <f t="shared" si="0"/>
        <v>15.23</v>
      </c>
      <c r="E7" s="15">
        <v>11.7</v>
      </c>
      <c r="F7" s="46">
        <f t="shared" si="1"/>
        <v>11.474774999999999</v>
      </c>
      <c r="G7" s="15">
        <v>10.199999999999999</v>
      </c>
      <c r="H7" s="46">
        <f t="shared" si="2"/>
        <v>9.3192299999999992</v>
      </c>
      <c r="I7" s="47">
        <v>94.5</v>
      </c>
      <c r="J7" s="37">
        <f>K7-273.15</f>
        <v>-72.999999999999972</v>
      </c>
      <c r="K7" s="37">
        <v>200.15</v>
      </c>
      <c r="L7" s="37">
        <f>M7-273.15</f>
        <v>139.55000000000001</v>
      </c>
      <c r="M7" s="37">
        <v>412.7</v>
      </c>
      <c r="N7" s="53"/>
      <c r="O7" s="37"/>
      <c r="P7" s="37"/>
      <c r="Q7" s="48">
        <f t="shared" si="3"/>
        <v>22.291926789759561</v>
      </c>
      <c r="R7" s="48">
        <f t="shared" si="4"/>
        <v>21.224311746050212</v>
      </c>
      <c r="S7" s="34">
        <f t="shared" si="5"/>
        <v>1.1155626070203546</v>
      </c>
      <c r="T7" s="34">
        <f t="shared" si="6"/>
        <v>1.1365308808227148</v>
      </c>
      <c r="U7" s="17">
        <f t="shared" si="7"/>
        <v>61.923599999999965</v>
      </c>
      <c r="V7" s="17">
        <f t="shared" si="8"/>
        <v>30.961799999999982</v>
      </c>
      <c r="W7" s="17">
        <f t="shared" si="9"/>
        <v>27.834908231312461</v>
      </c>
      <c r="X7" s="19">
        <f t="shared" si="10"/>
        <v>3.0961799999999982</v>
      </c>
      <c r="Y7" s="71">
        <f t="shared" si="11"/>
        <v>2.7834908231312463</v>
      </c>
    </row>
    <row r="8" spans="1:35" ht="18" customHeight="1" x14ac:dyDescent="0.55000000000000004">
      <c r="A8" s="57">
        <v>7</v>
      </c>
      <c r="B8" s="70" t="s">
        <v>40</v>
      </c>
      <c r="C8" s="15">
        <v>15.5</v>
      </c>
      <c r="D8" s="46">
        <f t="shared" si="0"/>
        <v>14.7540625</v>
      </c>
      <c r="E8" s="15">
        <v>10.4</v>
      </c>
      <c r="F8" s="46">
        <f t="shared" si="1"/>
        <v>10.1998</v>
      </c>
      <c r="G8" s="15">
        <v>7</v>
      </c>
      <c r="H8" s="46">
        <f t="shared" si="2"/>
        <v>6.3955500000000001</v>
      </c>
      <c r="I8" s="47">
        <v>74</v>
      </c>
      <c r="J8" s="37">
        <f>K8-273.15</f>
        <v>-93.149999999999977</v>
      </c>
      <c r="K8" s="38">
        <v>180</v>
      </c>
      <c r="L8" s="37">
        <f>M8-273.15</f>
        <v>56.25</v>
      </c>
      <c r="M8" s="37">
        <v>329.4</v>
      </c>
      <c r="N8" s="53"/>
      <c r="O8" s="37"/>
      <c r="P8" s="37"/>
      <c r="Q8" s="49">
        <f t="shared" si="3"/>
        <v>19.935144845222471</v>
      </c>
      <c r="R8" s="48">
        <f t="shared" si="4"/>
        <v>19.042619045089523</v>
      </c>
      <c r="S8" s="34">
        <f t="shared" si="5"/>
        <v>1.2412193375167355</v>
      </c>
      <c r="T8" s="34">
        <f t="shared" si="6"/>
        <v>1.0451618201379738</v>
      </c>
      <c r="U8" s="17">
        <f t="shared" si="7"/>
        <v>53.033599999999971</v>
      </c>
      <c r="V8" s="17">
        <f t="shared" si="8"/>
        <v>26.516799999999986</v>
      </c>
      <c r="W8" s="17">
        <f t="shared" si="9"/>
        <v>23.748404787862469</v>
      </c>
      <c r="X8" s="19">
        <f t="shared" si="10"/>
        <v>2.6516799999999985</v>
      </c>
      <c r="Y8" s="71">
        <f t="shared" si="11"/>
        <v>2.3748404787862469</v>
      </c>
      <c r="Z8" s="100" t="s">
        <v>41</v>
      </c>
      <c r="AA8" s="102" t="s">
        <v>42</v>
      </c>
      <c r="AB8" s="103"/>
      <c r="AC8" s="103" t="s">
        <v>43</v>
      </c>
      <c r="AD8" s="100" t="s">
        <v>44</v>
      </c>
    </row>
    <row r="9" spans="1:35" ht="18" x14ac:dyDescent="0.55000000000000004">
      <c r="A9" s="57">
        <v>8</v>
      </c>
      <c r="B9" s="70" t="s">
        <v>45</v>
      </c>
      <c r="C9" s="15">
        <v>16.600000000000001</v>
      </c>
      <c r="D9" s="46">
        <f t="shared" si="0"/>
        <v>15.801125000000003</v>
      </c>
      <c r="E9" s="15">
        <v>12.2</v>
      </c>
      <c r="F9" s="46">
        <f t="shared" si="1"/>
        <v>11.96515</v>
      </c>
      <c r="G9" s="15">
        <v>15.5</v>
      </c>
      <c r="H9" s="46">
        <f t="shared" si="2"/>
        <v>14.161574999999999</v>
      </c>
      <c r="I9" s="47">
        <v>94</v>
      </c>
      <c r="J9" s="37">
        <v>-19</v>
      </c>
      <c r="K9" s="37">
        <f>J9+273.15</f>
        <v>254.14999999999998</v>
      </c>
      <c r="L9" s="37">
        <v>82</v>
      </c>
      <c r="M9" s="37">
        <f>L9+273.15</f>
        <v>355.15</v>
      </c>
      <c r="N9" s="53"/>
      <c r="O9" s="37"/>
      <c r="P9" s="37"/>
      <c r="Q9" s="48">
        <f t="shared" si="3"/>
        <v>25.780806814372589</v>
      </c>
      <c r="R9" s="48">
        <f t="shared" si="4"/>
        <v>24.359609444093106</v>
      </c>
      <c r="S9" s="34">
        <f t="shared" si="5"/>
        <v>4.6044426316333826</v>
      </c>
      <c r="T9" s="34">
        <f t="shared" si="6"/>
        <v>4.271828578865609</v>
      </c>
      <c r="U9" s="17">
        <f t="shared" si="7"/>
        <v>117.26759999999994</v>
      </c>
      <c r="V9" s="17">
        <f t="shared" si="8"/>
        <v>58.633799999999972</v>
      </c>
      <c r="W9" s="17">
        <f t="shared" si="9"/>
        <v>50.993394237862447</v>
      </c>
      <c r="X9" s="19">
        <f t="shared" si="10"/>
        <v>5.8633799999999976</v>
      </c>
      <c r="Y9" s="71">
        <f t="shared" si="11"/>
        <v>5.0993394237862448</v>
      </c>
      <c r="Z9" s="101"/>
      <c r="AA9" s="104"/>
      <c r="AB9" s="105"/>
      <c r="AC9" s="105"/>
      <c r="AD9" s="101"/>
    </row>
    <row r="10" spans="1:35" ht="18" x14ac:dyDescent="0.55000000000000004">
      <c r="A10" s="57">
        <v>9</v>
      </c>
      <c r="B10" s="70" t="s">
        <v>46</v>
      </c>
      <c r="C10" s="15">
        <v>14.7</v>
      </c>
      <c r="D10" s="46">
        <f t="shared" si="0"/>
        <v>13.9925625</v>
      </c>
      <c r="E10" s="15">
        <v>4.5999999999999996</v>
      </c>
      <c r="F10" s="46">
        <f t="shared" si="1"/>
        <v>4.51145</v>
      </c>
      <c r="G10" s="15">
        <v>4.5999999999999996</v>
      </c>
      <c r="H10" s="46">
        <f t="shared" si="2"/>
        <v>4.2027899999999994</v>
      </c>
      <c r="I10" s="47">
        <v>96.7</v>
      </c>
      <c r="J10" s="37" t="s">
        <v>47</v>
      </c>
      <c r="K10" s="37" t="s">
        <v>47</v>
      </c>
      <c r="L10" s="37" t="s">
        <v>47</v>
      </c>
      <c r="M10" s="37" t="s">
        <v>47</v>
      </c>
      <c r="N10" s="53"/>
      <c r="O10" s="37"/>
      <c r="P10" s="37"/>
      <c r="Q10" s="48">
        <f t="shared" si="3"/>
        <v>16.075136080294932</v>
      </c>
      <c r="R10" s="48">
        <f t="shared" si="4"/>
        <v>15.290795603990208</v>
      </c>
      <c r="S10" s="34">
        <f t="shared" si="5"/>
        <v>5.1012281024442743</v>
      </c>
      <c r="T10" s="34">
        <f t="shared" si="6"/>
        <v>4.796985261237289</v>
      </c>
      <c r="U10" s="17">
        <f t="shared" si="7"/>
        <v>76.161599999999993</v>
      </c>
      <c r="V10" s="17">
        <f t="shared" si="8"/>
        <v>38.080799999999996</v>
      </c>
      <c r="W10" s="17">
        <f t="shared" si="9"/>
        <v>33.641454463412458</v>
      </c>
      <c r="X10" s="19">
        <f t="shared" si="10"/>
        <v>3.8080799999999995</v>
      </c>
      <c r="Y10" s="71">
        <f t="shared" si="11"/>
        <v>3.3641454463412459</v>
      </c>
      <c r="Z10" s="101"/>
      <c r="AA10" s="104"/>
      <c r="AB10" s="105"/>
      <c r="AC10" s="105"/>
      <c r="AD10" s="101"/>
    </row>
    <row r="11" spans="1:35" ht="18" x14ac:dyDescent="0.55000000000000004">
      <c r="A11" s="57">
        <v>10</v>
      </c>
      <c r="B11" s="70" t="s">
        <v>48</v>
      </c>
      <c r="C11" s="15">
        <v>15.3</v>
      </c>
      <c r="D11" s="46">
        <f t="shared" si="0"/>
        <v>14.5636875</v>
      </c>
      <c r="E11" s="15">
        <v>18</v>
      </c>
      <c r="F11" s="46">
        <f t="shared" si="1"/>
        <v>17.653500000000001</v>
      </c>
      <c r="G11" s="15">
        <v>6.1</v>
      </c>
      <c r="H11" s="46">
        <f t="shared" si="2"/>
        <v>5.5732649999999992</v>
      </c>
      <c r="I11" s="47">
        <v>52.6</v>
      </c>
      <c r="J11" s="37">
        <f>K11-273.15</f>
        <v>-43.83499999999998</v>
      </c>
      <c r="K11" s="37">
        <v>229.315</v>
      </c>
      <c r="L11" s="37">
        <f>M11-273.15</f>
        <v>81.660000000000025</v>
      </c>
      <c r="M11" s="37">
        <v>354.81</v>
      </c>
      <c r="N11" s="53"/>
      <c r="O11" s="37"/>
      <c r="P11" s="37"/>
      <c r="Q11" s="48">
        <f t="shared" si="3"/>
        <v>24.398770460824455</v>
      </c>
      <c r="R11" s="48">
        <f t="shared" si="4"/>
        <v>23.554369841026983</v>
      </c>
      <c r="S11" s="34">
        <f t="shared" si="5"/>
        <v>3.2224062780852485</v>
      </c>
      <c r="T11" s="34">
        <f t="shared" si="6"/>
        <v>3.4665889757994854</v>
      </c>
      <c r="U11" s="17">
        <f t="shared" si="7"/>
        <v>168.59559999999996</v>
      </c>
      <c r="V11" s="17">
        <f t="shared" si="8"/>
        <v>84.297799999999981</v>
      </c>
      <c r="W11" s="17">
        <f t="shared" si="9"/>
        <v>79.138409491474974</v>
      </c>
      <c r="X11" s="19">
        <f t="shared" si="10"/>
        <v>8.4297799999999974</v>
      </c>
      <c r="Y11" s="71">
        <f t="shared" si="11"/>
        <v>7.913840949147497</v>
      </c>
      <c r="Z11" s="101"/>
      <c r="AA11" s="104"/>
      <c r="AB11" s="105"/>
      <c r="AC11" s="105"/>
      <c r="AD11" s="101"/>
    </row>
    <row r="12" spans="1:35" ht="18.399999999999999" thickBot="1" x14ac:dyDescent="0.6">
      <c r="A12" s="57">
        <v>11</v>
      </c>
      <c r="B12" s="70" t="s">
        <v>49</v>
      </c>
      <c r="C12" s="15">
        <v>19.600000000000001</v>
      </c>
      <c r="D12" s="46">
        <f t="shared" si="0"/>
        <v>18.656750000000002</v>
      </c>
      <c r="E12" s="15">
        <v>8.6</v>
      </c>
      <c r="F12" s="46">
        <f t="shared" si="1"/>
        <v>8.43445</v>
      </c>
      <c r="G12" s="15">
        <v>3.7</v>
      </c>
      <c r="H12" s="46">
        <f t="shared" si="2"/>
        <v>3.3805049999999999</v>
      </c>
      <c r="I12" s="47">
        <v>117.4</v>
      </c>
      <c r="J12" s="37">
        <f>K12-273.15</f>
        <v>19.65500000000003</v>
      </c>
      <c r="K12" s="37">
        <v>292.80500000000001</v>
      </c>
      <c r="L12" s="37">
        <f>M12-273.15</f>
        <v>202.11</v>
      </c>
      <c r="M12" s="37">
        <v>475.26</v>
      </c>
      <c r="N12" s="53"/>
      <c r="O12" s="50" t="s">
        <v>47</v>
      </c>
      <c r="P12" s="50" t="s">
        <v>50</v>
      </c>
      <c r="Q12" s="48">
        <f t="shared" si="3"/>
        <v>21.721187812824603</v>
      </c>
      <c r="R12" s="48">
        <f t="shared" si="4"/>
        <v>20.751917535977853</v>
      </c>
      <c r="S12" s="34">
        <f t="shared" si="5"/>
        <v>0.54482363008539636</v>
      </c>
      <c r="T12" s="34">
        <f t="shared" si="6"/>
        <v>0.66413667075035576</v>
      </c>
      <c r="U12" s="17">
        <f t="shared" si="7"/>
        <v>16.547600000000017</v>
      </c>
      <c r="V12" s="17">
        <f t="shared" si="8"/>
        <v>8.2738000000000085</v>
      </c>
      <c r="W12" s="17">
        <f t="shared" si="9"/>
        <v>7.3464730933125191</v>
      </c>
      <c r="X12" s="19">
        <f t="shared" si="10"/>
        <v>0.82738000000000089</v>
      </c>
      <c r="Y12" s="71">
        <f t="shared" si="11"/>
        <v>0.73464730933125189</v>
      </c>
      <c r="Z12" s="55">
        <v>10</v>
      </c>
      <c r="AA12" s="98">
        <v>6.9999999999999999E-4</v>
      </c>
      <c r="AB12" s="99"/>
      <c r="AC12" s="20">
        <v>80</v>
      </c>
      <c r="AD12" s="21">
        <v>25</v>
      </c>
    </row>
    <row r="13" spans="1:35" ht="18" x14ac:dyDescent="0.55000000000000004">
      <c r="A13" s="57">
        <v>12</v>
      </c>
      <c r="B13" s="70" t="s">
        <v>51</v>
      </c>
      <c r="C13" s="15">
        <v>16.3</v>
      </c>
      <c r="D13" s="46">
        <f t="shared" si="0"/>
        <v>15.515562500000001</v>
      </c>
      <c r="E13" s="15">
        <v>3.7</v>
      </c>
      <c r="F13" s="46">
        <f t="shared" si="1"/>
        <v>3.6287750000000001</v>
      </c>
      <c r="G13" s="15">
        <v>10.9</v>
      </c>
      <c r="H13" s="46">
        <f t="shared" si="2"/>
        <v>9.9587850000000007</v>
      </c>
      <c r="I13" s="47">
        <v>80.2</v>
      </c>
      <c r="J13" s="38">
        <v>61</v>
      </c>
      <c r="K13" s="37">
        <f>J13+273.15</f>
        <v>334.15</v>
      </c>
      <c r="L13" s="37">
        <v>135</v>
      </c>
      <c r="M13" s="37">
        <f>L13+273.15</f>
        <v>408.15</v>
      </c>
      <c r="N13" s="53"/>
      <c r="O13" s="37"/>
      <c r="P13" s="37"/>
      <c r="Q13" s="49">
        <f t="shared" si="3"/>
        <v>19.954698694793667</v>
      </c>
      <c r="R13" s="48">
        <f t="shared" si="4"/>
        <v>18.790372172159238</v>
      </c>
      <c r="S13" s="34">
        <f t="shared" si="5"/>
        <v>1.2216654879455398</v>
      </c>
      <c r="T13" s="34">
        <f t="shared" si="6"/>
        <v>1.2974086930682596</v>
      </c>
      <c r="U13" s="17">
        <f t="shared" si="7"/>
        <v>49.525599999999962</v>
      </c>
      <c r="V13" s="17">
        <f t="shared" si="8"/>
        <v>24.762799999999981</v>
      </c>
      <c r="W13" s="17">
        <f t="shared" si="9"/>
        <v>21.731808354037462</v>
      </c>
      <c r="X13" s="19">
        <f t="shared" si="10"/>
        <v>2.4762799999999983</v>
      </c>
      <c r="Y13" s="71">
        <f t="shared" si="11"/>
        <v>2.1731808354037461</v>
      </c>
    </row>
    <row r="14" spans="1:35" ht="18" x14ac:dyDescent="0.55000000000000004">
      <c r="A14" s="57">
        <v>13</v>
      </c>
      <c r="B14" s="70" t="s">
        <v>52</v>
      </c>
      <c r="C14" s="15">
        <v>18.899999999999999</v>
      </c>
      <c r="D14" s="46">
        <f t="shared" si="0"/>
        <v>17.990437499999999</v>
      </c>
      <c r="E14" s="15">
        <v>8.6999999999999993</v>
      </c>
      <c r="F14" s="46">
        <f t="shared" si="1"/>
        <v>8.5325249999999997</v>
      </c>
      <c r="G14" s="15">
        <v>4.8</v>
      </c>
      <c r="H14" s="46">
        <f t="shared" si="2"/>
        <v>4.3855199999999996</v>
      </c>
      <c r="I14" s="47">
        <v>155</v>
      </c>
      <c r="J14" s="37" t="s">
        <v>47</v>
      </c>
      <c r="K14" s="38" t="s">
        <v>47</v>
      </c>
      <c r="L14" s="38">
        <v>218.33</v>
      </c>
      <c r="M14" s="38">
        <f>L14+273.15</f>
        <v>491.48</v>
      </c>
      <c r="N14" s="53"/>
      <c r="O14" s="37"/>
      <c r="P14" s="37"/>
      <c r="Q14" s="48">
        <f t="shared" si="3"/>
        <v>21.352751579129091</v>
      </c>
      <c r="R14" s="48">
        <f t="shared" si="4"/>
        <v>20.388541144167995</v>
      </c>
      <c r="S14" s="34">
        <f t="shared" si="5"/>
        <v>0.17638739638988454</v>
      </c>
      <c r="T14" s="34">
        <f t="shared" si="6"/>
        <v>0.30076027894049773</v>
      </c>
      <c r="U14" s="17">
        <f t="shared" si="7"/>
        <v>7.8595999999999977</v>
      </c>
      <c r="V14" s="17">
        <f t="shared" si="8"/>
        <v>3.9297999999999988</v>
      </c>
      <c r="W14" s="17">
        <f t="shared" si="9"/>
        <v>3.5067286163750024</v>
      </c>
      <c r="X14" s="19">
        <f t="shared" si="10"/>
        <v>0.39297999999999988</v>
      </c>
      <c r="Y14" s="71">
        <f t="shared" si="11"/>
        <v>0.35067286163750022</v>
      </c>
    </row>
    <row r="15" spans="1:35" ht="18" x14ac:dyDescent="0.55000000000000004">
      <c r="A15" s="57">
        <v>14</v>
      </c>
      <c r="B15" s="70" t="s">
        <v>53</v>
      </c>
      <c r="C15" s="15">
        <v>18.3</v>
      </c>
      <c r="D15" s="46">
        <f t="shared" si="0"/>
        <v>17.4193125</v>
      </c>
      <c r="E15" s="15">
        <v>5.3</v>
      </c>
      <c r="F15" s="46">
        <f t="shared" si="1"/>
        <v>5.1979749999999996</v>
      </c>
      <c r="G15" s="15">
        <v>7.8</v>
      </c>
      <c r="H15" s="46">
        <f t="shared" si="2"/>
        <v>7.1264699999999994</v>
      </c>
      <c r="I15" s="47">
        <v>115.6</v>
      </c>
      <c r="J15" s="37">
        <f>K15-273.15</f>
        <v>14.5</v>
      </c>
      <c r="K15" s="37">
        <v>287.64999999999998</v>
      </c>
      <c r="L15" s="37">
        <f>M15-273.15</f>
        <v>207.971</v>
      </c>
      <c r="M15" s="37">
        <v>481.12099999999998</v>
      </c>
      <c r="N15" s="53"/>
      <c r="O15" s="50" t="s">
        <v>54</v>
      </c>
      <c r="P15" s="50" t="s">
        <v>55</v>
      </c>
      <c r="Q15" s="48">
        <f t="shared" si="3"/>
        <v>20.58688903161427</v>
      </c>
      <c r="R15" s="48">
        <f t="shared" si="4"/>
        <v>19.525316046972996</v>
      </c>
      <c r="S15" s="34">
        <f t="shared" si="5"/>
        <v>0.58947515112493676</v>
      </c>
      <c r="T15" s="34">
        <f t="shared" si="6"/>
        <v>0.5624648182545009</v>
      </c>
      <c r="U15" s="17">
        <f t="shared" si="7"/>
        <v>4.2355999999999945</v>
      </c>
      <c r="V15" s="17">
        <f t="shared" si="8"/>
        <v>2.1177999999999972</v>
      </c>
      <c r="W15" s="17">
        <f t="shared" si="9"/>
        <v>1.8925105716249959</v>
      </c>
      <c r="X15" s="19">
        <f t="shared" si="10"/>
        <v>0.21177999999999972</v>
      </c>
      <c r="Y15" s="71">
        <f t="shared" si="11"/>
        <v>0.1892510571624996</v>
      </c>
    </row>
    <row r="16" spans="1:35" ht="18" x14ac:dyDescent="0.55000000000000004">
      <c r="A16" s="57">
        <v>15</v>
      </c>
      <c r="B16" s="70" t="s">
        <v>56</v>
      </c>
      <c r="C16" s="15">
        <v>18.5</v>
      </c>
      <c r="D16" s="46">
        <f t="shared" si="0"/>
        <v>17.6096875</v>
      </c>
      <c r="E16" s="15">
        <v>10</v>
      </c>
      <c r="F16" s="46">
        <f t="shared" si="1"/>
        <v>9.807500000000001</v>
      </c>
      <c r="G16" s="15">
        <v>6.5</v>
      </c>
      <c r="H16" s="46">
        <f t="shared" si="2"/>
        <v>5.9387249999999998</v>
      </c>
      <c r="I16" s="47">
        <v>125.8</v>
      </c>
      <c r="J16" s="37">
        <v>-14.9</v>
      </c>
      <c r="K16" s="37">
        <f>J16+273.15</f>
        <v>258.25</v>
      </c>
      <c r="L16" s="37">
        <v>239</v>
      </c>
      <c r="M16" s="37">
        <f>L16+273.15</f>
        <v>512.15</v>
      </c>
      <c r="N16" s="53"/>
      <c r="O16" s="37"/>
      <c r="P16" s="37"/>
      <c r="Q16" s="48">
        <f t="shared" si="3"/>
        <v>22.011360703055139</v>
      </c>
      <c r="R16" s="48">
        <f t="shared" si="4"/>
        <v>21.013248314415389</v>
      </c>
      <c r="S16" s="34">
        <f t="shared" si="5"/>
        <v>0.83499652031593286</v>
      </c>
      <c r="T16" s="34">
        <f t="shared" si="6"/>
        <v>0.92546744918789159</v>
      </c>
      <c r="U16" s="17">
        <f t="shared" si="7"/>
        <v>9.4435999999999982</v>
      </c>
      <c r="V16" s="17">
        <f t="shared" si="8"/>
        <v>4.7217999999999991</v>
      </c>
      <c r="W16" s="17">
        <f t="shared" si="9"/>
        <v>4.5018444831750024</v>
      </c>
      <c r="X16" s="19">
        <f t="shared" si="10"/>
        <v>0.47217999999999993</v>
      </c>
      <c r="Y16" s="71">
        <f t="shared" si="11"/>
        <v>0.45018444831750026</v>
      </c>
    </row>
    <row r="17" spans="1:25" ht="18" x14ac:dyDescent="0.55000000000000004">
      <c r="A17" s="57">
        <v>16</v>
      </c>
      <c r="B17" s="70" t="s">
        <v>57</v>
      </c>
      <c r="C17" s="15">
        <v>17.8</v>
      </c>
      <c r="D17" s="46">
        <f t="shared" si="0"/>
        <v>16.943375</v>
      </c>
      <c r="E17" s="15">
        <v>13.1</v>
      </c>
      <c r="F17" s="46">
        <f t="shared" si="1"/>
        <v>12.847825</v>
      </c>
      <c r="G17" s="15">
        <v>8.3000000000000007</v>
      </c>
      <c r="H17" s="46">
        <f t="shared" si="2"/>
        <v>7.5832950000000006</v>
      </c>
      <c r="I17" s="47">
        <v>127</v>
      </c>
      <c r="J17" s="37" t="s">
        <v>47</v>
      </c>
      <c r="K17" s="37" t="s">
        <v>47</v>
      </c>
      <c r="L17" s="37">
        <v>118</v>
      </c>
      <c r="M17" s="37">
        <f>L17+273.15</f>
        <v>391.15</v>
      </c>
      <c r="N17" s="53"/>
      <c r="O17" s="37"/>
      <c r="P17" s="37"/>
      <c r="Q17" s="48">
        <f t="shared" si="3"/>
        <v>23.608049474702479</v>
      </c>
      <c r="R17" s="48">
        <f t="shared" si="4"/>
        <v>22.575449645096217</v>
      </c>
      <c r="S17" s="34">
        <f t="shared" si="5"/>
        <v>2.431685291963273</v>
      </c>
      <c r="T17" s="34">
        <f t="shared" si="6"/>
        <v>2.48766877986872</v>
      </c>
      <c r="U17" s="17">
        <f t="shared" si="7"/>
        <v>42.285599999999988</v>
      </c>
      <c r="V17" s="17">
        <f t="shared" si="8"/>
        <v>21.142799999999994</v>
      </c>
      <c r="W17" s="17">
        <f t="shared" si="9"/>
        <v>20.015001301874996</v>
      </c>
      <c r="X17" s="19">
        <f t="shared" si="10"/>
        <v>2.1142799999999995</v>
      </c>
      <c r="Y17" s="71">
        <f t="shared" si="11"/>
        <v>2.0015001301874995</v>
      </c>
    </row>
    <row r="18" spans="1:25" ht="18" x14ac:dyDescent="0.55000000000000004">
      <c r="A18" s="57">
        <v>17</v>
      </c>
      <c r="B18" s="70" t="s">
        <v>58</v>
      </c>
      <c r="C18" s="15">
        <v>16.100000000000001</v>
      </c>
      <c r="D18" s="46">
        <f t="shared" si="0"/>
        <v>15.325187500000002</v>
      </c>
      <c r="E18" s="15">
        <v>11.2</v>
      </c>
      <c r="F18" s="46">
        <f t="shared" si="1"/>
        <v>10.984399999999999</v>
      </c>
      <c r="G18" s="15">
        <v>6.2</v>
      </c>
      <c r="H18" s="46">
        <f t="shared" si="2"/>
        <v>5.6646299999999998</v>
      </c>
      <c r="I18" s="47">
        <v>103</v>
      </c>
      <c r="J18" s="37">
        <f>K18-273.15</f>
        <v>-23.199999999999989</v>
      </c>
      <c r="K18" s="37">
        <v>249.95</v>
      </c>
      <c r="L18" s="37">
        <f>M18-273.15</f>
        <v>140.40000000000003</v>
      </c>
      <c r="M18" s="37">
        <v>413.55</v>
      </c>
      <c r="N18" s="53"/>
      <c r="O18" s="37"/>
      <c r="P18" s="37"/>
      <c r="Q18" s="48">
        <f t="shared" si="3"/>
        <v>20.569151659706339</v>
      </c>
      <c r="R18" s="48">
        <f t="shared" si="4"/>
        <v>19.687723289071702</v>
      </c>
      <c r="S18" s="34">
        <f t="shared" si="5"/>
        <v>0.60721252303286732</v>
      </c>
      <c r="T18" s="34">
        <f t="shared" si="6"/>
        <v>0.4000575761557954</v>
      </c>
      <c r="U18" s="17">
        <f t="shared" si="7"/>
        <v>45.737599999999944</v>
      </c>
      <c r="V18" s="17">
        <f t="shared" si="8"/>
        <v>22.868799999999972</v>
      </c>
      <c r="W18" s="17">
        <f t="shared" si="9"/>
        <v>20.707922079562451</v>
      </c>
      <c r="X18" s="19">
        <f t="shared" si="10"/>
        <v>2.2868799999999974</v>
      </c>
      <c r="Y18" s="71">
        <f t="shared" si="11"/>
        <v>2.0707922079562451</v>
      </c>
    </row>
    <row r="19" spans="1:25" ht="18" x14ac:dyDescent="0.55000000000000004">
      <c r="A19" s="57">
        <v>18</v>
      </c>
      <c r="B19" s="70" t="s">
        <v>59</v>
      </c>
      <c r="C19" s="15">
        <v>16.7</v>
      </c>
      <c r="D19" s="46">
        <f t="shared" si="0"/>
        <v>15.896312500000001</v>
      </c>
      <c r="E19" s="15">
        <v>10.6</v>
      </c>
      <c r="F19" s="46">
        <f t="shared" si="1"/>
        <v>10.395949999999999</v>
      </c>
      <c r="G19" s="15">
        <v>5.2</v>
      </c>
      <c r="H19" s="46">
        <f t="shared" si="2"/>
        <v>4.7509800000000002</v>
      </c>
      <c r="I19" s="47">
        <v>74</v>
      </c>
      <c r="J19" s="37">
        <v>-96</v>
      </c>
      <c r="K19" s="37">
        <f>J19+273.15</f>
        <v>177.14999999999998</v>
      </c>
      <c r="L19" s="37">
        <v>76</v>
      </c>
      <c r="M19" s="37">
        <f>L19+273.15</f>
        <v>349.15</v>
      </c>
      <c r="N19" s="53"/>
      <c r="O19" s="37"/>
      <c r="P19" s="37"/>
      <c r="Q19" s="48">
        <f t="shared" si="3"/>
        <v>20.452139252410738</v>
      </c>
      <c r="R19" s="48">
        <f t="shared" si="4"/>
        <v>19.579079101442854</v>
      </c>
      <c r="S19" s="34">
        <f t="shared" si="5"/>
        <v>0.72422493032846802</v>
      </c>
      <c r="T19" s="34">
        <f t="shared" si="6"/>
        <v>0.50870176378464294</v>
      </c>
      <c r="U19" s="17">
        <f t="shared" si="7"/>
        <v>32.521599999999992</v>
      </c>
      <c r="V19" s="17">
        <f t="shared" si="8"/>
        <v>16.260799999999996</v>
      </c>
      <c r="W19" s="17">
        <f t="shared" si="9"/>
        <v>14.603392497562474</v>
      </c>
      <c r="X19" s="19">
        <f t="shared" si="10"/>
        <v>1.6260799999999995</v>
      </c>
      <c r="Y19" s="71">
        <f t="shared" si="11"/>
        <v>1.4603392497562475</v>
      </c>
    </row>
    <row r="20" spans="1:25" ht="18" x14ac:dyDescent="0.55000000000000004">
      <c r="A20" s="57">
        <v>19</v>
      </c>
      <c r="B20" s="70" t="s">
        <v>60</v>
      </c>
      <c r="C20" s="15">
        <v>16.2</v>
      </c>
      <c r="D20" s="46">
        <f t="shared" si="0"/>
        <v>15.420375</v>
      </c>
      <c r="E20" s="15">
        <v>11.2</v>
      </c>
      <c r="F20" s="46">
        <f t="shared" si="1"/>
        <v>10.984399999999999</v>
      </c>
      <c r="G20" s="15">
        <v>5.8</v>
      </c>
      <c r="H20" s="46">
        <f t="shared" si="2"/>
        <v>5.2991699999999993</v>
      </c>
      <c r="I20" s="47">
        <v>71.400000000000006</v>
      </c>
      <c r="J20" s="37">
        <f t="shared" ref="J20:J26" si="12">K20-273.15</f>
        <v>-112.84999999999997</v>
      </c>
      <c r="K20" s="37">
        <v>160.30000000000001</v>
      </c>
      <c r="L20" s="37">
        <f>M20-273.15</f>
        <v>50.75</v>
      </c>
      <c r="M20" s="37">
        <v>323.89999999999998</v>
      </c>
      <c r="N20" s="53"/>
      <c r="O20" s="37"/>
      <c r="P20" s="37"/>
      <c r="Q20" s="48">
        <f t="shared" si="3"/>
        <v>20.530952242894141</v>
      </c>
      <c r="R20" s="48">
        <f t="shared" si="4"/>
        <v>19.6602698656332</v>
      </c>
      <c r="S20" s="34">
        <f t="shared" si="5"/>
        <v>0.64541193984506506</v>
      </c>
      <c r="T20" s="34">
        <f t="shared" si="6"/>
        <v>0.42751099959429695</v>
      </c>
      <c r="U20" s="17">
        <f t="shared" si="7"/>
        <v>44.481599999999986</v>
      </c>
      <c r="V20" s="17">
        <f t="shared" si="8"/>
        <v>22.240799999999993</v>
      </c>
      <c r="W20" s="17">
        <f t="shared" si="9"/>
        <v>20.127175712499973</v>
      </c>
      <c r="X20" s="19">
        <f t="shared" si="10"/>
        <v>2.2240799999999994</v>
      </c>
      <c r="Y20" s="71">
        <f t="shared" si="11"/>
        <v>2.0127175712499974</v>
      </c>
    </row>
    <row r="21" spans="1:25" ht="18" x14ac:dyDescent="0.55000000000000004">
      <c r="A21" s="57">
        <v>20</v>
      </c>
      <c r="B21" s="70" t="s">
        <v>61</v>
      </c>
      <c r="C21" s="15">
        <v>14.4</v>
      </c>
      <c r="D21" s="46">
        <f t="shared" si="0"/>
        <v>13.707000000000001</v>
      </c>
      <c r="E21" s="15">
        <v>4.2</v>
      </c>
      <c r="F21" s="46">
        <f t="shared" si="1"/>
        <v>4.1191500000000003</v>
      </c>
      <c r="G21" s="15">
        <v>11.9</v>
      </c>
      <c r="H21" s="46">
        <f t="shared" si="2"/>
        <v>10.872434999999999</v>
      </c>
      <c r="I21" s="47">
        <v>42.1</v>
      </c>
      <c r="J21" s="37">
        <f t="shared" si="12"/>
        <v>-80.749999999999972</v>
      </c>
      <c r="K21" s="37">
        <v>192.4</v>
      </c>
      <c r="L21" s="37" t="s">
        <v>47</v>
      </c>
      <c r="M21" s="37" t="s">
        <v>47</v>
      </c>
      <c r="N21" s="53"/>
      <c r="O21" s="37"/>
      <c r="P21" s="37"/>
      <c r="Q21" s="48">
        <f t="shared" si="3"/>
        <v>19.147062437878038</v>
      </c>
      <c r="R21" s="48">
        <f t="shared" si="4"/>
        <v>17.973844567919382</v>
      </c>
      <c r="S21" s="34">
        <f t="shared" si="5"/>
        <v>2.0293017448611685</v>
      </c>
      <c r="T21" s="34">
        <f t="shared" si="6"/>
        <v>2.1139362973081148</v>
      </c>
      <c r="U21" s="17">
        <f t="shared" si="7"/>
        <v>106.49959999999996</v>
      </c>
      <c r="V21" s="17">
        <f t="shared" si="8"/>
        <v>53.249799999999979</v>
      </c>
      <c r="W21" s="17">
        <f t="shared" si="9"/>
        <v>46.782438159912438</v>
      </c>
      <c r="X21" s="19">
        <f t="shared" si="10"/>
        <v>5.3249799999999983</v>
      </c>
      <c r="Y21" s="71">
        <f t="shared" si="11"/>
        <v>4.6782438159912436</v>
      </c>
    </row>
    <row r="22" spans="1:25" ht="18" x14ac:dyDescent="0.55000000000000004">
      <c r="A22" s="57">
        <v>21</v>
      </c>
      <c r="B22" s="70" t="s">
        <v>62</v>
      </c>
      <c r="C22" s="15">
        <v>14.7</v>
      </c>
      <c r="D22" s="46">
        <f t="shared" si="0"/>
        <v>13.9925625</v>
      </c>
      <c r="E22" s="15">
        <v>14</v>
      </c>
      <c r="F22" s="46">
        <f t="shared" si="1"/>
        <v>13.730499999999999</v>
      </c>
      <c r="G22" s="15">
        <v>5.7</v>
      </c>
      <c r="H22" s="46">
        <f t="shared" si="2"/>
        <v>5.2078049999999996</v>
      </c>
      <c r="I22" s="47">
        <v>62</v>
      </c>
      <c r="J22" s="37">
        <f t="shared" si="12"/>
        <v>-83.999999999999972</v>
      </c>
      <c r="K22" s="37">
        <v>189.15</v>
      </c>
      <c r="L22" s="37">
        <f>M22-273.15</f>
        <v>20.800000000000011</v>
      </c>
      <c r="M22" s="37">
        <v>293.95</v>
      </c>
      <c r="N22" s="53"/>
      <c r="O22" s="37"/>
      <c r="P22" s="37"/>
      <c r="Q22" s="48">
        <f t="shared" si="3"/>
        <v>21.085065804972011</v>
      </c>
      <c r="R22" s="48">
        <f t="shared" si="4"/>
        <v>20.283975657755835</v>
      </c>
      <c r="S22" s="34">
        <f t="shared" si="5"/>
        <v>9.1298377767195404E-2</v>
      </c>
      <c r="T22" s="34">
        <f t="shared" si="6"/>
        <v>0.19619479252833827</v>
      </c>
      <c r="U22" s="17">
        <f t="shared" si="7"/>
        <v>115.33159999999998</v>
      </c>
      <c r="V22" s="17">
        <f t="shared" si="8"/>
        <v>57.66579999999999</v>
      </c>
      <c r="W22" s="17">
        <f t="shared" si="9"/>
        <v>52.817092208874953</v>
      </c>
      <c r="X22" s="19">
        <f t="shared" si="10"/>
        <v>5.7665799999999994</v>
      </c>
      <c r="Y22" s="71">
        <f t="shared" si="11"/>
        <v>5.2817092208874952</v>
      </c>
    </row>
    <row r="23" spans="1:25" ht="18" x14ac:dyDescent="0.55000000000000004">
      <c r="A23" s="57">
        <v>22</v>
      </c>
      <c r="B23" s="70" t="s">
        <v>63</v>
      </c>
      <c r="C23" s="15">
        <v>15</v>
      </c>
      <c r="D23" s="46">
        <f t="shared" si="0"/>
        <v>14.278125000000001</v>
      </c>
      <c r="E23" s="15">
        <v>7.2</v>
      </c>
      <c r="F23" s="46">
        <f t="shared" si="1"/>
        <v>7.0613999999999999</v>
      </c>
      <c r="G23" s="15">
        <v>7.8</v>
      </c>
      <c r="H23" s="46">
        <f t="shared" si="2"/>
        <v>7.1264699999999994</v>
      </c>
      <c r="I23" s="47">
        <v>66.7</v>
      </c>
      <c r="J23" s="37">
        <f t="shared" si="12"/>
        <v>-87.699999999999989</v>
      </c>
      <c r="K23" s="37">
        <v>185.45</v>
      </c>
      <c r="L23" s="37">
        <f>M23-273.15</f>
        <v>52.69</v>
      </c>
      <c r="M23" s="37">
        <v>325.83999999999997</v>
      </c>
      <c r="N23" s="53"/>
      <c r="O23" s="37"/>
      <c r="P23" s="37"/>
      <c r="Q23" s="48">
        <f t="shared" si="3"/>
        <v>18.376071397336265</v>
      </c>
      <c r="R23" s="48">
        <f t="shared" si="4"/>
        <v>17.450352378577488</v>
      </c>
      <c r="S23" s="34">
        <f t="shared" si="5"/>
        <v>2.8002927854029416</v>
      </c>
      <c r="T23" s="34">
        <f t="shared" si="6"/>
        <v>2.6374284866500091</v>
      </c>
      <c r="U23" s="17">
        <f t="shared" si="7"/>
        <v>56.033599999999964</v>
      </c>
      <c r="V23" s="17">
        <f t="shared" si="8"/>
        <v>28.016799999999982</v>
      </c>
      <c r="W23" s="17">
        <f t="shared" si="9"/>
        <v>24.646707873499945</v>
      </c>
      <c r="X23" s="19">
        <f t="shared" si="10"/>
        <v>2.8016799999999984</v>
      </c>
      <c r="Y23" s="71">
        <f t="shared" si="11"/>
        <v>2.4646707873499945</v>
      </c>
    </row>
    <row r="24" spans="1:25" ht="18" x14ac:dyDescent="0.55000000000000004">
      <c r="A24" s="57">
        <v>23</v>
      </c>
      <c r="B24" s="70" t="s">
        <v>64</v>
      </c>
      <c r="C24" s="15">
        <v>15.8</v>
      </c>
      <c r="D24" s="46">
        <f t="shared" si="0"/>
        <v>15.039625000000001</v>
      </c>
      <c r="E24" s="15">
        <v>12.1</v>
      </c>
      <c r="F24" s="46">
        <f t="shared" si="1"/>
        <v>11.867075</v>
      </c>
      <c r="G24" s="15">
        <v>12.8</v>
      </c>
      <c r="H24" s="46">
        <f t="shared" si="2"/>
        <v>11.69472</v>
      </c>
      <c r="I24" s="47">
        <v>63.4</v>
      </c>
      <c r="J24" s="37">
        <f t="shared" si="12"/>
        <v>84.5</v>
      </c>
      <c r="K24" s="37">
        <v>357.65</v>
      </c>
      <c r="L24" s="37">
        <f>M24-273.15</f>
        <v>240.85000000000002</v>
      </c>
      <c r="M24" s="37">
        <v>514</v>
      </c>
      <c r="N24" s="53"/>
      <c r="O24" s="37"/>
      <c r="P24" s="37"/>
      <c r="Q24" s="48">
        <f t="shared" si="3"/>
        <v>23.661994844053197</v>
      </c>
      <c r="R24" s="48">
        <f t="shared" si="4"/>
        <v>22.445139007692735</v>
      </c>
      <c r="S24" s="34">
        <f t="shared" si="5"/>
        <v>2.4856306613139907</v>
      </c>
      <c r="T24" s="34">
        <f t="shared" si="6"/>
        <v>2.3573581424652374</v>
      </c>
      <c r="U24" s="17">
        <f t="shared" si="7"/>
        <v>93.755599999999959</v>
      </c>
      <c r="V24" s="17">
        <f t="shared" si="8"/>
        <v>46.877799999999979</v>
      </c>
      <c r="W24" s="17">
        <f t="shared" si="9"/>
        <v>41.513018401312465</v>
      </c>
      <c r="X24" s="19">
        <f t="shared" si="10"/>
        <v>4.6877799999999983</v>
      </c>
      <c r="Y24" s="71">
        <f t="shared" si="11"/>
        <v>4.1513018401312465</v>
      </c>
    </row>
    <row r="25" spans="1:25" ht="18" x14ac:dyDescent="0.55000000000000004">
      <c r="A25" s="57">
        <v>24</v>
      </c>
      <c r="B25" s="70" t="s">
        <v>65</v>
      </c>
      <c r="C25" s="15">
        <v>17.7</v>
      </c>
      <c r="D25" s="46">
        <f t="shared" si="0"/>
        <v>16.848187499999998</v>
      </c>
      <c r="E25" s="15">
        <v>6.4</v>
      </c>
      <c r="F25" s="46">
        <f t="shared" si="1"/>
        <v>6.2768000000000006</v>
      </c>
      <c r="G25" s="15">
        <v>14.9</v>
      </c>
      <c r="H25" s="46">
        <f t="shared" si="2"/>
        <v>13.613384999999999</v>
      </c>
      <c r="I25" s="47">
        <v>68.5</v>
      </c>
      <c r="J25" s="37">
        <f t="shared" si="12"/>
        <v>13</v>
      </c>
      <c r="K25" s="37">
        <v>286.14999999999998</v>
      </c>
      <c r="L25" s="37">
        <f>M25-273.15</f>
        <v>141</v>
      </c>
      <c r="M25" s="37">
        <v>414.15</v>
      </c>
      <c r="N25" s="53"/>
      <c r="O25" s="37"/>
      <c r="P25" s="37"/>
      <c r="Q25" s="48">
        <f t="shared" si="3"/>
        <v>24.005416055548796</v>
      </c>
      <c r="R25" s="48">
        <f t="shared" si="4"/>
        <v>22.551804615892298</v>
      </c>
      <c r="S25" s="34">
        <f t="shared" si="5"/>
        <v>2.8290518728095897</v>
      </c>
      <c r="T25" s="34">
        <f t="shared" si="6"/>
        <v>2.4640237506648006</v>
      </c>
      <c r="U25" s="17">
        <f t="shared" si="7"/>
        <v>66.931600000000003</v>
      </c>
      <c r="V25" s="17">
        <f t="shared" si="8"/>
        <v>33.465800000000002</v>
      </c>
      <c r="W25" s="17">
        <f t="shared" si="9"/>
        <v>27.96352554347499</v>
      </c>
      <c r="X25" s="19">
        <f t="shared" si="10"/>
        <v>3.3465800000000003</v>
      </c>
      <c r="Y25" s="71">
        <f t="shared" si="11"/>
        <v>2.7963525543474992</v>
      </c>
    </row>
    <row r="26" spans="1:25" ht="18" x14ac:dyDescent="0.55000000000000004">
      <c r="A26" s="57">
        <v>25</v>
      </c>
      <c r="B26" s="70" t="s">
        <v>66</v>
      </c>
      <c r="C26" s="15">
        <v>16</v>
      </c>
      <c r="D26" s="46">
        <f t="shared" si="0"/>
        <v>15.23</v>
      </c>
      <c r="E26" s="15">
        <v>12.8</v>
      </c>
      <c r="F26" s="46">
        <f t="shared" si="1"/>
        <v>12.553600000000001</v>
      </c>
      <c r="G26" s="15">
        <v>6.8</v>
      </c>
      <c r="H26" s="46">
        <f t="shared" si="2"/>
        <v>6.2128199999999998</v>
      </c>
      <c r="I26" s="47">
        <v>67.099999999999994</v>
      </c>
      <c r="J26" s="37">
        <f t="shared" si="12"/>
        <v>-83.519999999999982</v>
      </c>
      <c r="K26" s="37">
        <v>189.63</v>
      </c>
      <c r="L26" s="37">
        <f>M26-273.15</f>
        <v>77.300000000000011</v>
      </c>
      <c r="M26" s="37">
        <v>350.45</v>
      </c>
      <c r="N26" s="53"/>
      <c r="O26" s="37"/>
      <c r="P26" s="37"/>
      <c r="Q26" s="48">
        <f t="shared" si="3"/>
        <v>21.588886029621815</v>
      </c>
      <c r="R26" s="48">
        <f t="shared" si="4"/>
        <v>20.691662700527477</v>
      </c>
      <c r="S26" s="34">
        <f t="shared" si="5"/>
        <v>0.4125218468826084</v>
      </c>
      <c r="T26" s="34">
        <f t="shared" si="6"/>
        <v>0.60388183529997974</v>
      </c>
      <c r="U26" s="17">
        <f t="shared" si="7"/>
        <v>63.273599999999981</v>
      </c>
      <c r="V26" s="17">
        <f t="shared" si="8"/>
        <v>31.63679999999999</v>
      </c>
      <c r="W26" s="17">
        <f t="shared" si="9"/>
        <v>29.116841080499977</v>
      </c>
      <c r="X26" s="19">
        <f t="shared" si="10"/>
        <v>3.1636799999999989</v>
      </c>
      <c r="Y26" s="71">
        <f t="shared" si="11"/>
        <v>2.9116841080499976</v>
      </c>
    </row>
    <row r="27" spans="1:25" ht="18" x14ac:dyDescent="0.55000000000000004">
      <c r="A27" s="57">
        <v>26</v>
      </c>
      <c r="B27" s="70" t="s">
        <v>67</v>
      </c>
      <c r="C27" s="15">
        <v>16.2</v>
      </c>
      <c r="D27" s="46">
        <f t="shared" si="0"/>
        <v>15.420375</v>
      </c>
      <c r="E27" s="15">
        <v>11.6</v>
      </c>
      <c r="F27" s="46">
        <f t="shared" si="1"/>
        <v>11.3767</v>
      </c>
      <c r="G27" s="15">
        <v>5.4</v>
      </c>
      <c r="H27" s="46">
        <f t="shared" si="2"/>
        <v>4.9337100000000005</v>
      </c>
      <c r="I27" s="47">
        <v>81.3</v>
      </c>
      <c r="J27" s="37" t="s">
        <v>47</v>
      </c>
      <c r="K27" s="37" t="s">
        <v>47</v>
      </c>
      <c r="L27" s="37">
        <v>75</v>
      </c>
      <c r="M27" s="37">
        <f>L27+273.15</f>
        <v>348.15</v>
      </c>
      <c r="N27" s="53"/>
      <c r="O27" s="37"/>
      <c r="P27" s="37"/>
      <c r="Q27" s="48">
        <f t="shared" si="3"/>
        <v>20.643643089338664</v>
      </c>
      <c r="R27" s="48">
        <f t="shared" si="4"/>
        <v>19.787843803576099</v>
      </c>
      <c r="S27" s="34">
        <f t="shared" si="5"/>
        <v>0.53272109340054286</v>
      </c>
      <c r="T27" s="34">
        <f t="shared" si="6"/>
        <v>0.29993706165139855</v>
      </c>
      <c r="U27" s="17">
        <f t="shared" si="7"/>
        <v>49.121599999999987</v>
      </c>
      <c r="V27" s="17">
        <f t="shared" si="8"/>
        <v>24.560799999999993</v>
      </c>
      <c r="W27" s="17">
        <f t="shared" si="9"/>
        <v>22.287738111099976</v>
      </c>
      <c r="X27" s="19">
        <f t="shared" si="10"/>
        <v>2.4560799999999992</v>
      </c>
      <c r="Y27" s="71">
        <f t="shared" si="11"/>
        <v>2.2287738111099977</v>
      </c>
    </row>
    <row r="28" spans="1:25" ht="18" x14ac:dyDescent="0.55000000000000004">
      <c r="A28" s="57">
        <v>27</v>
      </c>
      <c r="B28" s="70" t="s">
        <v>68</v>
      </c>
      <c r="C28" s="15">
        <v>15.7</v>
      </c>
      <c r="D28" s="46">
        <f t="shared" si="0"/>
        <v>14.944437499999999</v>
      </c>
      <c r="E28" s="15">
        <v>4.5</v>
      </c>
      <c r="F28" s="46">
        <f t="shared" si="1"/>
        <v>4.4133750000000003</v>
      </c>
      <c r="G28" s="15">
        <v>8</v>
      </c>
      <c r="H28" s="46">
        <f t="shared" si="2"/>
        <v>7.3091999999999997</v>
      </c>
      <c r="I28" s="47">
        <v>108.5</v>
      </c>
      <c r="J28" s="37">
        <f>K28-273.15</f>
        <v>-135.14999999999998</v>
      </c>
      <c r="K28" s="37">
        <v>138</v>
      </c>
      <c r="L28" s="37">
        <f>M28-273.15</f>
        <v>104</v>
      </c>
      <c r="M28" s="37">
        <v>377.15</v>
      </c>
      <c r="N28" s="53"/>
      <c r="O28" s="37"/>
      <c r="P28" s="37"/>
      <c r="Q28" s="48">
        <f t="shared" si="3"/>
        <v>18.186258548695495</v>
      </c>
      <c r="R28" s="48">
        <f t="shared" si="4"/>
        <v>17.211580279626599</v>
      </c>
      <c r="S28" s="34">
        <f t="shared" si="5"/>
        <v>2.9901056340437115</v>
      </c>
      <c r="T28" s="34">
        <f t="shared" si="6"/>
        <v>2.8762005856008983</v>
      </c>
      <c r="U28" s="17">
        <f t="shared" si="7"/>
        <v>43.731599999999993</v>
      </c>
      <c r="V28" s="17">
        <f t="shared" si="8"/>
        <v>21.865799999999997</v>
      </c>
      <c r="W28" s="17">
        <f t="shared" si="9"/>
        <v>19.352157483174977</v>
      </c>
      <c r="X28" s="19">
        <f t="shared" si="10"/>
        <v>2.1865799999999997</v>
      </c>
      <c r="Y28" s="71">
        <f t="shared" si="11"/>
        <v>1.9352157483174977</v>
      </c>
    </row>
    <row r="29" spans="1:25" ht="18" x14ac:dyDescent="0.55000000000000004">
      <c r="A29" s="57">
        <v>28</v>
      </c>
      <c r="B29" s="70" t="s">
        <v>69</v>
      </c>
      <c r="C29" s="15">
        <v>16.7</v>
      </c>
      <c r="D29" s="46">
        <f t="shared" si="0"/>
        <v>15.896312500000001</v>
      </c>
      <c r="E29" s="15">
        <v>4.7</v>
      </c>
      <c r="F29" s="46">
        <f t="shared" si="1"/>
        <v>4.6095250000000005</v>
      </c>
      <c r="G29" s="15">
        <v>11.3</v>
      </c>
      <c r="H29" s="46">
        <f t="shared" si="2"/>
        <v>10.324244999999999</v>
      </c>
      <c r="I29" s="47">
        <v>102.1</v>
      </c>
      <c r="J29" s="37" t="s">
        <v>47</v>
      </c>
      <c r="K29" s="37" t="s">
        <v>47</v>
      </c>
      <c r="L29" s="37" t="s">
        <v>47</v>
      </c>
      <c r="M29" s="37" t="s">
        <v>47</v>
      </c>
      <c r="N29" s="53"/>
      <c r="O29" s="37"/>
      <c r="P29" s="37"/>
      <c r="Q29" s="48">
        <f t="shared" si="3"/>
        <v>20.704347369574343</v>
      </c>
      <c r="R29" s="48">
        <f t="shared" si="4"/>
        <v>19.507191152067644</v>
      </c>
      <c r="S29" s="34">
        <f t="shared" si="5"/>
        <v>0.47201681316486344</v>
      </c>
      <c r="T29" s="34">
        <f t="shared" si="6"/>
        <v>0.58058971315985275</v>
      </c>
      <c r="U29" s="17">
        <f t="shared" si="7"/>
        <v>40.101599999999998</v>
      </c>
      <c r="V29" s="17">
        <f t="shared" si="8"/>
        <v>20.050799999999999</v>
      </c>
      <c r="W29" s="17">
        <f t="shared" si="9"/>
        <v>17.27799451743747</v>
      </c>
      <c r="X29" s="19">
        <f t="shared" si="10"/>
        <v>2.00508</v>
      </c>
      <c r="Y29" s="71">
        <f t="shared" si="11"/>
        <v>1.7277994517437469</v>
      </c>
    </row>
    <row r="30" spans="1:25" ht="18" x14ac:dyDescent="0.55000000000000004">
      <c r="A30" s="57">
        <v>29</v>
      </c>
      <c r="B30" s="70" t="s">
        <v>70</v>
      </c>
      <c r="C30" s="15">
        <v>16.3</v>
      </c>
      <c r="D30" s="46">
        <f t="shared" si="0"/>
        <v>15.515562500000001</v>
      </c>
      <c r="E30" s="15">
        <v>11.2</v>
      </c>
      <c r="F30" s="46">
        <f t="shared" si="1"/>
        <v>10.984399999999999</v>
      </c>
      <c r="G30" s="15">
        <v>5</v>
      </c>
      <c r="H30" s="46">
        <f t="shared" si="2"/>
        <v>4.5682499999999999</v>
      </c>
      <c r="I30" s="47">
        <v>98.5</v>
      </c>
      <c r="J30" s="37" t="s">
        <v>47</v>
      </c>
      <c r="K30" s="37" t="s">
        <v>47</v>
      </c>
      <c r="L30" s="37" t="s">
        <v>47</v>
      </c>
      <c r="M30" s="37" t="s">
        <v>47</v>
      </c>
      <c r="N30" s="53"/>
      <c r="O30" s="37"/>
      <c r="P30" s="37"/>
      <c r="Q30" s="48">
        <f t="shared" si="3"/>
        <v>20.399264692630467</v>
      </c>
      <c r="R30" s="48">
        <f t="shared" si="4"/>
        <v>19.551435525656583</v>
      </c>
      <c r="S30" s="34">
        <f t="shared" si="5"/>
        <v>0.77709949010873913</v>
      </c>
      <c r="T30" s="34">
        <f t="shared" si="6"/>
        <v>0.53634533957091435</v>
      </c>
      <c r="U30" s="17">
        <f t="shared" si="7"/>
        <v>45.065599999999961</v>
      </c>
      <c r="V30" s="17">
        <f t="shared" si="8"/>
        <v>22.53279999999998</v>
      </c>
      <c r="W30" s="17">
        <f t="shared" si="9"/>
        <v>20.314443507862457</v>
      </c>
      <c r="X30" s="19">
        <f t="shared" si="10"/>
        <v>2.253279999999998</v>
      </c>
      <c r="Y30" s="71">
        <f t="shared" si="11"/>
        <v>2.0314443507862459</v>
      </c>
    </row>
    <row r="31" spans="1:25" ht="18" x14ac:dyDescent="0.55000000000000004">
      <c r="A31" s="57">
        <v>30</v>
      </c>
      <c r="B31" s="70" t="s">
        <v>71</v>
      </c>
      <c r="C31" s="15">
        <v>16.2</v>
      </c>
      <c r="D31" s="46">
        <f t="shared" si="0"/>
        <v>15.420375</v>
      </c>
      <c r="E31" s="15">
        <v>10.8</v>
      </c>
      <c r="F31" s="46">
        <f t="shared" si="1"/>
        <v>10.5921</v>
      </c>
      <c r="G31" s="15">
        <v>16.8</v>
      </c>
      <c r="H31" s="46">
        <f t="shared" si="2"/>
        <v>15.349320000000001</v>
      </c>
      <c r="I31" s="47">
        <v>68.400000000000006</v>
      </c>
      <c r="J31" s="37">
        <f>K31-273.15</f>
        <v>-128.99999999999997</v>
      </c>
      <c r="K31" s="37">
        <v>144.15</v>
      </c>
      <c r="L31" s="37">
        <f>M31-273.15</f>
        <v>97.080000000000041</v>
      </c>
      <c r="M31" s="37">
        <v>370.23</v>
      </c>
      <c r="N31" s="53"/>
      <c r="O31" s="37"/>
      <c r="P31" s="37"/>
      <c r="Q31" s="48">
        <f t="shared" si="3"/>
        <v>25.716142790084209</v>
      </c>
      <c r="R31" s="48">
        <f t="shared" si="4"/>
        <v>24.198805177384791</v>
      </c>
      <c r="S31" s="34">
        <f t="shared" si="5"/>
        <v>4.5397786073450028</v>
      </c>
      <c r="T31" s="34">
        <f t="shared" si="6"/>
        <v>4.1110243121572942</v>
      </c>
      <c r="U31" s="17">
        <f t="shared" si="7"/>
        <v>135.88160000000002</v>
      </c>
      <c r="V31" s="17">
        <f t="shared" si="8"/>
        <v>67.94080000000001</v>
      </c>
      <c r="W31" s="17">
        <f t="shared" si="9"/>
        <v>58.146522311749983</v>
      </c>
      <c r="X31" s="19">
        <f t="shared" si="10"/>
        <v>6.794080000000001</v>
      </c>
      <c r="Y31" s="71">
        <f t="shared" si="11"/>
        <v>5.814652231174998</v>
      </c>
    </row>
    <row r="32" spans="1:25" ht="18" x14ac:dyDescent="0.55000000000000004">
      <c r="A32" s="57">
        <v>31</v>
      </c>
      <c r="B32" s="70" t="s">
        <v>72</v>
      </c>
      <c r="C32" s="15">
        <v>15.5</v>
      </c>
      <c r="D32" s="46">
        <f t="shared" si="0"/>
        <v>14.7540625</v>
      </c>
      <c r="E32" s="15">
        <v>5.7</v>
      </c>
      <c r="F32" s="46">
        <f t="shared" si="1"/>
        <v>5.5902750000000001</v>
      </c>
      <c r="G32" s="15">
        <v>10.6</v>
      </c>
      <c r="H32" s="46">
        <f t="shared" si="2"/>
        <v>9.6846899999999998</v>
      </c>
      <c r="I32" s="47">
        <v>74.900000000000006</v>
      </c>
      <c r="J32" s="37">
        <v>-88</v>
      </c>
      <c r="K32" s="37">
        <f>J32+273.15</f>
        <v>185.14999999999998</v>
      </c>
      <c r="L32" s="37">
        <v>53</v>
      </c>
      <c r="M32" s="37">
        <f>L32+273.15</f>
        <v>326.14999999999998</v>
      </c>
      <c r="N32" s="53"/>
      <c r="O32" s="37"/>
      <c r="P32" s="37"/>
      <c r="Q32" s="49">
        <f t="shared" si="3"/>
        <v>19.623964940857391</v>
      </c>
      <c r="R32" s="48">
        <f t="shared" si="4"/>
        <v>18.512880792184429</v>
      </c>
      <c r="S32" s="34">
        <f t="shared" si="5"/>
        <v>1.5523992418818153</v>
      </c>
      <c r="T32" s="34">
        <f t="shared" si="6"/>
        <v>1.574900073043068</v>
      </c>
      <c r="U32" s="17">
        <f t="shared" si="7"/>
        <v>56.123599999999968</v>
      </c>
      <c r="V32" s="17">
        <f t="shared" si="8"/>
        <v>28.061799999999984</v>
      </c>
      <c r="W32" s="17">
        <f t="shared" si="9"/>
        <v>24.400627567224966</v>
      </c>
      <c r="X32" s="19">
        <f t="shared" si="10"/>
        <v>2.8061799999999986</v>
      </c>
      <c r="Y32" s="71">
        <f t="shared" si="11"/>
        <v>2.4400627567224964</v>
      </c>
    </row>
    <row r="33" spans="1:25" ht="18" x14ac:dyDescent="0.55000000000000004">
      <c r="A33" s="57">
        <v>32</v>
      </c>
      <c r="B33" s="70" t="s">
        <v>73</v>
      </c>
      <c r="C33" s="15">
        <v>16.5</v>
      </c>
      <c r="D33" s="46">
        <f t="shared" si="0"/>
        <v>15.705937500000001</v>
      </c>
      <c r="E33" s="15">
        <v>7.3</v>
      </c>
      <c r="F33" s="46">
        <f t="shared" si="1"/>
        <v>7.1594749999999996</v>
      </c>
      <c r="G33" s="15">
        <v>4.9000000000000004</v>
      </c>
      <c r="H33" s="46">
        <f t="shared" si="2"/>
        <v>4.4768850000000002</v>
      </c>
      <c r="I33" s="47">
        <v>86.5</v>
      </c>
      <c r="J33" s="37">
        <v>-11.9</v>
      </c>
      <c r="K33" s="37">
        <f>J33+273.15</f>
        <v>261.25</v>
      </c>
      <c r="L33" s="37">
        <v>71.3</v>
      </c>
      <c r="M33" s="37">
        <f>L33+273.15</f>
        <v>344.45</v>
      </c>
      <c r="N33" s="53"/>
      <c r="O33" s="50" t="s">
        <v>74</v>
      </c>
      <c r="P33" s="50" t="s">
        <v>50</v>
      </c>
      <c r="Q33" s="48">
        <f t="shared" si="3"/>
        <v>18.696256309753565</v>
      </c>
      <c r="R33" s="48">
        <f t="shared" si="4"/>
        <v>17.831911123958538</v>
      </c>
      <c r="S33" s="34">
        <f t="shared" si="5"/>
        <v>2.4801078729856414</v>
      </c>
      <c r="T33" s="34">
        <f t="shared" si="6"/>
        <v>2.2558697412689597</v>
      </c>
      <c r="U33" s="17">
        <f t="shared" si="7"/>
        <v>24.213599999999978</v>
      </c>
      <c r="V33" s="17">
        <f t="shared" si="8"/>
        <v>12.106799999999989</v>
      </c>
      <c r="W33" s="17">
        <f t="shared" si="9"/>
        <v>10.37254243003747</v>
      </c>
      <c r="X33" s="19">
        <f t="shared" si="10"/>
        <v>1.2106799999999989</v>
      </c>
      <c r="Y33" s="71">
        <f t="shared" si="11"/>
        <v>1.037254243003747</v>
      </c>
    </row>
    <row r="34" spans="1:25" ht="18" x14ac:dyDescent="0.55000000000000004">
      <c r="A34" s="57">
        <v>33</v>
      </c>
      <c r="B34" s="70" t="s">
        <v>75</v>
      </c>
      <c r="C34" s="15">
        <v>17</v>
      </c>
      <c r="D34" s="46">
        <f t="shared" si="0"/>
        <v>16.181875000000002</v>
      </c>
      <c r="E34" s="15">
        <v>6.2</v>
      </c>
      <c r="F34" s="46">
        <f t="shared" si="1"/>
        <v>6.0806500000000003</v>
      </c>
      <c r="G34" s="15">
        <v>2.2999999999999998</v>
      </c>
      <c r="H34" s="46">
        <f t="shared" si="2"/>
        <v>2.1013949999999997</v>
      </c>
      <c r="I34" s="47">
        <v>82.3</v>
      </c>
      <c r="J34" s="37">
        <v>-134.5</v>
      </c>
      <c r="K34" s="37">
        <f>J34+273.15</f>
        <v>138.64999999999998</v>
      </c>
      <c r="L34" s="37">
        <v>44.6</v>
      </c>
      <c r="M34" s="37">
        <f>L34+273.15</f>
        <v>317.75</v>
      </c>
      <c r="N34" s="53"/>
      <c r="O34" s="37"/>
      <c r="P34" s="37"/>
      <c r="Q34" s="48">
        <f t="shared" si="3"/>
        <v>18.240888136272314</v>
      </c>
      <c r="R34" s="48">
        <f t="shared" si="4"/>
        <v>17.41388078184039</v>
      </c>
      <c r="S34" s="34">
        <f t="shared" si="5"/>
        <v>2.9354760464668921</v>
      </c>
      <c r="T34" s="34">
        <f t="shared" si="6"/>
        <v>2.6739000833871067</v>
      </c>
      <c r="U34" s="17">
        <f t="shared" si="7"/>
        <v>34.563599999999987</v>
      </c>
      <c r="V34" s="17">
        <f t="shared" si="8"/>
        <v>17.281799999999993</v>
      </c>
      <c r="W34" s="17">
        <f t="shared" si="9"/>
        <v>14.517809448562474</v>
      </c>
      <c r="X34" s="19">
        <f t="shared" si="10"/>
        <v>1.7281799999999994</v>
      </c>
      <c r="Y34" s="71">
        <f t="shared" si="11"/>
        <v>1.4517809448562473</v>
      </c>
    </row>
    <row r="35" spans="1:25" ht="18" x14ac:dyDescent="0.55000000000000004">
      <c r="A35" s="57">
        <v>34</v>
      </c>
      <c r="B35" s="70" t="s">
        <v>76</v>
      </c>
      <c r="C35" s="15">
        <v>16</v>
      </c>
      <c r="D35" s="46">
        <f t="shared" si="0"/>
        <v>15.23</v>
      </c>
      <c r="E35" s="15">
        <v>14.3</v>
      </c>
      <c r="F35" s="46">
        <f t="shared" si="1"/>
        <v>14.024725</v>
      </c>
      <c r="G35" s="15">
        <v>5.6</v>
      </c>
      <c r="H35" s="46">
        <f t="shared" si="2"/>
        <v>5.1164399999999999</v>
      </c>
      <c r="I35" s="47">
        <v>80.5</v>
      </c>
      <c r="J35" s="37" t="s">
        <v>47</v>
      </c>
      <c r="K35" s="37" t="s">
        <v>47</v>
      </c>
      <c r="L35" s="37">
        <v>116.1</v>
      </c>
      <c r="M35" s="37">
        <f>L35+273.15</f>
        <v>389.25</v>
      </c>
      <c r="N35" s="53"/>
      <c r="O35" s="37"/>
      <c r="P35" s="37"/>
      <c r="Q35" s="48">
        <f t="shared" si="3"/>
        <v>22.177691493931466</v>
      </c>
      <c r="R35" s="48">
        <f t="shared" si="4"/>
        <v>21.326597703319322</v>
      </c>
      <c r="S35" s="34">
        <f t="shared" si="5"/>
        <v>1.0013273111922594</v>
      </c>
      <c r="T35" s="34">
        <f t="shared" si="6"/>
        <v>1.2388168380918252</v>
      </c>
      <c r="U35" s="17">
        <f t="shared" si="7"/>
        <v>84.843599999999995</v>
      </c>
      <c r="V35" s="17">
        <f t="shared" si="8"/>
        <v>42.421799999999998</v>
      </c>
      <c r="W35" s="17">
        <f t="shared" si="9"/>
        <v>39.371470963162473</v>
      </c>
      <c r="X35" s="19">
        <f t="shared" si="10"/>
        <v>4.2421799999999994</v>
      </c>
      <c r="Y35" s="71">
        <f t="shared" si="11"/>
        <v>3.9371470963162474</v>
      </c>
    </row>
    <row r="36" spans="1:25" ht="18" x14ac:dyDescent="0.55000000000000004">
      <c r="A36" s="57">
        <v>35</v>
      </c>
      <c r="B36" s="70" t="s">
        <v>77</v>
      </c>
      <c r="C36" s="15">
        <v>15</v>
      </c>
      <c r="D36" s="46">
        <f t="shared" si="0"/>
        <v>14.278125000000001</v>
      </c>
      <c r="E36" s="15">
        <v>4.8</v>
      </c>
      <c r="F36" s="46">
        <f t="shared" si="1"/>
        <v>4.7076000000000002</v>
      </c>
      <c r="G36" s="15">
        <v>5.0999999999999996</v>
      </c>
      <c r="H36" s="46">
        <f t="shared" si="2"/>
        <v>4.6596149999999996</v>
      </c>
      <c r="I36" s="47">
        <v>112.6</v>
      </c>
      <c r="J36" s="37" t="s">
        <v>47</v>
      </c>
      <c r="K36" s="37" t="s">
        <v>47</v>
      </c>
      <c r="L36" s="37">
        <v>67.599999999999994</v>
      </c>
      <c r="M36" s="37">
        <v>340.75</v>
      </c>
      <c r="N36" s="53"/>
      <c r="O36" s="37"/>
      <c r="P36" s="37"/>
      <c r="Q36" s="48">
        <f t="shared" si="3"/>
        <v>16.554455593585676</v>
      </c>
      <c r="R36" s="48">
        <f t="shared" si="4"/>
        <v>15.739706579979503</v>
      </c>
      <c r="S36" s="34">
        <f t="shared" si="5"/>
        <v>4.6219085891535308</v>
      </c>
      <c r="T36" s="34">
        <f t="shared" si="6"/>
        <v>4.3480742852479946</v>
      </c>
      <c r="U36" s="17">
        <f t="shared" si="7"/>
        <v>63.803599999999967</v>
      </c>
      <c r="V36" s="17">
        <f t="shared" si="8"/>
        <v>31.901799999999984</v>
      </c>
      <c r="W36" s="17">
        <f t="shared" si="9"/>
        <v>28.157691318912448</v>
      </c>
      <c r="X36" s="19">
        <f t="shared" si="10"/>
        <v>3.1901799999999985</v>
      </c>
      <c r="Y36" s="71">
        <f t="shared" si="11"/>
        <v>2.815769131891245</v>
      </c>
    </row>
    <row r="37" spans="1:25" ht="18" x14ac:dyDescent="0.55000000000000004">
      <c r="A37" s="57">
        <v>36</v>
      </c>
      <c r="B37" s="70" t="s">
        <v>78</v>
      </c>
      <c r="C37" s="15">
        <v>14.9</v>
      </c>
      <c r="D37" s="46">
        <f t="shared" si="0"/>
        <v>14.182937500000001</v>
      </c>
      <c r="E37" s="15">
        <v>6.4</v>
      </c>
      <c r="F37" s="46">
        <f t="shared" si="1"/>
        <v>6.2768000000000006</v>
      </c>
      <c r="G37" s="15">
        <v>1</v>
      </c>
      <c r="H37" s="46">
        <f t="shared" si="2"/>
        <v>0.91364999999999996</v>
      </c>
      <c r="I37" s="47">
        <v>71.5</v>
      </c>
      <c r="J37" s="37" t="s">
        <v>47</v>
      </c>
      <c r="K37" s="37" t="s">
        <v>47</v>
      </c>
      <c r="L37" s="37">
        <v>-10</v>
      </c>
      <c r="M37" s="37">
        <f t="shared" ref="M37:M42" si="13">L37+273.15</f>
        <v>263.14999999999998</v>
      </c>
      <c r="N37" s="53"/>
      <c r="O37" s="37"/>
      <c r="P37" s="37"/>
      <c r="Q37" s="48">
        <f t="shared" si="3"/>
        <v>16.247153596861207</v>
      </c>
      <c r="R37" s="48">
        <f t="shared" si="4"/>
        <v>15.536688536860302</v>
      </c>
      <c r="S37" s="34">
        <f t="shared" si="5"/>
        <v>4.9292105858779998</v>
      </c>
      <c r="T37" s="34">
        <f t="shared" si="6"/>
        <v>4.5510923283671953</v>
      </c>
      <c r="U37" s="17">
        <f t="shared" si="7"/>
        <v>94.729599999999948</v>
      </c>
      <c r="V37" s="17">
        <f t="shared" si="8"/>
        <v>47.364799999999974</v>
      </c>
      <c r="W37" s="17">
        <f t="shared" si="9"/>
        <v>40.851965352862443</v>
      </c>
      <c r="X37" s="19">
        <f t="shared" si="10"/>
        <v>4.7364799999999976</v>
      </c>
      <c r="Y37" s="71">
        <f t="shared" si="11"/>
        <v>4.0851965352862445</v>
      </c>
    </row>
    <row r="38" spans="1:25" ht="18" x14ac:dyDescent="0.55000000000000004">
      <c r="A38" s="57">
        <v>37</v>
      </c>
      <c r="B38" s="70" t="s">
        <v>79</v>
      </c>
      <c r="C38" s="15">
        <v>15.7</v>
      </c>
      <c r="D38" s="46">
        <f t="shared" si="0"/>
        <v>14.944437499999999</v>
      </c>
      <c r="E38" s="15">
        <v>5.4</v>
      </c>
      <c r="F38" s="46">
        <f t="shared" si="1"/>
        <v>5.2960500000000001</v>
      </c>
      <c r="G38" s="15">
        <v>8.8000000000000007</v>
      </c>
      <c r="H38" s="46">
        <f t="shared" si="2"/>
        <v>8.0401199999999999</v>
      </c>
      <c r="I38" s="47">
        <v>91</v>
      </c>
      <c r="J38" s="37" t="s">
        <v>47</v>
      </c>
      <c r="K38" s="37" t="s">
        <v>47</v>
      </c>
      <c r="L38" s="37">
        <v>83</v>
      </c>
      <c r="M38" s="37">
        <f t="shared" si="13"/>
        <v>356.15</v>
      </c>
      <c r="N38" s="53"/>
      <c r="O38" s="37"/>
      <c r="P38" s="37"/>
      <c r="Q38" s="48">
        <f t="shared" si="3"/>
        <v>18.790689183742035</v>
      </c>
      <c r="R38" s="48">
        <f t="shared" si="4"/>
        <v>17.777173211967821</v>
      </c>
      <c r="S38" s="34">
        <f t="shared" si="5"/>
        <v>2.3856749989971711</v>
      </c>
      <c r="T38" s="34">
        <f t="shared" si="6"/>
        <v>2.3106076532596767</v>
      </c>
      <c r="U38" s="17">
        <f t="shared" si="7"/>
        <v>42.28159999999999</v>
      </c>
      <c r="V38" s="17">
        <f t="shared" si="8"/>
        <v>21.140799999999995</v>
      </c>
      <c r="W38" s="17">
        <f t="shared" si="9"/>
        <v>18.524858058062478</v>
      </c>
      <c r="X38" s="19">
        <f t="shared" si="10"/>
        <v>2.1140799999999995</v>
      </c>
      <c r="Y38" s="71">
        <f t="shared" si="11"/>
        <v>1.8524858058062477</v>
      </c>
    </row>
    <row r="39" spans="1:25" ht="18" x14ac:dyDescent="0.55000000000000004">
      <c r="A39" s="57">
        <v>38</v>
      </c>
      <c r="B39" s="70" t="s">
        <v>80</v>
      </c>
      <c r="C39" s="15">
        <v>17.399999999999999</v>
      </c>
      <c r="D39" s="46">
        <f t="shared" si="0"/>
        <v>16.562625000000001</v>
      </c>
      <c r="E39" s="15">
        <v>6.4</v>
      </c>
      <c r="F39" s="46">
        <f t="shared" si="1"/>
        <v>6.2768000000000006</v>
      </c>
      <c r="G39" s="15">
        <v>3.3</v>
      </c>
      <c r="H39" s="46">
        <f t="shared" si="2"/>
        <v>3.0150449999999998</v>
      </c>
      <c r="I39" s="47">
        <v>90.8</v>
      </c>
      <c r="J39" s="37">
        <v>-99</v>
      </c>
      <c r="K39" s="37">
        <f>J39+273.15</f>
        <v>174.14999999999998</v>
      </c>
      <c r="L39" s="37">
        <v>103</v>
      </c>
      <c r="M39" s="37">
        <f t="shared" si="13"/>
        <v>376.15</v>
      </c>
      <c r="N39" s="53"/>
      <c r="O39" s="37"/>
      <c r="P39" s="37"/>
      <c r="Q39" s="48">
        <f t="shared" si="3"/>
        <v>18.831091311976582</v>
      </c>
      <c r="R39" s="48">
        <f t="shared" si="4"/>
        <v>17.966893484480003</v>
      </c>
      <c r="S39" s="34">
        <f t="shared" si="5"/>
        <v>2.3452728707626243</v>
      </c>
      <c r="T39" s="34">
        <f t="shared" si="6"/>
        <v>2.1208873807474937</v>
      </c>
      <c r="U39" s="17">
        <f t="shared" si="7"/>
        <v>21.019600000000004</v>
      </c>
      <c r="V39" s="17">
        <f t="shared" si="8"/>
        <v>10.509800000000002</v>
      </c>
      <c r="W39" s="17">
        <f t="shared" si="9"/>
        <v>8.7605679653124859</v>
      </c>
      <c r="X39" s="19">
        <f t="shared" si="10"/>
        <v>1.0509800000000002</v>
      </c>
      <c r="Y39" s="71">
        <f t="shared" si="11"/>
        <v>0.87605679653124857</v>
      </c>
    </row>
    <row r="40" spans="1:25" ht="18" x14ac:dyDescent="0.55000000000000004">
      <c r="A40" s="57">
        <v>39</v>
      </c>
      <c r="B40" s="70" t="s">
        <v>81</v>
      </c>
      <c r="C40" s="15">
        <v>16.100000000000001</v>
      </c>
      <c r="D40" s="46">
        <f t="shared" si="0"/>
        <v>15.325187500000002</v>
      </c>
      <c r="E40" s="15">
        <v>13</v>
      </c>
      <c r="F40" s="46">
        <f t="shared" si="1"/>
        <v>12.749750000000001</v>
      </c>
      <c r="G40" s="15">
        <v>5.4</v>
      </c>
      <c r="H40" s="46">
        <f t="shared" si="2"/>
        <v>4.9337100000000005</v>
      </c>
      <c r="I40" s="47">
        <v>84.5</v>
      </c>
      <c r="J40" s="37" t="s">
        <v>47</v>
      </c>
      <c r="K40" s="37" t="s">
        <v>47</v>
      </c>
      <c r="L40" s="38">
        <v>106</v>
      </c>
      <c r="M40" s="38">
        <f t="shared" si="13"/>
        <v>379.15</v>
      </c>
      <c r="N40" s="53"/>
      <c r="O40" s="37"/>
      <c r="P40" s="37"/>
      <c r="Q40" s="48">
        <f t="shared" si="3"/>
        <v>21.386210510513546</v>
      </c>
      <c r="R40" s="48">
        <f t="shared" si="4"/>
        <v>20.536771687311429</v>
      </c>
      <c r="S40" s="34">
        <f t="shared" si="5"/>
        <v>0.20984632777433987</v>
      </c>
      <c r="T40" s="34">
        <f t="shared" si="6"/>
        <v>0.44899082208393182</v>
      </c>
      <c r="U40" s="17">
        <f t="shared" si="7"/>
        <v>66.017599999999945</v>
      </c>
      <c r="V40" s="17">
        <f t="shared" si="8"/>
        <v>33.008799999999972</v>
      </c>
      <c r="W40" s="17">
        <f t="shared" si="9"/>
        <v>30.347225023912458</v>
      </c>
      <c r="X40" s="19">
        <f t="shared" si="10"/>
        <v>3.3008799999999971</v>
      </c>
      <c r="Y40" s="71">
        <f t="shared" si="11"/>
        <v>3.0347225023912459</v>
      </c>
    </row>
    <row r="41" spans="1:25" ht="18" x14ac:dyDescent="0.55000000000000004">
      <c r="A41" s="57">
        <v>40</v>
      </c>
      <c r="B41" s="70" t="s">
        <v>82</v>
      </c>
      <c r="C41" s="15">
        <v>17</v>
      </c>
      <c r="D41" s="46">
        <f t="shared" si="0"/>
        <v>16.181875000000002</v>
      </c>
      <c r="E41" s="15">
        <v>11.3</v>
      </c>
      <c r="F41" s="46">
        <f t="shared" si="1"/>
        <v>11.082475000000001</v>
      </c>
      <c r="G41" s="15">
        <v>8.5</v>
      </c>
      <c r="H41" s="46">
        <f t="shared" si="2"/>
        <v>7.766025</v>
      </c>
      <c r="I41" s="47">
        <v>98</v>
      </c>
      <c r="J41" s="37">
        <v>-80</v>
      </c>
      <c r="K41" s="37">
        <f>J41+273.15</f>
        <v>193.14999999999998</v>
      </c>
      <c r="L41" s="37">
        <v>151</v>
      </c>
      <c r="M41" s="37">
        <f t="shared" si="13"/>
        <v>424.15</v>
      </c>
      <c r="N41" s="53"/>
      <c r="O41" s="37"/>
      <c r="P41" s="37"/>
      <c r="Q41" s="48">
        <f t="shared" si="3"/>
        <v>22.111987698983555</v>
      </c>
      <c r="R41" s="48">
        <f t="shared" si="4"/>
        <v>21.094678830024293</v>
      </c>
      <c r="S41" s="34">
        <f t="shared" si="5"/>
        <v>0.93562351624434825</v>
      </c>
      <c r="T41" s="34">
        <f t="shared" si="6"/>
        <v>1.0068979647967957</v>
      </c>
      <c r="U41" s="17">
        <f t="shared" si="7"/>
        <v>32.573599999999992</v>
      </c>
      <c r="V41" s="17">
        <f t="shared" si="8"/>
        <v>16.286799999999996</v>
      </c>
      <c r="W41" s="17">
        <f t="shared" si="9"/>
        <v>14.903853203174975</v>
      </c>
      <c r="X41" s="19">
        <f t="shared" si="10"/>
        <v>1.6286799999999997</v>
      </c>
      <c r="Y41" s="71">
        <f t="shared" si="11"/>
        <v>1.4903853203174975</v>
      </c>
    </row>
    <row r="42" spans="1:25" ht="18" x14ac:dyDescent="0.55000000000000004">
      <c r="A42" s="57">
        <v>41</v>
      </c>
      <c r="B42" s="70" t="s">
        <v>83</v>
      </c>
      <c r="C42" s="15">
        <v>17.5</v>
      </c>
      <c r="D42" s="46">
        <f t="shared" si="0"/>
        <v>16.657812500000002</v>
      </c>
      <c r="E42" s="15">
        <v>5.2</v>
      </c>
      <c r="F42" s="46">
        <f t="shared" si="1"/>
        <v>5.0998999999999999</v>
      </c>
      <c r="G42" s="15">
        <v>9.3000000000000007</v>
      </c>
      <c r="H42" s="46">
        <f t="shared" si="2"/>
        <v>8.4969450000000002</v>
      </c>
      <c r="I42" s="47">
        <v>80.2</v>
      </c>
      <c r="J42" s="37" t="s">
        <v>47</v>
      </c>
      <c r="K42" s="37" t="s">
        <v>47</v>
      </c>
      <c r="L42" s="37">
        <v>65</v>
      </c>
      <c r="M42" s="37">
        <f t="shared" si="13"/>
        <v>338.15</v>
      </c>
      <c r="N42" s="53"/>
      <c r="O42" s="37"/>
      <c r="P42" s="37"/>
      <c r="Q42" s="48">
        <f t="shared" si="3"/>
        <v>20.488533378453422</v>
      </c>
      <c r="R42" s="48">
        <f t="shared" si="4"/>
        <v>19.382718375609272</v>
      </c>
      <c r="S42" s="34">
        <f t="shared" si="5"/>
        <v>0.68783080428578458</v>
      </c>
      <c r="T42" s="34">
        <f t="shared" si="6"/>
        <v>0.70506248961822493</v>
      </c>
      <c r="U42" s="17">
        <f t="shared" si="7"/>
        <v>14.483599999999992</v>
      </c>
      <c r="V42" s="17">
        <f t="shared" si="8"/>
        <v>7.241799999999996</v>
      </c>
      <c r="W42" s="17">
        <f t="shared" si="9"/>
        <v>6.2321529948749781</v>
      </c>
      <c r="X42" s="19">
        <f t="shared" si="10"/>
        <v>0.7241799999999996</v>
      </c>
      <c r="Y42" s="71">
        <f t="shared" si="11"/>
        <v>0.62321529948749776</v>
      </c>
    </row>
    <row r="43" spans="1:25" ht="18" x14ac:dyDescent="0.55000000000000004">
      <c r="A43" s="57">
        <v>42</v>
      </c>
      <c r="B43" s="70" t="s">
        <v>83</v>
      </c>
      <c r="C43" s="15">
        <v>16.399999999999999</v>
      </c>
      <c r="D43" s="46">
        <f t="shared" si="0"/>
        <v>15.610749999999999</v>
      </c>
      <c r="E43" s="15">
        <v>6.2</v>
      </c>
      <c r="F43" s="46">
        <f t="shared" si="1"/>
        <v>6.0806500000000003</v>
      </c>
      <c r="G43" s="15">
        <v>7.9</v>
      </c>
      <c r="H43" s="46">
        <f t="shared" si="2"/>
        <v>7.217835</v>
      </c>
      <c r="I43" s="47">
        <v>80.2</v>
      </c>
      <c r="J43" s="37" t="s">
        <v>47</v>
      </c>
      <c r="K43" s="37" t="s">
        <v>47</v>
      </c>
      <c r="L43" s="37" t="s">
        <v>47</v>
      </c>
      <c r="M43" s="37" t="s">
        <v>47</v>
      </c>
      <c r="N43" s="53"/>
      <c r="O43" s="37"/>
      <c r="P43" s="37"/>
      <c r="Q43" s="48">
        <f t="shared" si="3"/>
        <v>19.230444612644817</v>
      </c>
      <c r="R43" s="48">
        <f t="shared" si="4"/>
        <v>18.241901273502851</v>
      </c>
      <c r="S43" s="34">
        <f t="shared" si="5"/>
        <v>1.9459195700943894</v>
      </c>
      <c r="T43" s="34">
        <f t="shared" si="6"/>
        <v>1.8458795917246462</v>
      </c>
      <c r="U43" s="17">
        <f t="shared" si="7"/>
        <v>22.979600000000008</v>
      </c>
      <c r="V43" s="17">
        <f t="shared" si="8"/>
        <v>11.489800000000004</v>
      </c>
      <c r="W43" s="17">
        <f t="shared" si="9"/>
        <v>9.9504007489124806</v>
      </c>
      <c r="X43" s="19">
        <f t="shared" si="10"/>
        <v>1.1489800000000003</v>
      </c>
      <c r="Y43" s="71">
        <f t="shared" si="11"/>
        <v>0.99504007489124802</v>
      </c>
    </row>
    <row r="44" spans="1:25" ht="18" x14ac:dyDescent="0.55000000000000004">
      <c r="A44" s="57">
        <v>43</v>
      </c>
      <c r="B44" s="70" t="s">
        <v>84</v>
      </c>
      <c r="C44" s="15">
        <v>15</v>
      </c>
      <c r="D44" s="46">
        <f t="shared" si="0"/>
        <v>14.278125000000001</v>
      </c>
      <c r="E44" s="15">
        <v>4.3</v>
      </c>
      <c r="F44" s="46">
        <f t="shared" si="1"/>
        <v>4.217225</v>
      </c>
      <c r="G44" s="15">
        <v>5.9</v>
      </c>
      <c r="H44" s="46">
        <f t="shared" si="2"/>
        <v>5.3905349999999999</v>
      </c>
      <c r="I44" s="47">
        <v>93.7</v>
      </c>
      <c r="J44" s="37" t="s">
        <v>47</v>
      </c>
      <c r="K44" s="37" t="s">
        <v>47</v>
      </c>
      <c r="L44" s="37">
        <v>46</v>
      </c>
      <c r="M44" s="37">
        <f>L44+273.15</f>
        <v>319.14999999999998</v>
      </c>
      <c r="N44" s="53"/>
      <c r="O44" s="37"/>
      <c r="P44" s="37"/>
      <c r="Q44" s="48">
        <f t="shared" si="3"/>
        <v>16.682325976913411</v>
      </c>
      <c r="R44" s="48">
        <f t="shared" si="4"/>
        <v>15.833752170678782</v>
      </c>
      <c r="S44" s="34">
        <f t="shared" si="5"/>
        <v>4.4940382058257953</v>
      </c>
      <c r="T44" s="34">
        <f t="shared" si="6"/>
        <v>4.2540286945487154</v>
      </c>
      <c r="U44" s="17">
        <f t="shared" si="7"/>
        <v>63.853599999999965</v>
      </c>
      <c r="V44" s="17">
        <f t="shared" si="8"/>
        <v>31.926799999999982</v>
      </c>
      <c r="W44" s="17">
        <f t="shared" si="9"/>
        <v>28.336127367474948</v>
      </c>
      <c r="X44" s="19">
        <f t="shared" si="10"/>
        <v>3.1926799999999984</v>
      </c>
      <c r="Y44" s="71">
        <f t="shared" si="11"/>
        <v>2.8336127367474946</v>
      </c>
    </row>
    <row r="45" spans="1:25" ht="18" x14ac:dyDescent="0.55000000000000004">
      <c r="A45" s="57">
        <v>44</v>
      </c>
      <c r="B45" s="70" t="s">
        <v>85</v>
      </c>
      <c r="C45" s="15">
        <v>13.7</v>
      </c>
      <c r="D45" s="46">
        <f t="shared" si="0"/>
        <v>13.040687499999999</v>
      </c>
      <c r="E45" s="15">
        <v>15.7</v>
      </c>
      <c r="F45" s="46">
        <f t="shared" si="1"/>
        <v>15.397774999999999</v>
      </c>
      <c r="G45" s="15">
        <v>17.8</v>
      </c>
      <c r="H45" s="46">
        <f t="shared" si="2"/>
        <v>16.262969999999999</v>
      </c>
      <c r="I45" s="47">
        <v>20.8</v>
      </c>
      <c r="J45" s="37">
        <f>K45-273.15</f>
        <v>-77.739999999999981</v>
      </c>
      <c r="K45" s="37">
        <v>195.41</v>
      </c>
      <c r="L45" s="37">
        <f>M45-273.15</f>
        <v>-33.429999999999978</v>
      </c>
      <c r="M45" s="37">
        <v>239.72</v>
      </c>
      <c r="N45" s="53"/>
      <c r="O45" s="37"/>
      <c r="P45" s="37"/>
      <c r="Q45" s="48">
        <f t="shared" si="3"/>
        <v>27.404744114842597</v>
      </c>
      <c r="R45" s="48">
        <f t="shared" si="4"/>
        <v>25.915925579538563</v>
      </c>
      <c r="S45" s="34">
        <f t="shared" si="5"/>
        <v>6.2283799321033904</v>
      </c>
      <c r="T45" s="34">
        <f t="shared" si="6"/>
        <v>5.8281447143110654</v>
      </c>
      <c r="U45" s="17">
        <f t="shared" si="7"/>
        <v>293.13159999999993</v>
      </c>
      <c r="V45" s="17">
        <f t="shared" si="8"/>
        <v>146.56579999999997</v>
      </c>
      <c r="W45" s="17">
        <f t="shared" si="9"/>
        <v>129.91450075162498</v>
      </c>
      <c r="X45" s="19">
        <f t="shared" si="10"/>
        <v>14.656579999999996</v>
      </c>
      <c r="Y45" s="71">
        <f t="shared" si="11"/>
        <v>12.991450075162499</v>
      </c>
    </row>
    <row r="46" spans="1:25" ht="18" x14ac:dyDescent="0.55000000000000004">
      <c r="A46" s="57">
        <v>45</v>
      </c>
      <c r="B46" s="70" t="s">
        <v>86</v>
      </c>
      <c r="C46" s="15">
        <v>15.8</v>
      </c>
      <c r="D46" s="46">
        <f t="shared" si="0"/>
        <v>15.039625000000001</v>
      </c>
      <c r="E46" s="15">
        <v>3.3</v>
      </c>
      <c r="F46" s="46">
        <f t="shared" si="1"/>
        <v>3.236475</v>
      </c>
      <c r="G46" s="15">
        <v>6.1</v>
      </c>
      <c r="H46" s="46">
        <f t="shared" si="2"/>
        <v>5.5732649999999992</v>
      </c>
      <c r="I46" s="47">
        <v>148</v>
      </c>
      <c r="J46" s="37">
        <v>-78.5</v>
      </c>
      <c r="K46" s="37">
        <f>J46+273.15</f>
        <v>194.64999999999998</v>
      </c>
      <c r="L46" s="37">
        <v>149</v>
      </c>
      <c r="M46" s="37">
        <f>L46+273.15</f>
        <v>422.15</v>
      </c>
      <c r="N46" s="53"/>
      <c r="O46" s="37"/>
      <c r="P46" s="37"/>
      <c r="Q46" s="48">
        <f t="shared" si="3"/>
        <v>17.255144160510511</v>
      </c>
      <c r="R46" s="48">
        <f t="shared" si="4"/>
        <v>16.362346204822675</v>
      </c>
      <c r="S46" s="34">
        <f t="shared" si="5"/>
        <v>3.9212200222286953</v>
      </c>
      <c r="T46" s="34">
        <f t="shared" si="6"/>
        <v>3.7254346604048223</v>
      </c>
      <c r="U46" s="17">
        <f t="shared" si="7"/>
        <v>48.605599999999967</v>
      </c>
      <c r="V46" s="17">
        <f t="shared" si="8"/>
        <v>24.302799999999984</v>
      </c>
      <c r="W46" s="17">
        <f t="shared" si="9"/>
        <v>21.771779878974961</v>
      </c>
      <c r="X46" s="19">
        <f t="shared" si="10"/>
        <v>2.4302799999999984</v>
      </c>
      <c r="Y46" s="71">
        <f t="shared" si="11"/>
        <v>2.1771779878974962</v>
      </c>
    </row>
    <row r="47" spans="1:25" ht="18" x14ac:dyDescent="0.55000000000000004">
      <c r="A47" s="57">
        <v>46</v>
      </c>
      <c r="B47" s="70" t="s">
        <v>87</v>
      </c>
      <c r="C47" s="15">
        <v>19.399999999999999</v>
      </c>
      <c r="D47" s="46">
        <f t="shared" si="0"/>
        <v>18.466374999999999</v>
      </c>
      <c r="E47" s="15">
        <v>5.0999999999999996</v>
      </c>
      <c r="F47" s="46">
        <f t="shared" si="1"/>
        <v>5.0018249999999993</v>
      </c>
      <c r="G47" s="15">
        <v>10.199999999999999</v>
      </c>
      <c r="H47" s="46">
        <f t="shared" si="2"/>
        <v>9.3192299999999992</v>
      </c>
      <c r="I47" s="47">
        <v>91.5</v>
      </c>
      <c r="J47" s="37">
        <f>K47-273.15</f>
        <v>-6.0299999999999727</v>
      </c>
      <c r="K47" s="37">
        <v>267.12</v>
      </c>
      <c r="L47" s="37">
        <f>M47-273.15</f>
        <v>184.10000000000002</v>
      </c>
      <c r="M47" s="37">
        <v>457.25</v>
      </c>
      <c r="N47" s="53"/>
      <c r="O47" s="37"/>
      <c r="P47" s="37"/>
      <c r="Q47" s="48">
        <f t="shared" si="3"/>
        <v>22.503555274667157</v>
      </c>
      <c r="R47" s="48">
        <f t="shared" si="4"/>
        <v>21.280820161923977</v>
      </c>
      <c r="S47" s="34">
        <f t="shared" si="5"/>
        <v>1.3271910919279506</v>
      </c>
      <c r="T47" s="34">
        <f t="shared" si="6"/>
        <v>1.1930392966964796</v>
      </c>
      <c r="U47" s="17">
        <f t="shared" si="7"/>
        <v>15.699599999999995</v>
      </c>
      <c r="V47" s="17">
        <f t="shared" si="8"/>
        <v>7.8497999999999974</v>
      </c>
      <c r="W47" s="17">
        <f t="shared" si="9"/>
        <v>6.9948690900625037</v>
      </c>
      <c r="X47" s="19">
        <f t="shared" si="10"/>
        <v>0.78497999999999979</v>
      </c>
      <c r="Y47" s="71">
        <f t="shared" si="11"/>
        <v>0.69948690900625032</v>
      </c>
    </row>
    <row r="48" spans="1:25" ht="18" x14ac:dyDescent="0.55000000000000004">
      <c r="A48" s="57">
        <v>47</v>
      </c>
      <c r="B48" s="70" t="s">
        <v>88</v>
      </c>
      <c r="C48" s="15">
        <v>19.899999999999999</v>
      </c>
      <c r="D48" s="46">
        <f t="shared" si="0"/>
        <v>18.9423125</v>
      </c>
      <c r="E48" s="15">
        <v>6.5</v>
      </c>
      <c r="F48" s="46">
        <f t="shared" si="1"/>
        <v>6.3748750000000003</v>
      </c>
      <c r="G48" s="15">
        <v>11.3</v>
      </c>
      <c r="H48" s="46">
        <f t="shared" si="2"/>
        <v>10.324244999999999</v>
      </c>
      <c r="I48" s="47">
        <v>113.3</v>
      </c>
      <c r="J48" s="37">
        <v>57.7</v>
      </c>
      <c r="K48" s="37">
        <f>J48+273.15</f>
        <v>330.84999999999997</v>
      </c>
      <c r="L48" s="37">
        <v>243</v>
      </c>
      <c r="M48" s="37">
        <f>L48+273.15</f>
        <v>516.15</v>
      </c>
      <c r="N48" s="53"/>
      <c r="O48" s="37"/>
      <c r="P48" s="37"/>
      <c r="Q48" s="48">
        <f t="shared" si="3"/>
        <v>23.789703655152998</v>
      </c>
      <c r="R48" s="48">
        <f t="shared" si="4"/>
        <v>22.495338826817129</v>
      </c>
      <c r="S48" s="34">
        <f t="shared" si="5"/>
        <v>2.6133394724137915</v>
      </c>
      <c r="T48" s="34">
        <f t="shared" si="6"/>
        <v>2.4075579615896316</v>
      </c>
      <c r="U48" s="17">
        <f t="shared" si="7"/>
        <v>24.309600000000003</v>
      </c>
      <c r="V48" s="17">
        <f t="shared" si="8"/>
        <v>12.154800000000002</v>
      </c>
      <c r="W48" s="17">
        <f t="shared" si="9"/>
        <v>10.623895314937508</v>
      </c>
      <c r="X48" s="19">
        <f t="shared" si="10"/>
        <v>1.2154800000000001</v>
      </c>
      <c r="Y48" s="71">
        <f t="shared" si="11"/>
        <v>1.0623895314937508</v>
      </c>
    </row>
    <row r="49" spans="1:25" ht="15" customHeight="1" x14ac:dyDescent="0.55000000000000004">
      <c r="A49" s="57">
        <v>48</v>
      </c>
      <c r="B49" s="70" t="s">
        <v>89</v>
      </c>
      <c r="C49" s="15">
        <v>17.8</v>
      </c>
      <c r="D49" s="46">
        <f t="shared" si="0"/>
        <v>16.943375</v>
      </c>
      <c r="E49" s="15">
        <v>4.0999999999999996</v>
      </c>
      <c r="F49" s="46">
        <f t="shared" si="1"/>
        <v>4.0210749999999997</v>
      </c>
      <c r="G49" s="15">
        <v>6.7</v>
      </c>
      <c r="H49" s="46">
        <f t="shared" si="2"/>
        <v>6.1214550000000001</v>
      </c>
      <c r="I49" s="47">
        <v>119.1</v>
      </c>
      <c r="J49" s="37">
        <f>K49-273.15</f>
        <v>-37.499999999999972</v>
      </c>
      <c r="K49" s="37">
        <v>235.65</v>
      </c>
      <c r="L49" s="37">
        <f>M49-273.15</f>
        <v>153.58000000000004</v>
      </c>
      <c r="M49" s="37">
        <v>426.73</v>
      </c>
      <c r="N49" s="53"/>
      <c r="O49" s="37"/>
      <c r="P49" s="37"/>
      <c r="Q49" s="48">
        <f t="shared" si="3"/>
        <v>19.456104440509154</v>
      </c>
      <c r="R49" s="48">
        <f t="shared" si="4"/>
        <v>18.458580981843511</v>
      </c>
      <c r="S49" s="34">
        <f t="shared" si="5"/>
        <v>1.7202597422300521</v>
      </c>
      <c r="T49" s="34">
        <f t="shared" si="6"/>
        <v>1.6291998833839862</v>
      </c>
      <c r="U49" s="17">
        <f t="shared" si="7"/>
        <v>11.885599999999988</v>
      </c>
      <c r="V49" s="17">
        <f t="shared" si="8"/>
        <v>5.9427999999999939</v>
      </c>
      <c r="W49" s="17">
        <f t="shared" si="9"/>
        <v>5.4170380008749932</v>
      </c>
      <c r="X49" s="19">
        <f t="shared" si="10"/>
        <v>0.59427999999999936</v>
      </c>
      <c r="Y49" s="71">
        <f t="shared" si="11"/>
        <v>0.5417038000874993</v>
      </c>
    </row>
    <row r="50" spans="1:25" ht="18" x14ac:dyDescent="0.55000000000000004">
      <c r="A50" s="57">
        <v>49</v>
      </c>
      <c r="B50" s="70" t="s">
        <v>90</v>
      </c>
      <c r="C50" s="15">
        <v>15.9</v>
      </c>
      <c r="D50" s="46">
        <f t="shared" si="0"/>
        <v>15.134812500000001</v>
      </c>
      <c r="E50" s="15">
        <v>8.9</v>
      </c>
      <c r="F50" s="46">
        <f t="shared" si="1"/>
        <v>8.7286750000000008</v>
      </c>
      <c r="G50" s="15">
        <v>12.9</v>
      </c>
      <c r="H50" s="46">
        <f t="shared" si="2"/>
        <v>11.786085</v>
      </c>
      <c r="I50" s="47">
        <v>79</v>
      </c>
      <c r="J50" s="37" t="s">
        <v>47</v>
      </c>
      <c r="K50" s="37" t="s">
        <v>47</v>
      </c>
      <c r="L50" s="37">
        <v>1769.15</v>
      </c>
      <c r="M50" s="37">
        <f>L50+273.15</f>
        <v>2042.3000000000002</v>
      </c>
      <c r="N50" s="53"/>
      <c r="O50" s="37"/>
      <c r="P50" s="37"/>
      <c r="Q50" s="48">
        <f t="shared" si="3"/>
        <v>22.325545905979542</v>
      </c>
      <c r="R50" s="48">
        <f t="shared" si="4"/>
        <v>21.075201453201018</v>
      </c>
      <c r="S50" s="34">
        <f t="shared" si="5"/>
        <v>1.1491817232403356</v>
      </c>
      <c r="T50" s="34">
        <f t="shared" si="6"/>
        <v>0.98742058797352072</v>
      </c>
      <c r="U50" s="17">
        <f t="shared" si="7"/>
        <v>70.229599999999976</v>
      </c>
      <c r="V50" s="17">
        <f t="shared" si="8"/>
        <v>35.114799999999988</v>
      </c>
      <c r="W50" s="17">
        <f t="shared" si="9"/>
        <v>30.184375604537465</v>
      </c>
      <c r="X50" s="19">
        <f t="shared" si="10"/>
        <v>3.5114799999999988</v>
      </c>
      <c r="Y50" s="71">
        <f t="shared" si="11"/>
        <v>3.0184375604537466</v>
      </c>
    </row>
    <row r="51" spans="1:25" ht="18" x14ac:dyDescent="0.55000000000000004">
      <c r="A51" s="57">
        <v>50</v>
      </c>
      <c r="B51" s="70" t="s">
        <v>91</v>
      </c>
      <c r="C51" s="15">
        <v>16.8</v>
      </c>
      <c r="D51" s="46">
        <f t="shared" si="0"/>
        <v>15.9915</v>
      </c>
      <c r="E51" s="15">
        <v>7.7</v>
      </c>
      <c r="F51" s="46">
        <f t="shared" si="1"/>
        <v>7.5517750000000001</v>
      </c>
      <c r="G51" s="15">
        <v>13.4</v>
      </c>
      <c r="H51" s="46">
        <f t="shared" si="2"/>
        <v>12.24291</v>
      </c>
      <c r="I51" s="47">
        <v>83</v>
      </c>
      <c r="J51" s="37" t="s">
        <v>47</v>
      </c>
      <c r="K51" s="37" t="s">
        <v>47</v>
      </c>
      <c r="L51" s="37" t="s">
        <v>47</v>
      </c>
      <c r="M51" s="37" t="s">
        <v>47</v>
      </c>
      <c r="N51" s="53"/>
      <c r="O51" s="37"/>
      <c r="P51" s="37"/>
      <c r="Q51" s="48">
        <f t="shared" si="3"/>
        <v>22.827395821687588</v>
      </c>
      <c r="R51" s="48">
        <f t="shared" si="4"/>
        <v>21.509212518563412</v>
      </c>
      <c r="S51" s="34">
        <f t="shared" si="5"/>
        <v>1.6510316389483819</v>
      </c>
      <c r="T51" s="34">
        <f t="shared" si="6"/>
        <v>1.4214316533359153</v>
      </c>
      <c r="U51" s="17">
        <f t="shared" si="7"/>
        <v>56.195599999999978</v>
      </c>
      <c r="V51" s="17">
        <f t="shared" si="8"/>
        <v>28.097799999999989</v>
      </c>
      <c r="W51" s="17">
        <f t="shared" si="9"/>
        <v>23.691042485912476</v>
      </c>
      <c r="X51" s="19">
        <f t="shared" si="10"/>
        <v>2.8097799999999991</v>
      </c>
      <c r="Y51" s="71">
        <f t="shared" si="11"/>
        <v>2.3691042485912477</v>
      </c>
    </row>
    <row r="52" spans="1:25" ht="18" x14ac:dyDescent="0.55000000000000004">
      <c r="A52" s="57">
        <v>51</v>
      </c>
      <c r="B52" s="70" t="s">
        <v>92</v>
      </c>
      <c r="C52" s="15">
        <v>19.399999999999999</v>
      </c>
      <c r="D52" s="46">
        <f t="shared" si="0"/>
        <v>18.466374999999999</v>
      </c>
      <c r="E52" s="15">
        <v>7.4</v>
      </c>
      <c r="F52" s="46">
        <f t="shared" si="1"/>
        <v>7.2575500000000002</v>
      </c>
      <c r="G52" s="15">
        <v>5.3</v>
      </c>
      <c r="H52" s="46">
        <f t="shared" si="2"/>
        <v>4.8423449999999999</v>
      </c>
      <c r="I52" s="47">
        <v>101.5</v>
      </c>
      <c r="J52" s="37">
        <v>-57</v>
      </c>
      <c r="K52" s="38">
        <f>J52+273.15</f>
        <v>216.14999999999998</v>
      </c>
      <c r="L52" s="38">
        <v>178</v>
      </c>
      <c r="M52" s="38">
        <f>L52+273.15</f>
        <v>451.15</v>
      </c>
      <c r="N52" s="53"/>
      <c r="O52" s="37"/>
      <c r="P52" s="37"/>
      <c r="Q52" s="48">
        <f t="shared" si="3"/>
        <v>21.429185705481203</v>
      </c>
      <c r="R52" s="48">
        <f t="shared" si="4"/>
        <v>20.423695619112372</v>
      </c>
      <c r="S52" s="34">
        <f t="shared" si="5"/>
        <v>0.25282152274199632</v>
      </c>
      <c r="T52" s="34">
        <f t="shared" si="6"/>
        <v>0.33591475388487524</v>
      </c>
      <c r="U52" s="17">
        <f t="shared" si="7"/>
        <v>4.8995999999999995</v>
      </c>
      <c r="V52" s="17">
        <f t="shared" si="8"/>
        <v>2.4497999999999998</v>
      </c>
      <c r="W52" s="17">
        <f t="shared" si="9"/>
        <v>2.2508099525625065</v>
      </c>
      <c r="X52" s="19">
        <f t="shared" si="10"/>
        <v>0.24497999999999998</v>
      </c>
      <c r="Y52" s="71">
        <f t="shared" si="11"/>
        <v>0.22508099525625064</v>
      </c>
    </row>
    <row r="53" spans="1:25" ht="18" x14ac:dyDescent="0.55000000000000004">
      <c r="A53" s="57">
        <v>52</v>
      </c>
      <c r="B53" s="70" t="s">
        <v>93</v>
      </c>
      <c r="C53" s="15">
        <v>18.399999999999999</v>
      </c>
      <c r="D53" s="46">
        <f t="shared" si="0"/>
        <v>17.514499999999998</v>
      </c>
      <c r="E53" s="15">
        <v>0</v>
      </c>
      <c r="F53" s="46">
        <f t="shared" si="1"/>
        <v>0</v>
      </c>
      <c r="G53" s="15">
        <v>2</v>
      </c>
      <c r="H53" s="46">
        <f t="shared" si="2"/>
        <v>1.8272999999999999</v>
      </c>
      <c r="I53" s="47">
        <v>89.4</v>
      </c>
      <c r="J53" s="37">
        <f>K53-273.15</f>
        <v>5.5300000000000296</v>
      </c>
      <c r="K53" s="37">
        <v>278.68</v>
      </c>
      <c r="L53" s="37">
        <f>M53-273.15</f>
        <v>80.090000000000032</v>
      </c>
      <c r="M53" s="37">
        <v>353.24</v>
      </c>
      <c r="N53" s="53"/>
      <c r="O53" s="37"/>
      <c r="P53" s="37"/>
      <c r="Q53" s="48">
        <f t="shared" si="3"/>
        <v>18.508376482014839</v>
      </c>
      <c r="R53" s="48">
        <f t="shared" si="4"/>
        <v>17.609563752120607</v>
      </c>
      <c r="S53" s="34">
        <f t="shared" si="5"/>
        <v>2.6679877007243675</v>
      </c>
      <c r="T53" s="34">
        <f t="shared" si="6"/>
        <v>2.47821711310689</v>
      </c>
      <c r="U53" s="17">
        <f t="shared" si="7"/>
        <v>74.409599999999998</v>
      </c>
      <c r="V53" s="17">
        <f t="shared" si="8"/>
        <v>37.204799999999999</v>
      </c>
      <c r="W53" s="17">
        <f t="shared" si="9"/>
        <v>34.0404436213</v>
      </c>
      <c r="X53" s="19">
        <f t="shared" si="10"/>
        <v>3.7204799999999998</v>
      </c>
      <c r="Y53" s="71">
        <f t="shared" si="11"/>
        <v>3.4040443621300001</v>
      </c>
    </row>
    <row r="54" spans="1:25" ht="18" x14ac:dyDescent="0.55000000000000004">
      <c r="A54" s="57">
        <v>53</v>
      </c>
      <c r="B54" s="70" t="s">
        <v>94</v>
      </c>
      <c r="C54" s="15">
        <v>18</v>
      </c>
      <c r="D54" s="46">
        <f t="shared" si="0"/>
        <v>17.133749999999999</v>
      </c>
      <c r="E54" s="15">
        <v>8.4</v>
      </c>
      <c r="F54" s="46">
        <f t="shared" si="1"/>
        <v>8.2383000000000006</v>
      </c>
      <c r="G54" s="15">
        <v>21</v>
      </c>
      <c r="H54" s="46">
        <f t="shared" si="2"/>
        <v>19.18665</v>
      </c>
      <c r="I54" s="47">
        <v>87.5</v>
      </c>
      <c r="J54" s="37">
        <f>K54-273.15</f>
        <v>108.85000000000002</v>
      </c>
      <c r="K54" s="37">
        <v>382</v>
      </c>
      <c r="L54" s="37">
        <f>M54-273.15</f>
        <v>276.5</v>
      </c>
      <c r="M54" s="37">
        <v>549.65</v>
      </c>
      <c r="N54" s="53"/>
      <c r="O54" s="37"/>
      <c r="P54" s="37"/>
      <c r="Q54" s="48">
        <f t="shared" si="3"/>
        <v>28.906054729070171</v>
      </c>
      <c r="R54" s="48">
        <f t="shared" si="4"/>
        <v>27.010414920452444</v>
      </c>
      <c r="S54" s="34">
        <f t="shared" si="5"/>
        <v>7.7296905463309642</v>
      </c>
      <c r="T54" s="34">
        <f t="shared" si="6"/>
        <v>6.9226340552249468</v>
      </c>
      <c r="U54" s="17">
        <f t="shared" si="7"/>
        <v>200.03360000000001</v>
      </c>
      <c r="V54" s="17">
        <f t="shared" si="8"/>
        <v>100.0168</v>
      </c>
      <c r="W54" s="17">
        <f t="shared" si="9"/>
        <v>83.661458355050002</v>
      </c>
      <c r="X54" s="19">
        <f t="shared" si="10"/>
        <v>10.00168</v>
      </c>
      <c r="Y54" s="71">
        <f t="shared" si="11"/>
        <v>8.3661458355049998</v>
      </c>
    </row>
    <row r="55" spans="1:25" ht="18" x14ac:dyDescent="0.55000000000000004">
      <c r="A55" s="57">
        <v>54</v>
      </c>
      <c r="B55" s="70" t="s">
        <v>95</v>
      </c>
      <c r="C55" s="15">
        <v>18.2</v>
      </c>
      <c r="D55" s="46">
        <f t="shared" si="0"/>
        <v>17.324124999999999</v>
      </c>
      <c r="E55" s="15">
        <v>6.9</v>
      </c>
      <c r="F55" s="46">
        <f t="shared" si="1"/>
        <v>6.7671750000000008</v>
      </c>
      <c r="G55" s="15">
        <v>9.8000000000000007</v>
      </c>
      <c r="H55" s="46">
        <f t="shared" si="2"/>
        <v>8.9537700000000005</v>
      </c>
      <c r="I55" s="47">
        <v>100</v>
      </c>
      <c r="J55" s="37">
        <f>K55-273.15</f>
        <v>122.37</v>
      </c>
      <c r="K55" s="37">
        <v>395.52</v>
      </c>
      <c r="L55" s="37">
        <f>M55-273.15</f>
        <v>249.25</v>
      </c>
      <c r="M55" s="37">
        <v>522.4</v>
      </c>
      <c r="N55" s="53">
        <v>0.80679400000000001</v>
      </c>
      <c r="O55" s="50" t="s">
        <v>54</v>
      </c>
      <c r="P55" s="50" t="s">
        <v>50</v>
      </c>
      <c r="Q55" s="48">
        <f t="shared" si="3"/>
        <v>21.791970998512273</v>
      </c>
      <c r="R55" s="48">
        <f t="shared" si="4"/>
        <v>20.641946655031109</v>
      </c>
      <c r="S55" s="34">
        <f t="shared" si="5"/>
        <v>0.61560681577306653</v>
      </c>
      <c r="T55" s="34">
        <f t="shared" si="6"/>
        <v>0.55416578980361209</v>
      </c>
      <c r="U55" s="17">
        <f t="shared" si="7"/>
        <v>8.9316000000000031</v>
      </c>
      <c r="V55" s="17">
        <f t="shared" si="8"/>
        <v>4.4658000000000015</v>
      </c>
      <c r="W55" s="17">
        <f t="shared" si="9"/>
        <v>3.6894321735624982</v>
      </c>
      <c r="X55" s="19">
        <f t="shared" si="10"/>
        <v>0.44658000000000014</v>
      </c>
      <c r="Y55" s="71">
        <f t="shared" si="11"/>
        <v>0.3689432173562498</v>
      </c>
    </row>
    <row r="56" spans="1:25" ht="18" x14ac:dyDescent="0.55000000000000004">
      <c r="A56" s="57">
        <v>55</v>
      </c>
      <c r="B56" s="70" t="s">
        <v>96</v>
      </c>
      <c r="C56" s="15">
        <v>17.399999999999999</v>
      </c>
      <c r="D56" s="46">
        <f t="shared" si="0"/>
        <v>16.562625000000001</v>
      </c>
      <c r="E56" s="15">
        <v>9</v>
      </c>
      <c r="F56" s="46">
        <f t="shared" si="1"/>
        <v>8.8267500000000005</v>
      </c>
      <c r="G56" s="15">
        <v>3.3</v>
      </c>
      <c r="H56" s="46">
        <f t="shared" si="2"/>
        <v>3.0150449999999998</v>
      </c>
      <c r="I56" s="47">
        <v>102.6</v>
      </c>
      <c r="J56" s="37">
        <v>-11.5</v>
      </c>
      <c r="K56" s="37">
        <f>J56+273.15</f>
        <v>261.64999999999998</v>
      </c>
      <c r="L56" s="37">
        <v>190</v>
      </c>
      <c r="M56" s="37">
        <f>L56+273.15</f>
        <v>463.15</v>
      </c>
      <c r="N56" s="53"/>
      <c r="O56" s="37"/>
      <c r="P56" s="37"/>
      <c r="Q56" s="49">
        <f t="shared" si="3"/>
        <v>19.865799757371963</v>
      </c>
      <c r="R56" s="48">
        <f t="shared" si="4"/>
        <v>19.008486494330633</v>
      </c>
      <c r="S56" s="34">
        <f t="shared" si="5"/>
        <v>1.310564425367243</v>
      </c>
      <c r="T56" s="34">
        <f t="shared" si="6"/>
        <v>1.0792943708968643</v>
      </c>
      <c r="U56" s="17">
        <f t="shared" si="7"/>
        <v>24.659600000000005</v>
      </c>
      <c r="V56" s="17">
        <f t="shared" si="8"/>
        <v>12.329800000000002</v>
      </c>
      <c r="W56" s="17">
        <f t="shared" si="9"/>
        <v>10.530807004062488</v>
      </c>
      <c r="X56" s="19">
        <f t="shared" si="10"/>
        <v>1.2329800000000002</v>
      </c>
      <c r="Y56" s="71">
        <f t="shared" si="11"/>
        <v>1.0530807004062488</v>
      </c>
    </row>
    <row r="57" spans="1:25" ht="18" x14ac:dyDescent="0.55000000000000004">
      <c r="A57" s="57">
        <v>56</v>
      </c>
      <c r="B57" s="70" t="s">
        <v>97</v>
      </c>
      <c r="C57" s="15">
        <v>13.6</v>
      </c>
      <c r="D57" s="46">
        <f t="shared" si="0"/>
        <v>12.945500000000001</v>
      </c>
      <c r="E57" s="15">
        <v>8.6</v>
      </c>
      <c r="F57" s="46">
        <f t="shared" si="1"/>
        <v>8.43445</v>
      </c>
      <c r="G57" s="15">
        <v>5.7</v>
      </c>
      <c r="H57" s="46">
        <f t="shared" si="2"/>
        <v>5.2078049999999996</v>
      </c>
      <c r="I57" s="47">
        <v>164.2</v>
      </c>
      <c r="J57" s="37">
        <f>K57-273.15</f>
        <v>48.200000000000045</v>
      </c>
      <c r="K57" s="37">
        <v>321.35000000000002</v>
      </c>
      <c r="L57" s="37">
        <f>M57-273.15</f>
        <v>306.09300000000007</v>
      </c>
      <c r="M57" s="37">
        <v>579.24300000000005</v>
      </c>
      <c r="N57" s="53"/>
      <c r="O57" s="50" t="s">
        <v>54</v>
      </c>
      <c r="P57" s="50" t="s">
        <v>50</v>
      </c>
      <c r="Q57" s="48">
        <f t="shared" si="3"/>
        <v>17.070735192135107</v>
      </c>
      <c r="R57" s="48">
        <f t="shared" si="4"/>
        <v>16.304819838640508</v>
      </c>
      <c r="S57" s="34">
        <f t="shared" si="5"/>
        <v>4.1056289906040995</v>
      </c>
      <c r="T57" s="34">
        <f t="shared" si="6"/>
        <v>3.7829610265869889</v>
      </c>
      <c r="U57" s="17">
        <f t="shared" si="7"/>
        <v>109.10759999999996</v>
      </c>
      <c r="V57" s="17">
        <f t="shared" si="8"/>
        <v>54.553799999999981</v>
      </c>
      <c r="W57" s="17">
        <f t="shared" si="9"/>
        <v>48.445242494812433</v>
      </c>
      <c r="X57" s="19">
        <f t="shared" si="10"/>
        <v>5.4553799999999981</v>
      </c>
      <c r="Y57" s="71">
        <f t="shared" si="11"/>
        <v>4.8445242494812435</v>
      </c>
    </row>
    <row r="58" spans="1:25" ht="18" x14ac:dyDescent="0.55000000000000004">
      <c r="A58" s="57">
        <v>57</v>
      </c>
      <c r="B58" s="70" t="s">
        <v>98</v>
      </c>
      <c r="C58" s="15">
        <v>20.7</v>
      </c>
      <c r="D58" s="46">
        <f t="shared" si="0"/>
        <v>19.703812500000002</v>
      </c>
      <c r="E58" s="15">
        <v>8.1999999999999993</v>
      </c>
      <c r="F58" s="46">
        <f t="shared" si="1"/>
        <v>8.0421499999999995</v>
      </c>
      <c r="G58" s="15">
        <v>4.5</v>
      </c>
      <c r="H58" s="46">
        <f t="shared" si="2"/>
        <v>4.1114249999999997</v>
      </c>
      <c r="I58" s="47">
        <v>116</v>
      </c>
      <c r="J58" s="37">
        <f>K58-273.15</f>
        <v>-0.5</v>
      </c>
      <c r="K58" s="37">
        <v>272.64999999999998</v>
      </c>
      <c r="L58" s="37">
        <f>M58-273.15</f>
        <v>197</v>
      </c>
      <c r="M58" s="37">
        <v>470.15</v>
      </c>
      <c r="N58" s="53"/>
      <c r="O58" s="37"/>
      <c r="P58" s="37"/>
      <c r="Q58" s="48">
        <f t="shared" si="3"/>
        <v>22.715193153482097</v>
      </c>
      <c r="R58" s="48">
        <f t="shared" si="4"/>
        <v>21.67533665686144</v>
      </c>
      <c r="S58" s="34">
        <f t="shared" si="5"/>
        <v>1.538828970742891</v>
      </c>
      <c r="T58" s="34">
        <f t="shared" si="6"/>
        <v>1.5875557916339424</v>
      </c>
      <c r="U58" s="17">
        <f t="shared" si="7"/>
        <v>23.371600000000004</v>
      </c>
      <c r="V58" s="17">
        <f t="shared" si="8"/>
        <v>11.685800000000002</v>
      </c>
      <c r="W58" s="17">
        <f t="shared" si="9"/>
        <v>10.790376764425034</v>
      </c>
      <c r="X58" s="19">
        <f t="shared" si="10"/>
        <v>1.1685800000000002</v>
      </c>
      <c r="Y58" s="71">
        <f t="shared" si="11"/>
        <v>1.0790376764425034</v>
      </c>
    </row>
    <row r="59" spans="1:25" ht="18" x14ac:dyDescent="0.55000000000000004">
      <c r="A59" s="57">
        <v>58</v>
      </c>
      <c r="B59" s="70" t="s">
        <v>99</v>
      </c>
      <c r="C59" s="15">
        <v>18.399999999999999</v>
      </c>
      <c r="D59" s="46">
        <f t="shared" si="0"/>
        <v>17.514499999999998</v>
      </c>
      <c r="E59" s="15">
        <v>6.3</v>
      </c>
      <c r="F59" s="46">
        <f t="shared" si="1"/>
        <v>6.178725</v>
      </c>
      <c r="G59" s="15">
        <v>13.7</v>
      </c>
      <c r="H59" s="46">
        <f t="shared" si="2"/>
        <v>12.517004999999999</v>
      </c>
      <c r="I59" s="47">
        <v>103.6</v>
      </c>
      <c r="J59" s="37">
        <f>K59-273.15</f>
        <v>-15.299999999999955</v>
      </c>
      <c r="K59" s="37">
        <v>257.85000000000002</v>
      </c>
      <c r="L59" s="37">
        <f>M59-273.15</f>
        <v>205.45000000000005</v>
      </c>
      <c r="M59" s="37">
        <v>478.6</v>
      </c>
      <c r="N59" s="53"/>
      <c r="O59" s="37"/>
      <c r="P59" s="37"/>
      <c r="Q59" s="48">
        <f t="shared" si="3"/>
        <v>23.789493479265168</v>
      </c>
      <c r="R59" s="48">
        <f t="shared" si="4"/>
        <v>22.396646334789725</v>
      </c>
      <c r="S59" s="34">
        <f t="shared" si="5"/>
        <v>2.6131292965259618</v>
      </c>
      <c r="T59" s="34">
        <f t="shared" si="6"/>
        <v>2.3088654695622282</v>
      </c>
      <c r="U59" s="17">
        <f t="shared" si="7"/>
        <v>45.789599999999993</v>
      </c>
      <c r="V59" s="17">
        <f t="shared" si="8"/>
        <v>22.894799999999996</v>
      </c>
      <c r="W59" s="17">
        <f t="shared" si="9"/>
        <v>19.14181166612499</v>
      </c>
      <c r="X59" s="19">
        <f t="shared" si="10"/>
        <v>2.2894799999999997</v>
      </c>
      <c r="Y59" s="71">
        <f t="shared" si="11"/>
        <v>1.914181166612499</v>
      </c>
    </row>
    <row r="60" spans="1:25" ht="18" x14ac:dyDescent="0.55000000000000004">
      <c r="A60" s="57">
        <v>59</v>
      </c>
      <c r="B60" s="70" t="s">
        <v>100</v>
      </c>
      <c r="C60" s="15">
        <v>19</v>
      </c>
      <c r="D60" s="46">
        <f t="shared" si="0"/>
        <v>18.085625</v>
      </c>
      <c r="E60" s="15">
        <v>11.2</v>
      </c>
      <c r="F60" s="46">
        <f t="shared" si="1"/>
        <v>10.984399999999999</v>
      </c>
      <c r="G60" s="15">
        <v>3.1</v>
      </c>
      <c r="H60" s="46">
        <f t="shared" si="2"/>
        <v>2.8323149999999999</v>
      </c>
      <c r="I60" s="47">
        <v>306</v>
      </c>
      <c r="J60" s="37">
        <v>-35</v>
      </c>
      <c r="K60" s="37">
        <f>J60+273.15</f>
        <v>238.14999999999998</v>
      </c>
      <c r="L60" s="37">
        <v>370</v>
      </c>
      <c r="M60" s="37">
        <f>L60+273.15</f>
        <v>643.15</v>
      </c>
      <c r="N60" s="53"/>
      <c r="O60" s="37"/>
      <c r="P60" s="37"/>
      <c r="Q60" s="48">
        <f t="shared" si="3"/>
        <v>22.272179956169534</v>
      </c>
      <c r="R60" s="48">
        <f t="shared" si="4"/>
        <v>21.348744301711282</v>
      </c>
      <c r="S60" s="34">
        <f t="shared" si="5"/>
        <v>1.0958157734303278</v>
      </c>
      <c r="T60" s="34">
        <f t="shared" si="6"/>
        <v>1.2609634364837845</v>
      </c>
      <c r="U60" s="17">
        <f t="shared" si="7"/>
        <v>33.163599999999995</v>
      </c>
      <c r="V60" s="17">
        <f t="shared" si="8"/>
        <v>16.581799999999998</v>
      </c>
      <c r="W60" s="17">
        <f t="shared" si="9"/>
        <v>15.038614389412501</v>
      </c>
      <c r="X60" s="19">
        <f t="shared" si="10"/>
        <v>1.6581799999999998</v>
      </c>
      <c r="Y60" s="71">
        <f t="shared" si="11"/>
        <v>1.5038614389412501</v>
      </c>
    </row>
    <row r="61" spans="1:25" ht="18" x14ac:dyDescent="0.55000000000000004">
      <c r="A61" s="57">
        <v>60</v>
      </c>
      <c r="B61" s="70" t="s">
        <v>101</v>
      </c>
      <c r="C61" s="15">
        <v>18.8</v>
      </c>
      <c r="D61" s="46">
        <f t="shared" si="0"/>
        <v>17.895250000000001</v>
      </c>
      <c r="E61" s="15">
        <v>7.1</v>
      </c>
      <c r="F61" s="46">
        <f t="shared" si="1"/>
        <v>6.9633249999999993</v>
      </c>
      <c r="G61" s="15">
        <v>2.6</v>
      </c>
      <c r="H61" s="46">
        <f t="shared" si="2"/>
        <v>2.3754900000000001</v>
      </c>
      <c r="I61" s="47">
        <v>115</v>
      </c>
      <c r="J61" s="37">
        <f>K61-273.15</f>
        <v>-38.999999999999972</v>
      </c>
      <c r="K61" s="37">
        <v>234.15</v>
      </c>
      <c r="L61" s="37">
        <f>M61-273.15</f>
        <v>179.40000000000003</v>
      </c>
      <c r="M61" s="37">
        <v>452.55</v>
      </c>
      <c r="N61" s="53"/>
      <c r="O61" s="37" t="s">
        <v>102</v>
      </c>
      <c r="P61" s="37"/>
      <c r="Q61" s="48">
        <f t="shared" si="3"/>
        <v>20.263514009174223</v>
      </c>
      <c r="R61" s="48">
        <f t="shared" si="4"/>
        <v>19.348664562657163</v>
      </c>
      <c r="S61" s="34">
        <f t="shared" si="5"/>
        <v>0.91285017356498344</v>
      </c>
      <c r="T61" s="34">
        <f t="shared" si="6"/>
        <v>0.73911630257033423</v>
      </c>
      <c r="U61" s="17">
        <f t="shared" si="7"/>
        <v>19.395600000000005</v>
      </c>
      <c r="V61" s="17">
        <f t="shared" si="8"/>
        <v>9.6978000000000026</v>
      </c>
      <c r="W61" s="17">
        <f t="shared" si="9"/>
        <v>8.0876893939125019</v>
      </c>
      <c r="X61" s="19">
        <f t="shared" si="10"/>
        <v>0.96978000000000031</v>
      </c>
      <c r="Y61" s="71">
        <f t="shared" si="11"/>
        <v>0.80876893939125016</v>
      </c>
    </row>
    <row r="62" spans="1:25" ht="18" x14ac:dyDescent="0.55000000000000004">
      <c r="A62" s="57">
        <v>61</v>
      </c>
      <c r="B62" s="70" t="s">
        <v>103</v>
      </c>
      <c r="C62" s="15">
        <v>16.8</v>
      </c>
      <c r="D62" s="46">
        <f t="shared" si="0"/>
        <v>15.9915</v>
      </c>
      <c r="E62" s="15">
        <v>4.0999999999999996</v>
      </c>
      <c r="F62" s="46">
        <f t="shared" si="1"/>
        <v>4.0210749999999997</v>
      </c>
      <c r="G62" s="15">
        <v>4.0999999999999996</v>
      </c>
      <c r="H62" s="46">
        <f t="shared" si="2"/>
        <v>3.7459649999999995</v>
      </c>
      <c r="I62" s="47">
        <v>167.8</v>
      </c>
      <c r="J62" s="37" t="s">
        <v>47</v>
      </c>
      <c r="K62" s="37" t="s">
        <v>47</v>
      </c>
      <c r="L62" s="37">
        <v>231</v>
      </c>
      <c r="M62" s="37">
        <f>L62+273.15</f>
        <v>504.15</v>
      </c>
      <c r="N62" s="53"/>
      <c r="O62" s="37"/>
      <c r="P62" s="37"/>
      <c r="Q62" s="48">
        <f t="shared" si="3"/>
        <v>17.772450590731712</v>
      </c>
      <c r="R62" s="48">
        <f t="shared" si="4"/>
        <v>16.909446182144759</v>
      </c>
      <c r="S62" s="34">
        <f t="shared" si="5"/>
        <v>3.4039135920074948</v>
      </c>
      <c r="T62" s="34">
        <f t="shared" si="6"/>
        <v>3.1783346830827384</v>
      </c>
      <c r="U62" s="17">
        <f t="shared" si="7"/>
        <v>31.565599999999975</v>
      </c>
      <c r="V62" s="17">
        <f t="shared" si="8"/>
        <v>15.782799999999988</v>
      </c>
      <c r="W62" s="17">
        <f t="shared" si="9"/>
        <v>13.821777898224981</v>
      </c>
      <c r="X62" s="19">
        <f t="shared" si="10"/>
        <v>1.5782799999999988</v>
      </c>
      <c r="Y62" s="71">
        <f t="shared" si="11"/>
        <v>1.3821777898224981</v>
      </c>
    </row>
    <row r="63" spans="1:25" ht="18" x14ac:dyDescent="0.55000000000000004">
      <c r="A63" s="57">
        <v>62</v>
      </c>
      <c r="B63" s="70" t="s">
        <v>104</v>
      </c>
      <c r="C63" s="15">
        <v>18.2</v>
      </c>
      <c r="D63" s="46">
        <f t="shared" si="0"/>
        <v>17.324124999999999</v>
      </c>
      <c r="E63" s="15">
        <v>6.1</v>
      </c>
      <c r="F63" s="46">
        <f t="shared" si="1"/>
        <v>5.9825749999999998</v>
      </c>
      <c r="G63" s="15">
        <v>5.6</v>
      </c>
      <c r="H63" s="46">
        <f t="shared" si="2"/>
        <v>5.1164399999999999</v>
      </c>
      <c r="I63" s="47">
        <v>160</v>
      </c>
      <c r="J63" s="37" t="s">
        <v>47</v>
      </c>
      <c r="K63" s="37" t="s">
        <v>47</v>
      </c>
      <c r="L63" s="37" t="s">
        <v>47</v>
      </c>
      <c r="M63" s="37" t="s">
        <v>47</v>
      </c>
      <c r="N63" s="53"/>
      <c r="O63" s="37"/>
      <c r="P63" s="37"/>
      <c r="Q63" s="49">
        <f t="shared" si="3"/>
        <v>19.995249435803494</v>
      </c>
      <c r="R63" s="48">
        <f t="shared" si="4"/>
        <v>19.02878001659197</v>
      </c>
      <c r="S63" s="34">
        <f t="shared" si="5"/>
        <v>1.1811147469357124</v>
      </c>
      <c r="T63" s="34">
        <f t="shared" si="6"/>
        <v>1.0590008486355273</v>
      </c>
      <c r="U63" s="17">
        <f t="shared" si="7"/>
        <v>3.8515999999999995</v>
      </c>
      <c r="V63" s="17">
        <f t="shared" si="8"/>
        <v>1.9257999999999997</v>
      </c>
      <c r="W63" s="17">
        <f t="shared" si="9"/>
        <v>1.5844079494124981</v>
      </c>
      <c r="X63" s="19">
        <f t="shared" si="10"/>
        <v>0.19257999999999997</v>
      </c>
      <c r="Y63" s="71">
        <f t="shared" si="11"/>
        <v>0.1584407949412498</v>
      </c>
    </row>
    <row r="64" spans="1:25" ht="18" x14ac:dyDescent="0.55000000000000004">
      <c r="A64" s="57">
        <v>63</v>
      </c>
      <c r="B64" s="70" t="s">
        <v>105</v>
      </c>
      <c r="C64" s="15">
        <v>21.4</v>
      </c>
      <c r="D64" s="46">
        <f t="shared" si="0"/>
        <v>20.370124999999998</v>
      </c>
      <c r="E64" s="15">
        <v>1</v>
      </c>
      <c r="F64" s="46">
        <f t="shared" si="1"/>
        <v>0.98075000000000001</v>
      </c>
      <c r="G64" s="15">
        <v>2</v>
      </c>
      <c r="H64" s="46">
        <f t="shared" si="2"/>
        <v>1.8272999999999999</v>
      </c>
      <c r="I64" s="47">
        <v>154.1</v>
      </c>
      <c r="J64" s="37">
        <f>K64-273.15</f>
        <v>69.050000000000011</v>
      </c>
      <c r="K64" s="37">
        <v>342.2</v>
      </c>
      <c r="L64" s="37">
        <f>M64-273.15</f>
        <v>255</v>
      </c>
      <c r="M64" s="37">
        <v>528.15</v>
      </c>
      <c r="N64" s="53"/>
      <c r="O64" s="37"/>
      <c r="P64" s="37"/>
      <c r="Q64" s="48">
        <f t="shared" si="3"/>
        <v>21.516505292449327</v>
      </c>
      <c r="R64" s="48">
        <f t="shared" si="4"/>
        <v>20.475421567531274</v>
      </c>
      <c r="S64" s="34">
        <f t="shared" si="5"/>
        <v>0.34014110971012101</v>
      </c>
      <c r="T64" s="34">
        <f t="shared" si="6"/>
        <v>0.38764070230377712</v>
      </c>
      <c r="U64" s="17">
        <f t="shared" si="7"/>
        <v>89.729599999999991</v>
      </c>
      <c r="V64" s="17">
        <f t="shared" si="8"/>
        <v>44.864799999999995</v>
      </c>
      <c r="W64" s="17">
        <f t="shared" si="9"/>
        <v>41.213761821299997</v>
      </c>
      <c r="X64" s="19">
        <f t="shared" si="10"/>
        <v>4.4864799999999994</v>
      </c>
      <c r="Y64" s="71">
        <f t="shared" si="11"/>
        <v>4.1213761821299997</v>
      </c>
    </row>
    <row r="65" spans="1:25" ht="18" x14ac:dyDescent="0.55000000000000004">
      <c r="A65" s="57">
        <v>64</v>
      </c>
      <c r="B65" s="70" t="s">
        <v>106</v>
      </c>
      <c r="C65" s="15">
        <v>17</v>
      </c>
      <c r="D65" s="46">
        <f t="shared" si="0"/>
        <v>16.181875000000002</v>
      </c>
      <c r="E65" s="15">
        <v>10.199999999999999</v>
      </c>
      <c r="F65" s="46">
        <f t="shared" si="1"/>
        <v>10.003649999999999</v>
      </c>
      <c r="G65" s="15">
        <v>6.9</v>
      </c>
      <c r="H65" s="46">
        <f t="shared" si="2"/>
        <v>6.3041850000000004</v>
      </c>
      <c r="I65" s="47">
        <v>41.8</v>
      </c>
      <c r="J65" s="37">
        <f>K65-273.15</f>
        <v>-136.99999999999997</v>
      </c>
      <c r="K65" s="37">
        <v>136.15</v>
      </c>
      <c r="L65" s="37">
        <f>M65-273.15</f>
        <v>-63.999999999999972</v>
      </c>
      <c r="M65" s="37">
        <v>209.15</v>
      </c>
      <c r="N65" s="53"/>
      <c r="O65" s="37"/>
      <c r="P65" s="37"/>
      <c r="Q65" s="48">
        <f t="shared" si="3"/>
        <v>20.991665012571062</v>
      </c>
      <c r="R65" s="48">
        <f t="shared" si="4"/>
        <v>20.04167758328504</v>
      </c>
      <c r="S65" s="34">
        <f t="shared" si="5"/>
        <v>0.18469917016814463</v>
      </c>
      <c r="T65" s="34">
        <f t="shared" si="6"/>
        <v>4.6103281942457386E-2</v>
      </c>
      <c r="U65" s="17">
        <f t="shared" si="7"/>
        <v>22.083599999999979</v>
      </c>
      <c r="V65" s="17">
        <f t="shared" si="8"/>
        <v>11.04179999999999</v>
      </c>
      <c r="W65" s="17">
        <f t="shared" si="9"/>
        <v>9.9816469311624694</v>
      </c>
      <c r="X65" s="19">
        <f t="shared" si="10"/>
        <v>1.1041799999999991</v>
      </c>
      <c r="Y65" s="71">
        <f t="shared" si="11"/>
        <v>0.99816469311624689</v>
      </c>
    </row>
    <row r="66" spans="1:25" ht="18" x14ac:dyDescent="0.55000000000000004">
      <c r="A66" s="57">
        <v>65</v>
      </c>
      <c r="B66" s="70" t="s">
        <v>107</v>
      </c>
      <c r="C66" s="15">
        <v>17.100000000000001</v>
      </c>
      <c r="D66" s="46">
        <f t="shared" ref="D66:D129" si="14">C66*(1-($AC$12-$AD$12)*$AA$12*1.25)</f>
        <v>16.277062500000003</v>
      </c>
      <c r="E66" s="15">
        <v>9.9</v>
      </c>
      <c r="F66" s="46">
        <f t="shared" ref="F66:F129" si="15">E66*(1-($AC$12-$AD$12)*$AA$12/2)</f>
        <v>9.7094250000000013</v>
      </c>
      <c r="G66" s="15">
        <v>16.2</v>
      </c>
      <c r="H66" s="46">
        <f t="shared" ref="H66:H129" si="16">G66*(1-($AC$12-$AD$12)*(0.00122+$AA$12/2))</f>
        <v>14.801129999999999</v>
      </c>
      <c r="I66" s="47">
        <v>84.5</v>
      </c>
      <c r="J66" s="37" t="s">
        <v>47</v>
      </c>
      <c r="K66" s="37" t="s">
        <v>47</v>
      </c>
      <c r="L66" s="37">
        <v>152</v>
      </c>
      <c r="M66" s="37">
        <f>L66+273.15</f>
        <v>425.15</v>
      </c>
      <c r="N66" s="53"/>
      <c r="O66" s="37"/>
      <c r="P66" s="37"/>
      <c r="Q66" s="48">
        <f t="shared" ref="Q66:Q129" si="17">(C66^2+E66^2+G66^2)^(1/2)</f>
        <v>25.551125219841101</v>
      </c>
      <c r="R66" s="48">
        <f t="shared" ref="R66:R129" si="18">(D66^2+F66^2+H66^2)^(1/2)</f>
        <v>24.047643267822139</v>
      </c>
      <c r="S66" s="34">
        <f t="shared" ref="S66:S129" si="19">ABS($AG$2-Q66)</f>
        <v>4.3747610371018943</v>
      </c>
      <c r="T66" s="34">
        <f t="shared" ref="T66:T129" si="20">ABS($AG$3-R66)</f>
        <v>3.9598624025946414</v>
      </c>
      <c r="U66" s="17">
        <f t="shared" ref="U66:U129" si="21">4*($AB$2-C66)^2+($AC$2-E66)^2+($AD$2-G66)^2</f>
        <v>103.54759999999996</v>
      </c>
      <c r="V66" s="17">
        <f t="shared" ref="V66:V129" si="22">(4*($AB$2-C66)^2+($AC$2-E66)^2+($AD$2-G66)^2)^1/2</f>
        <v>51.77379999999998</v>
      </c>
      <c r="W66" s="17">
        <f t="shared" ref="W66:W129" si="23">(4*($AB$3-D66)^2+($AC$3-F66)^2+($AD$3-H66)^2)^1/2</f>
        <v>43.901759008624957</v>
      </c>
      <c r="X66" s="19">
        <f t="shared" ref="X66:X129" si="24">V66/$Z$12</f>
        <v>5.1773799999999977</v>
      </c>
      <c r="Y66" s="71">
        <f t="shared" ref="Y66:Y129" si="25">W66/$Z$12</f>
        <v>4.3901759008624959</v>
      </c>
    </row>
    <row r="67" spans="1:25" ht="18" x14ac:dyDescent="0.55000000000000004">
      <c r="A67" s="57">
        <v>66</v>
      </c>
      <c r="B67" s="70" t="s">
        <v>108</v>
      </c>
      <c r="C67" s="15">
        <v>16.100000000000001</v>
      </c>
      <c r="D67" s="46">
        <f t="shared" si="14"/>
        <v>15.325187500000002</v>
      </c>
      <c r="E67" s="15">
        <v>6</v>
      </c>
      <c r="F67" s="46">
        <f t="shared" si="15"/>
        <v>5.8845000000000001</v>
      </c>
      <c r="G67" s="15">
        <v>4.9000000000000004</v>
      </c>
      <c r="H67" s="46">
        <f t="shared" si="16"/>
        <v>4.4768850000000002</v>
      </c>
      <c r="I67" s="47">
        <v>88.8</v>
      </c>
      <c r="J67" s="37">
        <v>-87</v>
      </c>
      <c r="K67" s="37">
        <f>J67+273.15</f>
        <v>186.14999999999998</v>
      </c>
      <c r="L67" s="37">
        <v>48.4</v>
      </c>
      <c r="M67" s="37">
        <v>321.55</v>
      </c>
      <c r="N67" s="53"/>
      <c r="O67" s="37"/>
      <c r="P67" s="37"/>
      <c r="Q67" s="48">
        <f t="shared" si="17"/>
        <v>17.866728855613161</v>
      </c>
      <c r="R67" s="48">
        <f t="shared" si="18"/>
        <v>17.015616693595952</v>
      </c>
      <c r="S67" s="34">
        <f t="shared" si="19"/>
        <v>3.3096353271260455</v>
      </c>
      <c r="T67" s="34">
        <f t="shared" si="20"/>
        <v>3.0721641716315453</v>
      </c>
      <c r="U67" s="17">
        <f t="shared" si="21"/>
        <v>32.867599999999946</v>
      </c>
      <c r="V67" s="17">
        <f t="shared" si="22"/>
        <v>16.433799999999973</v>
      </c>
      <c r="W67" s="17">
        <f t="shared" si="23"/>
        <v>14.230259800974954</v>
      </c>
      <c r="X67" s="19">
        <f t="shared" si="24"/>
        <v>1.6433799999999974</v>
      </c>
      <c r="Y67" s="71">
        <f t="shared" si="25"/>
        <v>1.4230259800974954</v>
      </c>
    </row>
    <row r="68" spans="1:25" ht="18" x14ac:dyDescent="0.55000000000000004">
      <c r="A68" s="57">
        <v>67</v>
      </c>
      <c r="B68" s="70" t="s">
        <v>109</v>
      </c>
      <c r="C68" s="15">
        <v>16.3</v>
      </c>
      <c r="D68" s="46">
        <f t="shared" si="14"/>
        <v>15.515562500000001</v>
      </c>
      <c r="E68" s="15">
        <v>6.4</v>
      </c>
      <c r="F68" s="46">
        <f t="shared" si="15"/>
        <v>6.2768000000000006</v>
      </c>
      <c r="G68" s="15">
        <v>5</v>
      </c>
      <c r="H68" s="46">
        <f t="shared" si="16"/>
        <v>4.5682499999999999</v>
      </c>
      <c r="I68" s="47">
        <v>84.7</v>
      </c>
      <c r="J68" s="37">
        <f>K68-273.15</f>
        <v>-112.99999999999997</v>
      </c>
      <c r="K68" s="37">
        <v>160.15</v>
      </c>
      <c r="L68" s="37">
        <v>57.9</v>
      </c>
      <c r="M68" s="37">
        <f>L68+273.15</f>
        <v>331.04999999999995</v>
      </c>
      <c r="N68" s="53"/>
      <c r="O68" s="37"/>
      <c r="P68" s="37"/>
      <c r="Q68" s="48">
        <f t="shared" si="17"/>
        <v>18.211260252931424</v>
      </c>
      <c r="R68" s="48">
        <f t="shared" si="18"/>
        <v>17.349345981733901</v>
      </c>
      <c r="S68" s="34">
        <f t="shared" si="19"/>
        <v>2.9651039298077819</v>
      </c>
      <c r="T68" s="34">
        <f t="shared" si="20"/>
        <v>2.7384348834935963</v>
      </c>
      <c r="U68" s="17">
        <f t="shared" si="21"/>
        <v>27.785599999999963</v>
      </c>
      <c r="V68" s="17">
        <f t="shared" si="22"/>
        <v>13.892799999999982</v>
      </c>
      <c r="W68" s="17">
        <f t="shared" si="23"/>
        <v>11.967633327862462</v>
      </c>
      <c r="X68" s="19">
        <f t="shared" si="24"/>
        <v>1.3892799999999981</v>
      </c>
      <c r="Y68" s="71">
        <f t="shared" si="25"/>
        <v>1.1967633327862461</v>
      </c>
    </row>
    <row r="69" spans="1:25" ht="18" x14ac:dyDescent="0.55000000000000004">
      <c r="A69" s="57">
        <v>68</v>
      </c>
      <c r="B69" s="70" t="s">
        <v>110</v>
      </c>
      <c r="C69" s="15">
        <v>16.5</v>
      </c>
      <c r="D69" s="46">
        <f t="shared" si="14"/>
        <v>15.705937500000001</v>
      </c>
      <c r="E69" s="15">
        <v>6</v>
      </c>
      <c r="F69" s="46">
        <f t="shared" si="15"/>
        <v>5.8845000000000001</v>
      </c>
      <c r="G69" s="15">
        <v>4.5</v>
      </c>
      <c r="H69" s="46">
        <f t="shared" si="16"/>
        <v>4.1114249999999997</v>
      </c>
      <c r="I69" s="47">
        <v>102</v>
      </c>
      <c r="J69" s="37" t="s">
        <v>47</v>
      </c>
      <c r="K69" s="37" t="s">
        <v>47</v>
      </c>
      <c r="L69" s="37" t="s">
        <v>47</v>
      </c>
      <c r="M69" s="37" t="s">
        <v>47</v>
      </c>
      <c r="N69" s="53"/>
      <c r="O69" s="37"/>
      <c r="P69" s="37"/>
      <c r="Q69" s="48">
        <f t="shared" si="17"/>
        <v>18.124568960391858</v>
      </c>
      <c r="R69" s="48">
        <f t="shared" si="18"/>
        <v>17.268689253516936</v>
      </c>
      <c r="S69" s="34">
        <f t="shared" si="19"/>
        <v>3.0517952223473479</v>
      </c>
      <c r="T69" s="34">
        <f t="shared" si="20"/>
        <v>2.8190916117105616</v>
      </c>
      <c r="U69" s="17">
        <f t="shared" si="21"/>
        <v>26.963599999999978</v>
      </c>
      <c r="V69" s="17">
        <f t="shared" si="22"/>
        <v>13.481799999999989</v>
      </c>
      <c r="W69" s="17">
        <f t="shared" si="23"/>
        <v>11.565538003174971</v>
      </c>
      <c r="X69" s="19">
        <f t="shared" si="24"/>
        <v>1.3481799999999988</v>
      </c>
      <c r="Y69" s="71">
        <f t="shared" si="25"/>
        <v>1.1565538003174971</v>
      </c>
    </row>
    <row r="70" spans="1:25" ht="18" x14ac:dyDescent="0.55000000000000004">
      <c r="A70" s="57">
        <v>69</v>
      </c>
      <c r="B70" s="70" t="s">
        <v>111</v>
      </c>
      <c r="C70" s="15">
        <v>17</v>
      </c>
      <c r="D70" s="46">
        <f t="shared" si="14"/>
        <v>16.181875000000002</v>
      </c>
      <c r="E70" s="15">
        <v>6.5</v>
      </c>
      <c r="F70" s="46">
        <f t="shared" si="15"/>
        <v>6.3748750000000003</v>
      </c>
      <c r="G70" s="15">
        <v>4.7</v>
      </c>
      <c r="H70" s="46">
        <f t="shared" si="16"/>
        <v>4.2941549999999999</v>
      </c>
      <c r="I70" s="47">
        <v>93.3</v>
      </c>
      <c r="J70" s="37" t="s">
        <v>47</v>
      </c>
      <c r="K70" s="37" t="s">
        <v>47</v>
      </c>
      <c r="L70" s="37">
        <f>M70-273.15</f>
        <v>110</v>
      </c>
      <c r="M70" s="37">
        <v>383.15</v>
      </c>
      <c r="N70" s="53"/>
      <c r="O70" s="37"/>
      <c r="P70" s="37"/>
      <c r="Q70" s="48">
        <f t="shared" si="17"/>
        <v>18.797340237384649</v>
      </c>
      <c r="R70" s="48">
        <f t="shared" si="18"/>
        <v>17.91457163722524</v>
      </c>
      <c r="S70" s="34">
        <f t="shared" si="19"/>
        <v>2.3790239453545574</v>
      </c>
      <c r="T70" s="34">
        <f t="shared" si="20"/>
        <v>2.173209228002257</v>
      </c>
      <c r="U70" s="17">
        <f t="shared" si="21"/>
        <v>17.373599999999982</v>
      </c>
      <c r="V70" s="17">
        <f t="shared" si="22"/>
        <v>8.686799999999991</v>
      </c>
      <c r="W70" s="17">
        <f t="shared" si="23"/>
        <v>7.337441364374973</v>
      </c>
      <c r="X70" s="19">
        <f t="shared" si="24"/>
        <v>0.86867999999999912</v>
      </c>
      <c r="Y70" s="71">
        <f t="shared" si="25"/>
        <v>0.73374413643749725</v>
      </c>
    </row>
    <row r="71" spans="1:25" ht="18" x14ac:dyDescent="0.55000000000000004">
      <c r="A71" s="57">
        <v>70</v>
      </c>
      <c r="B71" s="70" t="s">
        <v>112</v>
      </c>
      <c r="C71" s="15">
        <v>15.7</v>
      </c>
      <c r="D71" s="46">
        <f t="shared" si="14"/>
        <v>14.944437499999999</v>
      </c>
      <c r="E71" s="15">
        <v>9.9</v>
      </c>
      <c r="F71" s="46">
        <f t="shared" si="15"/>
        <v>9.7094250000000013</v>
      </c>
      <c r="G71" s="15">
        <v>5.6</v>
      </c>
      <c r="H71" s="46">
        <f t="shared" si="16"/>
        <v>5.1164399999999999</v>
      </c>
      <c r="I71" s="47">
        <v>67.7</v>
      </c>
      <c r="J71" s="37" t="s">
        <v>47</v>
      </c>
      <c r="K71" s="37" t="s">
        <v>47</v>
      </c>
      <c r="L71" s="37" t="s">
        <v>47</v>
      </c>
      <c r="M71" s="37" t="s">
        <v>47</v>
      </c>
      <c r="N71" s="53"/>
      <c r="O71" s="37"/>
      <c r="P71" s="37"/>
      <c r="Q71" s="48">
        <f t="shared" si="17"/>
        <v>19.387109119205988</v>
      </c>
      <c r="R71" s="48">
        <f t="shared" si="18"/>
        <v>18.541496819179169</v>
      </c>
      <c r="S71" s="34">
        <f t="shared" si="19"/>
        <v>1.7892550635332185</v>
      </c>
      <c r="T71" s="34">
        <f t="shared" si="20"/>
        <v>1.5462840460483278</v>
      </c>
      <c r="U71" s="17">
        <f t="shared" si="21"/>
        <v>46.851599999999998</v>
      </c>
      <c r="V71" s="17">
        <f t="shared" si="22"/>
        <v>23.425799999999999</v>
      </c>
      <c r="W71" s="17">
        <f t="shared" si="23"/>
        <v>20.815556058474982</v>
      </c>
      <c r="X71" s="19">
        <f t="shared" si="24"/>
        <v>2.3425799999999999</v>
      </c>
      <c r="Y71" s="71">
        <f t="shared" si="25"/>
        <v>2.0815556058474982</v>
      </c>
    </row>
    <row r="72" spans="1:25" ht="18" x14ac:dyDescent="0.55000000000000004">
      <c r="A72" s="57">
        <v>71</v>
      </c>
      <c r="B72" s="70" t="s">
        <v>113</v>
      </c>
      <c r="C72" s="15">
        <v>20.5</v>
      </c>
      <c r="D72" s="46">
        <f t="shared" si="14"/>
        <v>19.513437500000002</v>
      </c>
      <c r="E72" s="15">
        <v>5.5</v>
      </c>
      <c r="F72" s="46">
        <f t="shared" si="15"/>
        <v>5.3941249999999998</v>
      </c>
      <c r="G72" s="15">
        <v>4.0999999999999996</v>
      </c>
      <c r="H72" s="46">
        <f t="shared" si="16"/>
        <v>3.7459649999999995</v>
      </c>
      <c r="I72" s="47">
        <v>105.3</v>
      </c>
      <c r="J72" s="37">
        <f>K72-273.15</f>
        <v>-30.71999999999997</v>
      </c>
      <c r="K72" s="37">
        <v>242.43</v>
      </c>
      <c r="L72" s="37">
        <f>M72-273.15</f>
        <v>156.08600000000001</v>
      </c>
      <c r="M72" s="37">
        <v>429.23599999999999</v>
      </c>
      <c r="N72" s="53"/>
      <c r="O72" s="37"/>
      <c r="P72" s="37"/>
      <c r="Q72" s="48">
        <f t="shared" si="17"/>
        <v>21.617354139672134</v>
      </c>
      <c r="R72" s="48">
        <f t="shared" si="18"/>
        <v>20.588906754931315</v>
      </c>
      <c r="S72" s="34">
        <f t="shared" si="19"/>
        <v>0.44098995693292764</v>
      </c>
      <c r="T72" s="34">
        <f t="shared" si="20"/>
        <v>0.50112588970381822</v>
      </c>
      <c r="U72" s="17">
        <f t="shared" si="21"/>
        <v>23.333600000000018</v>
      </c>
      <c r="V72" s="17">
        <f t="shared" si="22"/>
        <v>11.666800000000009</v>
      </c>
      <c r="W72" s="17">
        <f t="shared" si="23"/>
        <v>10.656342028537534</v>
      </c>
      <c r="X72" s="19">
        <f t="shared" si="24"/>
        <v>1.1666800000000008</v>
      </c>
      <c r="Y72" s="71">
        <f t="shared" si="25"/>
        <v>1.0656342028537533</v>
      </c>
    </row>
    <row r="73" spans="1:25" ht="18" x14ac:dyDescent="0.55000000000000004">
      <c r="A73" s="57">
        <v>72</v>
      </c>
      <c r="B73" s="70" t="s">
        <v>114</v>
      </c>
      <c r="C73" s="15">
        <v>17.3</v>
      </c>
      <c r="D73" s="46">
        <f t="shared" si="14"/>
        <v>16.467437500000003</v>
      </c>
      <c r="E73" s="15">
        <v>5.7</v>
      </c>
      <c r="F73" s="46">
        <f t="shared" si="15"/>
        <v>5.5902750000000001</v>
      </c>
      <c r="G73" s="15">
        <v>3.5</v>
      </c>
      <c r="H73" s="46">
        <f t="shared" si="16"/>
        <v>3.197775</v>
      </c>
      <c r="I73" s="47">
        <v>65</v>
      </c>
      <c r="J73" s="37">
        <f>K73-273.15</f>
        <v>-87.949999999999989</v>
      </c>
      <c r="K73" s="37">
        <v>185.2</v>
      </c>
      <c r="L73" s="37">
        <f>M73-273.15</f>
        <v>68.050000000000011</v>
      </c>
      <c r="M73" s="37">
        <v>341.2</v>
      </c>
      <c r="N73" s="53"/>
      <c r="O73" s="37"/>
      <c r="P73" s="37"/>
      <c r="Q73" s="48">
        <f t="shared" si="17"/>
        <v>18.548045719158665</v>
      </c>
      <c r="R73" s="48">
        <f t="shared" si="18"/>
        <v>17.682008860495923</v>
      </c>
      <c r="S73" s="34">
        <f t="shared" si="19"/>
        <v>2.6283184635805412</v>
      </c>
      <c r="T73" s="34">
        <f t="shared" si="20"/>
        <v>2.405772004731574</v>
      </c>
      <c r="U73" s="17">
        <f t="shared" si="21"/>
        <v>22.00559999999998</v>
      </c>
      <c r="V73" s="17">
        <f t="shared" si="22"/>
        <v>11.00279999999999</v>
      </c>
      <c r="W73" s="17">
        <f t="shared" si="23"/>
        <v>9.2722312822374722</v>
      </c>
      <c r="X73" s="19">
        <f t="shared" si="24"/>
        <v>1.100279999999999</v>
      </c>
      <c r="Y73" s="71">
        <f t="shared" si="25"/>
        <v>0.92722312822374719</v>
      </c>
    </row>
    <row r="74" spans="1:25" ht="18" x14ac:dyDescent="0.55000000000000004">
      <c r="A74" s="57">
        <v>73</v>
      </c>
      <c r="B74" s="70" t="s">
        <v>115</v>
      </c>
      <c r="C74" s="15">
        <v>16.100000000000001</v>
      </c>
      <c r="D74" s="46">
        <f t="shared" si="14"/>
        <v>15.325187500000002</v>
      </c>
      <c r="E74" s="15">
        <v>6.3</v>
      </c>
      <c r="F74" s="46">
        <f t="shared" si="15"/>
        <v>6.178725</v>
      </c>
      <c r="G74" s="15">
        <v>2.2999999999999998</v>
      </c>
      <c r="H74" s="46">
        <f t="shared" si="16"/>
        <v>2.1013949999999997</v>
      </c>
      <c r="I74" s="47">
        <v>71.599999999999994</v>
      </c>
      <c r="J74" s="37">
        <v>-137.80000000000001</v>
      </c>
      <c r="K74" s="37">
        <f>J74+273.15</f>
        <v>135.34999999999997</v>
      </c>
      <c r="L74" s="37">
        <v>15.8</v>
      </c>
      <c r="M74" s="37">
        <f t="shared" ref="M74:M79" si="26">L74+273.15</f>
        <v>288.95</v>
      </c>
      <c r="N74" s="53"/>
      <c r="O74" s="37"/>
      <c r="P74" s="37"/>
      <c r="Q74" s="48">
        <f t="shared" si="17"/>
        <v>17.441043546760614</v>
      </c>
      <c r="R74" s="48">
        <f t="shared" si="18"/>
        <v>16.656946763491991</v>
      </c>
      <c r="S74" s="34">
        <f t="shared" si="19"/>
        <v>3.7353206359785922</v>
      </c>
      <c r="T74" s="34">
        <f t="shared" si="20"/>
        <v>3.4308341017355062</v>
      </c>
      <c r="U74" s="17">
        <f t="shared" si="21"/>
        <v>50.037599999999955</v>
      </c>
      <c r="V74" s="17">
        <f t="shared" si="22"/>
        <v>25.018799999999978</v>
      </c>
      <c r="W74" s="17">
        <f t="shared" si="23"/>
        <v>21.348202957937453</v>
      </c>
      <c r="X74" s="19">
        <f t="shared" si="24"/>
        <v>2.5018799999999977</v>
      </c>
      <c r="Y74" s="71">
        <f t="shared" si="25"/>
        <v>2.1348202957937454</v>
      </c>
    </row>
    <row r="75" spans="1:25" ht="18" x14ac:dyDescent="0.55000000000000004">
      <c r="A75" s="57">
        <v>74</v>
      </c>
      <c r="B75" s="70" t="s">
        <v>116</v>
      </c>
      <c r="C75" s="15">
        <v>21.4</v>
      </c>
      <c r="D75" s="46">
        <f t="shared" si="14"/>
        <v>20.370124999999998</v>
      </c>
      <c r="E75" s="15">
        <v>4.0999999999999996</v>
      </c>
      <c r="F75" s="46">
        <f t="shared" si="15"/>
        <v>4.0210749999999997</v>
      </c>
      <c r="G75" s="15">
        <v>6.1</v>
      </c>
      <c r="H75" s="46">
        <f t="shared" si="16"/>
        <v>5.5732649999999992</v>
      </c>
      <c r="I75" s="47">
        <v>87.5</v>
      </c>
      <c r="J75" s="37">
        <v>9</v>
      </c>
      <c r="K75" s="37">
        <f>J75+273.15</f>
        <v>282.14999999999998</v>
      </c>
      <c r="L75" s="37">
        <v>149.5</v>
      </c>
      <c r="M75" s="37">
        <f t="shared" si="26"/>
        <v>422.65</v>
      </c>
      <c r="N75" s="53"/>
      <c r="O75" s="37"/>
      <c r="P75" s="37"/>
      <c r="Q75" s="48">
        <f t="shared" si="17"/>
        <v>22.626975051915355</v>
      </c>
      <c r="R75" s="48">
        <f t="shared" si="18"/>
        <v>21.498193399248105</v>
      </c>
      <c r="S75" s="34">
        <f t="shared" si="19"/>
        <v>1.450610869176149</v>
      </c>
      <c r="T75" s="34">
        <f t="shared" si="20"/>
        <v>1.4104125340206082</v>
      </c>
      <c r="U75" s="17">
        <f t="shared" si="21"/>
        <v>37.949599999999997</v>
      </c>
      <c r="V75" s="17">
        <f t="shared" si="22"/>
        <v>18.974799999999998</v>
      </c>
      <c r="W75" s="17">
        <f t="shared" si="23"/>
        <v>17.90063412397501</v>
      </c>
      <c r="X75" s="19">
        <f t="shared" si="24"/>
        <v>1.8974799999999998</v>
      </c>
      <c r="Y75" s="71">
        <f t="shared" si="25"/>
        <v>1.790063412397501</v>
      </c>
    </row>
    <row r="76" spans="1:25" ht="18" x14ac:dyDescent="0.55000000000000004">
      <c r="A76" s="57">
        <v>75</v>
      </c>
      <c r="B76" s="70" t="s">
        <v>117</v>
      </c>
      <c r="C76" s="15">
        <v>20.3</v>
      </c>
      <c r="D76" s="46">
        <f t="shared" si="14"/>
        <v>19.323062500000002</v>
      </c>
      <c r="E76" s="15">
        <v>3.1</v>
      </c>
      <c r="F76" s="46">
        <f t="shared" si="15"/>
        <v>3.0403250000000002</v>
      </c>
      <c r="G76" s="15">
        <v>4.0999999999999996</v>
      </c>
      <c r="H76" s="46">
        <f t="shared" si="16"/>
        <v>3.7459649999999995</v>
      </c>
      <c r="I76" s="47">
        <v>140</v>
      </c>
      <c r="J76" s="37">
        <v>-6</v>
      </c>
      <c r="K76" s="38">
        <f>J76+273.15</f>
        <v>267.14999999999998</v>
      </c>
      <c r="L76" s="38">
        <v>281</v>
      </c>
      <c r="M76" s="38">
        <f t="shared" si="26"/>
        <v>554.15</v>
      </c>
      <c r="N76" s="53"/>
      <c r="O76" s="37"/>
      <c r="P76" s="37"/>
      <c r="Q76" s="48">
        <f t="shared" si="17"/>
        <v>20.940630363004836</v>
      </c>
      <c r="R76" s="48">
        <f t="shared" si="18"/>
        <v>19.916238958843518</v>
      </c>
      <c r="S76" s="34">
        <f t="shared" si="19"/>
        <v>0.2357338197343708</v>
      </c>
      <c r="T76" s="34">
        <f t="shared" si="20"/>
        <v>0.17154190638397893</v>
      </c>
      <c r="U76" s="17">
        <f t="shared" si="21"/>
        <v>33.605600000000024</v>
      </c>
      <c r="V76" s="17">
        <f t="shared" si="22"/>
        <v>16.802800000000012</v>
      </c>
      <c r="W76" s="17">
        <f t="shared" si="23"/>
        <v>15.614184268537533</v>
      </c>
      <c r="X76" s="19">
        <f t="shared" si="24"/>
        <v>1.6802800000000011</v>
      </c>
      <c r="Y76" s="71">
        <f t="shared" si="25"/>
        <v>1.5614184268537534</v>
      </c>
    </row>
    <row r="77" spans="1:25" ht="18" x14ac:dyDescent="0.55000000000000004">
      <c r="A77" s="57">
        <v>76</v>
      </c>
      <c r="B77" s="70" t="s">
        <v>118</v>
      </c>
      <c r="C77" s="15">
        <v>16.899999999999999</v>
      </c>
      <c r="D77" s="46">
        <f t="shared" si="14"/>
        <v>16.0866875</v>
      </c>
      <c r="E77" s="15">
        <v>6.4</v>
      </c>
      <c r="F77" s="46">
        <f t="shared" si="15"/>
        <v>6.2768000000000006</v>
      </c>
      <c r="G77" s="15">
        <v>4.7</v>
      </c>
      <c r="H77" s="46">
        <f t="shared" si="16"/>
        <v>4.2941549999999999</v>
      </c>
      <c r="I77" s="47">
        <v>95.2</v>
      </c>
      <c r="J77" s="37" t="s">
        <v>47</v>
      </c>
      <c r="K77" s="37" t="s">
        <v>47</v>
      </c>
      <c r="L77" s="37">
        <v>93.9</v>
      </c>
      <c r="M77" s="37">
        <f t="shared" si="26"/>
        <v>367.04999999999995</v>
      </c>
      <c r="N77" s="53"/>
      <c r="O77" s="37"/>
      <c r="P77" s="37"/>
      <c r="Q77" s="48">
        <f t="shared" si="17"/>
        <v>18.672439583514521</v>
      </c>
      <c r="R77" s="48">
        <f t="shared" si="18"/>
        <v>17.793805105335995</v>
      </c>
      <c r="S77" s="34">
        <f t="shared" si="19"/>
        <v>2.5039245992246855</v>
      </c>
      <c r="T77" s="34">
        <f t="shared" si="20"/>
        <v>2.2939757598915023</v>
      </c>
      <c r="U77" s="17">
        <f t="shared" si="21"/>
        <v>18.899600000000003</v>
      </c>
      <c r="V77" s="17">
        <f t="shared" si="22"/>
        <v>9.4498000000000015</v>
      </c>
      <c r="W77" s="17">
        <f t="shared" si="23"/>
        <v>8.0114827968749829</v>
      </c>
      <c r="X77" s="19">
        <f t="shared" si="24"/>
        <v>0.94498000000000015</v>
      </c>
      <c r="Y77" s="71">
        <f t="shared" si="25"/>
        <v>0.80114827968749824</v>
      </c>
    </row>
    <row r="78" spans="1:25" ht="18" x14ac:dyDescent="0.55000000000000004">
      <c r="A78" s="57">
        <v>77</v>
      </c>
      <c r="B78" s="70" t="s">
        <v>119</v>
      </c>
      <c r="C78" s="15">
        <v>18.100000000000001</v>
      </c>
      <c r="D78" s="46">
        <f t="shared" si="14"/>
        <v>17.228937500000001</v>
      </c>
      <c r="E78" s="15">
        <v>6.5</v>
      </c>
      <c r="F78" s="46">
        <f t="shared" si="15"/>
        <v>6.3748750000000003</v>
      </c>
      <c r="G78" s="15">
        <v>5.3</v>
      </c>
      <c r="H78" s="46">
        <f t="shared" si="16"/>
        <v>4.8423449999999999</v>
      </c>
      <c r="I78" s="47">
        <v>75.3</v>
      </c>
      <c r="J78" s="37">
        <v>-61</v>
      </c>
      <c r="K78" s="37">
        <f>J78+273.15</f>
        <v>212.14999999999998</v>
      </c>
      <c r="L78" s="37">
        <v>89</v>
      </c>
      <c r="M78" s="37">
        <f t="shared" si="26"/>
        <v>362.15</v>
      </c>
      <c r="N78" s="53"/>
      <c r="O78" s="37"/>
      <c r="P78" s="37"/>
      <c r="Q78" s="49">
        <f t="shared" si="17"/>
        <v>19.948684167132427</v>
      </c>
      <c r="R78" s="48">
        <f t="shared" si="18"/>
        <v>18.997989992195393</v>
      </c>
      <c r="S78" s="34">
        <f t="shared" si="19"/>
        <v>1.2276800156067793</v>
      </c>
      <c r="T78" s="34">
        <f t="shared" si="20"/>
        <v>1.0897908730321042</v>
      </c>
      <c r="U78" s="17">
        <f t="shared" si="21"/>
        <v>4.6775999999999875</v>
      </c>
      <c r="V78" s="17">
        <f t="shared" si="22"/>
        <v>2.3387999999999938</v>
      </c>
      <c r="W78" s="17">
        <f t="shared" si="23"/>
        <v>1.8911381019374929</v>
      </c>
      <c r="X78" s="19">
        <f t="shared" si="24"/>
        <v>0.23387999999999937</v>
      </c>
      <c r="Y78" s="71">
        <f t="shared" si="25"/>
        <v>0.18911381019374929</v>
      </c>
    </row>
    <row r="79" spans="1:25" ht="18" x14ac:dyDescent="0.55000000000000004">
      <c r="A79" s="57">
        <v>78</v>
      </c>
      <c r="B79" s="70" t="s">
        <v>120</v>
      </c>
      <c r="C79" s="15">
        <v>20.100000000000001</v>
      </c>
      <c r="D79" s="46">
        <f t="shared" si="14"/>
        <v>19.132687500000003</v>
      </c>
      <c r="E79" s="15">
        <v>5.2</v>
      </c>
      <c r="F79" s="46">
        <f t="shared" si="15"/>
        <v>5.0998999999999999</v>
      </c>
      <c r="G79" s="15">
        <v>4.5999999999999996</v>
      </c>
      <c r="H79" s="46">
        <f t="shared" si="16"/>
        <v>4.2027899999999994</v>
      </c>
      <c r="I79" s="47">
        <v>96.8</v>
      </c>
      <c r="J79" s="37">
        <v>25</v>
      </c>
      <c r="K79" s="38">
        <f>J79+273.15</f>
        <v>298.14999999999998</v>
      </c>
      <c r="L79" s="37">
        <v>150</v>
      </c>
      <c r="M79" s="38">
        <f t="shared" si="26"/>
        <v>423.15</v>
      </c>
      <c r="N79" s="53"/>
      <c r="O79" s="50" t="s">
        <v>54</v>
      </c>
      <c r="P79" s="50" t="s">
        <v>50</v>
      </c>
      <c r="Q79" s="48">
        <f t="shared" si="17"/>
        <v>21.26522983651952</v>
      </c>
      <c r="R79" s="48">
        <f t="shared" si="18"/>
        <v>20.241841684163926</v>
      </c>
      <c r="S79" s="34">
        <f t="shared" si="19"/>
        <v>8.8865653780313636E-2</v>
      </c>
      <c r="T79" s="34">
        <f t="shared" si="20"/>
        <v>0.1540608189364292</v>
      </c>
      <c r="U79" s="17">
        <f t="shared" si="21"/>
        <v>16.617600000000028</v>
      </c>
      <c r="V79" s="17">
        <f t="shared" si="22"/>
        <v>8.308800000000014</v>
      </c>
      <c r="W79" s="17">
        <f t="shared" si="23"/>
        <v>7.658728922162533</v>
      </c>
      <c r="X79" s="19">
        <f t="shared" si="24"/>
        <v>0.8308800000000014</v>
      </c>
      <c r="Y79" s="71">
        <f t="shared" si="25"/>
        <v>0.76587289221625332</v>
      </c>
    </row>
    <row r="80" spans="1:25" ht="18" x14ac:dyDescent="0.55000000000000004">
      <c r="A80" s="57">
        <v>79</v>
      </c>
      <c r="B80" s="70" t="s">
        <v>121</v>
      </c>
      <c r="C80" s="15">
        <v>9.6</v>
      </c>
      <c r="D80" s="46">
        <f t="shared" si="14"/>
        <v>9.1379999999999999</v>
      </c>
      <c r="E80" s="15">
        <v>2.4</v>
      </c>
      <c r="F80" s="46">
        <f t="shared" si="15"/>
        <v>2.3538000000000001</v>
      </c>
      <c r="G80" s="15">
        <v>0</v>
      </c>
      <c r="H80" s="46">
        <f t="shared" si="16"/>
        <v>0</v>
      </c>
      <c r="I80" s="47">
        <v>97</v>
      </c>
      <c r="J80" s="37">
        <f>K80-273.15</f>
        <v>-167.99999999999997</v>
      </c>
      <c r="K80" s="37">
        <v>105.15</v>
      </c>
      <c r="L80" s="37">
        <f>M80-273.15</f>
        <v>-57.889999999999986</v>
      </c>
      <c r="M80" s="37">
        <v>215.26</v>
      </c>
      <c r="N80" s="53"/>
      <c r="O80" s="37"/>
      <c r="P80" s="37"/>
      <c r="Q80" s="48">
        <f t="shared" si="17"/>
        <v>9.8954535014823861</v>
      </c>
      <c r="R80" s="48">
        <f t="shared" si="18"/>
        <v>9.4362820241872818</v>
      </c>
      <c r="S80" s="34">
        <f t="shared" si="19"/>
        <v>11.28091068125682</v>
      </c>
      <c r="T80" s="34">
        <f t="shared" si="20"/>
        <v>10.651498841040215</v>
      </c>
      <c r="U80" s="17">
        <f t="shared" si="21"/>
        <v>402.85759999999993</v>
      </c>
      <c r="V80" s="17">
        <f t="shared" si="22"/>
        <v>201.42879999999997</v>
      </c>
      <c r="W80" s="17">
        <f t="shared" si="23"/>
        <v>179.4848785312999</v>
      </c>
      <c r="X80" s="19">
        <f t="shared" si="24"/>
        <v>20.142879999999998</v>
      </c>
      <c r="Y80" s="71">
        <f t="shared" si="25"/>
        <v>17.94848785312999</v>
      </c>
    </row>
    <row r="81" spans="1:25" ht="18" x14ac:dyDescent="0.55000000000000004">
      <c r="A81" s="57">
        <v>80</v>
      </c>
      <c r="B81" s="70" t="s">
        <v>122</v>
      </c>
      <c r="C81" s="15">
        <v>14.7</v>
      </c>
      <c r="D81" s="46">
        <f t="shared" si="14"/>
        <v>13.9925625</v>
      </c>
      <c r="E81" s="15">
        <v>1.7</v>
      </c>
      <c r="F81" s="46">
        <f t="shared" si="15"/>
        <v>1.6672750000000001</v>
      </c>
      <c r="G81" s="15">
        <v>6.2</v>
      </c>
      <c r="H81" s="46">
        <f t="shared" si="16"/>
        <v>5.6646299999999998</v>
      </c>
      <c r="I81" s="47">
        <v>82.3</v>
      </c>
      <c r="J81" s="37">
        <f>K81-273.15</f>
        <v>-136.19999999999999</v>
      </c>
      <c r="K81" s="37">
        <v>136.94999999999999</v>
      </c>
      <c r="L81" s="37">
        <f>M81-273.15</f>
        <v>10.850000000000023</v>
      </c>
      <c r="M81" s="37">
        <v>284</v>
      </c>
      <c r="N81" s="53"/>
      <c r="O81" s="37"/>
      <c r="P81" s="37"/>
      <c r="Q81" s="48">
        <f t="shared" si="17"/>
        <v>16.044313634431358</v>
      </c>
      <c r="R81" s="48">
        <f t="shared" si="18"/>
        <v>15.187483144976039</v>
      </c>
      <c r="S81" s="34">
        <f t="shared" si="19"/>
        <v>5.1320505483078485</v>
      </c>
      <c r="T81" s="34">
        <f t="shared" si="20"/>
        <v>4.9002977202514586</v>
      </c>
      <c r="U81" s="17">
        <f t="shared" si="21"/>
        <v>93.371599999999987</v>
      </c>
      <c r="V81" s="17">
        <f t="shared" si="22"/>
        <v>46.685799999999993</v>
      </c>
      <c r="W81" s="17">
        <f t="shared" si="23"/>
        <v>42.233119128624956</v>
      </c>
      <c r="X81" s="19">
        <f t="shared" si="24"/>
        <v>4.6685799999999995</v>
      </c>
      <c r="Y81" s="71">
        <f t="shared" si="25"/>
        <v>4.2233119128624956</v>
      </c>
    </row>
    <row r="82" spans="1:25" ht="18" x14ac:dyDescent="0.55000000000000004">
      <c r="A82" s="57">
        <v>81</v>
      </c>
      <c r="B82" s="70" t="s">
        <v>123</v>
      </c>
      <c r="C82" s="15">
        <v>14.8</v>
      </c>
      <c r="D82" s="46">
        <f t="shared" si="14"/>
        <v>14.087750000000002</v>
      </c>
      <c r="E82" s="15">
        <v>2.8</v>
      </c>
      <c r="F82" s="46">
        <f t="shared" si="15"/>
        <v>2.7460999999999998</v>
      </c>
      <c r="G82" s="15">
        <v>5.6</v>
      </c>
      <c r="H82" s="46">
        <f t="shared" si="16"/>
        <v>5.1164399999999999</v>
      </c>
      <c r="I82" s="47">
        <v>83.2</v>
      </c>
      <c r="J82" s="37">
        <f>K82-273.15</f>
        <v>-108.89999999999998</v>
      </c>
      <c r="K82" s="37">
        <v>164.25</v>
      </c>
      <c r="L82" s="37">
        <f>M82-273.15</f>
        <v>-4.4099999999999682</v>
      </c>
      <c r="M82" s="37">
        <v>268.74</v>
      </c>
      <c r="N82" s="53"/>
      <c r="O82" s="37"/>
      <c r="P82" s="37"/>
      <c r="Q82" s="48">
        <f t="shared" si="17"/>
        <v>16.069847541280534</v>
      </c>
      <c r="R82" s="48">
        <f t="shared" si="18"/>
        <v>15.237576039058839</v>
      </c>
      <c r="S82" s="34">
        <f t="shared" si="19"/>
        <v>5.106516641458672</v>
      </c>
      <c r="T82" s="34">
        <f t="shared" si="20"/>
        <v>4.8502048261686586</v>
      </c>
      <c r="U82" s="17">
        <f t="shared" si="21"/>
        <v>81.065599999999961</v>
      </c>
      <c r="V82" s="17">
        <f t="shared" si="22"/>
        <v>40.53279999999998</v>
      </c>
      <c r="W82" s="17">
        <f t="shared" si="23"/>
        <v>36.343138679099944</v>
      </c>
      <c r="X82" s="19">
        <f t="shared" si="24"/>
        <v>4.0532799999999982</v>
      </c>
      <c r="Y82" s="71">
        <f t="shared" si="25"/>
        <v>3.6343138679099942</v>
      </c>
    </row>
    <row r="83" spans="1:25" ht="18" x14ac:dyDescent="0.55000000000000004">
      <c r="A83" s="57">
        <v>82</v>
      </c>
      <c r="B83" s="70" t="s">
        <v>124</v>
      </c>
      <c r="C83" s="15">
        <v>15.6</v>
      </c>
      <c r="D83" s="46">
        <f t="shared" si="14"/>
        <v>14.84925</v>
      </c>
      <c r="E83" s="15">
        <v>8.5</v>
      </c>
      <c r="F83" s="46">
        <f t="shared" si="15"/>
        <v>8.3363750000000003</v>
      </c>
      <c r="G83" s="15">
        <v>2</v>
      </c>
      <c r="H83" s="46">
        <f t="shared" si="16"/>
        <v>1.8272999999999999</v>
      </c>
      <c r="I83" s="47">
        <v>92.2</v>
      </c>
      <c r="J83" s="37" t="s">
        <v>47</v>
      </c>
      <c r="K83" s="37" t="s">
        <v>47</v>
      </c>
      <c r="L83" s="37">
        <v>68</v>
      </c>
      <c r="M83" s="37">
        <f>L83+273.15</f>
        <v>341.15</v>
      </c>
      <c r="N83" s="53"/>
      <c r="O83" s="37"/>
      <c r="P83" s="37"/>
      <c r="Q83" s="48">
        <f t="shared" si="17"/>
        <v>17.877639665235453</v>
      </c>
      <c r="R83" s="48">
        <f t="shared" si="18"/>
        <v>17.127007882088598</v>
      </c>
      <c r="S83" s="34">
        <f t="shared" si="19"/>
        <v>3.2987245175037536</v>
      </c>
      <c r="T83" s="34">
        <f t="shared" si="20"/>
        <v>2.9607729831388987</v>
      </c>
      <c r="U83" s="17">
        <f t="shared" si="21"/>
        <v>66.187599999999975</v>
      </c>
      <c r="V83" s="17">
        <f t="shared" si="22"/>
        <v>33.093799999999987</v>
      </c>
      <c r="W83" s="17">
        <f t="shared" si="23"/>
        <v>28.526536755362475</v>
      </c>
      <c r="X83" s="19">
        <f t="shared" si="24"/>
        <v>3.3093799999999987</v>
      </c>
      <c r="Y83" s="71">
        <f t="shared" si="25"/>
        <v>2.8526536755362475</v>
      </c>
    </row>
    <row r="84" spans="1:25" ht="18" x14ac:dyDescent="0.55000000000000004">
      <c r="A84" s="57">
        <v>83</v>
      </c>
      <c r="B84" s="70" t="s">
        <v>125</v>
      </c>
      <c r="C84" s="15">
        <v>16.2</v>
      </c>
      <c r="D84" s="46">
        <f t="shared" si="14"/>
        <v>15.420375</v>
      </c>
      <c r="E84" s="15">
        <v>6.6</v>
      </c>
      <c r="F84" s="46">
        <f t="shared" si="15"/>
        <v>6.47295</v>
      </c>
      <c r="G84" s="15">
        <v>16.8</v>
      </c>
      <c r="H84" s="46">
        <f t="shared" si="16"/>
        <v>15.349320000000001</v>
      </c>
      <c r="I84" s="47">
        <v>76.5</v>
      </c>
      <c r="J84" s="37" t="s">
        <v>47</v>
      </c>
      <c r="K84" s="37" t="s">
        <v>47</v>
      </c>
      <c r="L84" s="37">
        <f>M84-273.15</f>
        <v>128.5</v>
      </c>
      <c r="M84" s="37">
        <v>401.65</v>
      </c>
      <c r="N84" s="53"/>
      <c r="O84" s="37"/>
      <c r="P84" s="37"/>
      <c r="Q84" s="48">
        <f t="shared" si="17"/>
        <v>24.253659517689286</v>
      </c>
      <c r="R84" s="48">
        <f t="shared" si="18"/>
        <v>22.699970733583005</v>
      </c>
      <c r="S84" s="34">
        <f t="shared" si="19"/>
        <v>3.0772953349500796</v>
      </c>
      <c r="T84" s="34">
        <f t="shared" si="20"/>
        <v>2.6121898683555074</v>
      </c>
      <c r="U84" s="17">
        <f t="shared" si="21"/>
        <v>121.60160000000002</v>
      </c>
      <c r="V84" s="17">
        <f t="shared" si="22"/>
        <v>60.80080000000001</v>
      </c>
      <c r="W84" s="17">
        <f t="shared" si="23"/>
        <v>51.247049040499981</v>
      </c>
      <c r="X84" s="19">
        <f t="shared" si="24"/>
        <v>6.0800800000000006</v>
      </c>
      <c r="Y84" s="71">
        <f t="shared" si="25"/>
        <v>5.1247049040499979</v>
      </c>
    </row>
    <row r="85" spans="1:25" ht="18" customHeight="1" x14ac:dyDescent="0.55000000000000004">
      <c r="A85" s="57">
        <v>84</v>
      </c>
      <c r="B85" s="72" t="s">
        <v>126</v>
      </c>
      <c r="C85" s="15">
        <v>17</v>
      </c>
      <c r="D85" s="46">
        <f t="shared" si="14"/>
        <v>16.181875000000002</v>
      </c>
      <c r="E85" s="15">
        <v>10.7</v>
      </c>
      <c r="F85" s="46">
        <f t="shared" si="15"/>
        <v>10.494024999999999</v>
      </c>
      <c r="G85" s="15">
        <v>2.8</v>
      </c>
      <c r="H85" s="46">
        <f t="shared" si="16"/>
        <v>2.5582199999999999</v>
      </c>
      <c r="I85" s="47">
        <v>102.5</v>
      </c>
      <c r="J85" s="37" t="s">
        <v>47</v>
      </c>
      <c r="K85" s="37" t="s">
        <v>47</v>
      </c>
      <c r="L85" s="37">
        <f>M85-273.15</f>
        <v>104</v>
      </c>
      <c r="M85" s="37">
        <v>377.15</v>
      </c>
      <c r="N85" s="53"/>
      <c r="O85" s="37"/>
      <c r="P85" s="37"/>
      <c r="Q85" s="48">
        <f t="shared" si="17"/>
        <v>20.281272149448615</v>
      </c>
      <c r="R85" s="48">
        <f t="shared" si="18"/>
        <v>19.455645164955339</v>
      </c>
      <c r="S85" s="34">
        <f t="shared" si="19"/>
        <v>0.89509203329059162</v>
      </c>
      <c r="T85" s="34">
        <f t="shared" si="20"/>
        <v>0.63213570027215837</v>
      </c>
      <c r="U85" s="17">
        <f t="shared" si="21"/>
        <v>43.163599999999981</v>
      </c>
      <c r="V85" s="17">
        <f t="shared" si="22"/>
        <v>21.581799999999991</v>
      </c>
      <c r="W85" s="17">
        <f t="shared" si="23"/>
        <v>18.97418259131247</v>
      </c>
      <c r="X85" s="19">
        <f t="shared" si="24"/>
        <v>2.1581799999999989</v>
      </c>
      <c r="Y85" s="71">
        <f t="shared" si="25"/>
        <v>1.897418259131247</v>
      </c>
    </row>
    <row r="86" spans="1:25" ht="18" x14ac:dyDescent="0.55000000000000004">
      <c r="A86" s="57">
        <v>85</v>
      </c>
      <c r="B86" s="70" t="s">
        <v>127</v>
      </c>
      <c r="C86" s="15">
        <v>16.2</v>
      </c>
      <c r="D86" s="46">
        <f t="shared" si="14"/>
        <v>15.420375</v>
      </c>
      <c r="E86" s="15">
        <v>11.7</v>
      </c>
      <c r="F86" s="46">
        <f t="shared" si="15"/>
        <v>11.474774999999999</v>
      </c>
      <c r="G86" s="15">
        <v>5.2</v>
      </c>
      <c r="H86" s="46">
        <f t="shared" si="16"/>
        <v>4.7509800000000002</v>
      </c>
      <c r="I86" s="47">
        <v>93.7</v>
      </c>
      <c r="J86" s="37">
        <v>-59.9</v>
      </c>
      <c r="K86" s="37">
        <f>J86+273.15</f>
        <v>213.24999999999997</v>
      </c>
      <c r="L86" s="37">
        <v>136.5</v>
      </c>
      <c r="M86" s="37">
        <f>L86+273.15</f>
        <v>409.65</v>
      </c>
      <c r="N86" s="53"/>
      <c r="O86" s="37"/>
      <c r="P86" s="37"/>
      <c r="Q86" s="48">
        <f t="shared" si="17"/>
        <v>20.648728774430644</v>
      </c>
      <c r="R86" s="48">
        <f t="shared" si="18"/>
        <v>19.799753468203839</v>
      </c>
      <c r="S86" s="34">
        <f t="shared" si="19"/>
        <v>0.52763540830856215</v>
      </c>
      <c r="T86" s="34">
        <f t="shared" si="20"/>
        <v>0.28802739702365798</v>
      </c>
      <c r="U86" s="17">
        <f t="shared" si="21"/>
        <v>50.731599999999986</v>
      </c>
      <c r="V86" s="17">
        <f t="shared" si="22"/>
        <v>25.365799999999993</v>
      </c>
      <c r="W86" s="17">
        <f t="shared" si="23"/>
        <v>23.018173228812476</v>
      </c>
      <c r="X86" s="19">
        <f t="shared" si="24"/>
        <v>2.5365799999999994</v>
      </c>
      <c r="Y86" s="71">
        <f t="shared" si="25"/>
        <v>2.3018173228812477</v>
      </c>
    </row>
    <row r="87" spans="1:25" ht="18" x14ac:dyDescent="0.55000000000000004">
      <c r="A87" s="57">
        <v>86</v>
      </c>
      <c r="B87" s="70" t="s">
        <v>128</v>
      </c>
      <c r="C87" s="15">
        <v>18.3</v>
      </c>
      <c r="D87" s="46">
        <f t="shared" si="14"/>
        <v>17.4193125</v>
      </c>
      <c r="E87" s="15">
        <v>14.4</v>
      </c>
      <c r="F87" s="46">
        <f t="shared" si="15"/>
        <v>14.1228</v>
      </c>
      <c r="G87" s="15">
        <v>6.2</v>
      </c>
      <c r="H87" s="46">
        <f t="shared" si="16"/>
        <v>5.6646299999999998</v>
      </c>
      <c r="I87" s="47">
        <v>77.8</v>
      </c>
      <c r="J87" s="37" t="s">
        <v>47</v>
      </c>
      <c r="K87" s="37" t="s">
        <v>47</v>
      </c>
      <c r="L87" s="37" t="s">
        <v>47</v>
      </c>
      <c r="M87" s="37" t="s">
        <v>47</v>
      </c>
      <c r="N87" s="53"/>
      <c r="O87" s="37"/>
      <c r="P87" s="37"/>
      <c r="Q87" s="48">
        <f t="shared" si="17"/>
        <v>24.097510244836499</v>
      </c>
      <c r="R87" s="48">
        <f t="shared" si="18"/>
        <v>23.129504120269335</v>
      </c>
      <c r="S87" s="34">
        <f t="shared" si="19"/>
        <v>2.9211460620972929</v>
      </c>
      <c r="T87" s="34">
        <f t="shared" si="20"/>
        <v>3.0417232550418376</v>
      </c>
      <c r="U87" s="17">
        <f t="shared" si="21"/>
        <v>56.105600000000003</v>
      </c>
      <c r="V87" s="17">
        <f t="shared" si="22"/>
        <v>28.052800000000001</v>
      </c>
      <c r="W87" s="17">
        <f t="shared" si="23"/>
        <v>26.896088594562496</v>
      </c>
      <c r="X87" s="19">
        <f t="shared" si="24"/>
        <v>2.8052800000000002</v>
      </c>
      <c r="Y87" s="71">
        <f t="shared" si="25"/>
        <v>2.6896088594562495</v>
      </c>
    </row>
    <row r="88" spans="1:25" ht="18" x14ac:dyDescent="0.55000000000000004">
      <c r="A88" s="57">
        <v>87</v>
      </c>
      <c r="B88" s="70" t="s">
        <v>129</v>
      </c>
      <c r="C88" s="15">
        <v>15.7</v>
      </c>
      <c r="D88" s="46">
        <f t="shared" si="14"/>
        <v>14.944437499999999</v>
      </c>
      <c r="E88" s="15">
        <v>5.0999999999999996</v>
      </c>
      <c r="F88" s="46">
        <f t="shared" si="15"/>
        <v>5.0018249999999993</v>
      </c>
      <c r="G88" s="15">
        <v>6.8</v>
      </c>
      <c r="H88" s="46">
        <f t="shared" si="16"/>
        <v>6.2128199999999998</v>
      </c>
      <c r="I88" s="47">
        <v>87.8</v>
      </c>
      <c r="J88" s="37">
        <v>-3.9</v>
      </c>
      <c r="K88" s="37">
        <f>J88+273.15</f>
        <v>269.25</v>
      </c>
      <c r="L88" s="37">
        <v>88</v>
      </c>
      <c r="M88" s="37">
        <f>L88+273.15</f>
        <v>361.15</v>
      </c>
      <c r="N88" s="53"/>
      <c r="O88" s="50" t="s">
        <v>130</v>
      </c>
      <c r="P88" s="50" t="s">
        <v>50</v>
      </c>
      <c r="Q88" s="48">
        <f t="shared" si="17"/>
        <v>17.853291013143767</v>
      </c>
      <c r="R88" s="48">
        <f t="shared" si="18"/>
        <v>16.939704775303234</v>
      </c>
      <c r="S88" s="34">
        <f t="shared" si="19"/>
        <v>3.323073169595439</v>
      </c>
      <c r="T88" s="34">
        <f t="shared" si="20"/>
        <v>3.1480760899242632</v>
      </c>
      <c r="U88" s="17">
        <f t="shared" si="21"/>
        <v>40.131599999999992</v>
      </c>
      <c r="V88" s="17">
        <f t="shared" si="22"/>
        <v>20.065799999999996</v>
      </c>
      <c r="W88" s="17">
        <f t="shared" si="23"/>
        <v>17.677894244874977</v>
      </c>
      <c r="X88" s="19">
        <f t="shared" si="24"/>
        <v>2.0065799999999996</v>
      </c>
      <c r="Y88" s="71">
        <f t="shared" si="25"/>
        <v>1.7677894244874977</v>
      </c>
    </row>
    <row r="89" spans="1:25" ht="18" x14ac:dyDescent="0.55000000000000004">
      <c r="A89" s="57">
        <v>88</v>
      </c>
      <c r="B89" s="70" t="s">
        <v>131</v>
      </c>
      <c r="C89" s="15">
        <v>16.8</v>
      </c>
      <c r="D89" s="46">
        <f t="shared" si="14"/>
        <v>15.9915</v>
      </c>
      <c r="E89" s="15">
        <v>9.1</v>
      </c>
      <c r="F89" s="46">
        <f t="shared" si="15"/>
        <v>8.9248250000000002</v>
      </c>
      <c r="G89" s="15">
        <v>4.2</v>
      </c>
      <c r="H89" s="46">
        <f t="shared" si="16"/>
        <v>3.8373300000000001</v>
      </c>
      <c r="I89" s="47">
        <v>194.4</v>
      </c>
      <c r="J89" s="37">
        <v>-7</v>
      </c>
      <c r="K89" s="37">
        <f>J89+273.15</f>
        <v>266.14999999999998</v>
      </c>
      <c r="L89" s="37">
        <v>267.60000000000002</v>
      </c>
      <c r="M89" s="37">
        <f>L89+273.15</f>
        <v>540.75</v>
      </c>
      <c r="N89" s="53"/>
      <c r="O89" s="37"/>
      <c r="P89" s="37"/>
      <c r="Q89" s="48">
        <f t="shared" si="17"/>
        <v>19.562464057474969</v>
      </c>
      <c r="R89" s="48">
        <f t="shared" si="18"/>
        <v>18.711111005483477</v>
      </c>
      <c r="S89" s="34">
        <f t="shared" si="19"/>
        <v>1.6139001252642373</v>
      </c>
      <c r="T89" s="34">
        <f t="shared" si="20"/>
        <v>1.3766698597440197</v>
      </c>
      <c r="U89" s="17">
        <f t="shared" si="21"/>
        <v>26.995599999999971</v>
      </c>
      <c r="V89" s="17">
        <f t="shared" si="22"/>
        <v>13.497799999999986</v>
      </c>
      <c r="W89" s="17">
        <f t="shared" si="23"/>
        <v>11.69859360681248</v>
      </c>
      <c r="X89" s="19">
        <f t="shared" si="24"/>
        <v>1.3497799999999986</v>
      </c>
      <c r="Y89" s="71">
        <f t="shared" si="25"/>
        <v>1.169859360681248</v>
      </c>
    </row>
    <row r="90" spans="1:25" ht="18" x14ac:dyDescent="0.55000000000000004">
      <c r="A90" s="57">
        <v>89</v>
      </c>
      <c r="B90" s="70" t="s">
        <v>132</v>
      </c>
      <c r="C90" s="15">
        <v>14.1</v>
      </c>
      <c r="D90" s="46">
        <f t="shared" si="14"/>
        <v>13.4214375</v>
      </c>
      <c r="E90" s="15">
        <v>0</v>
      </c>
      <c r="F90" s="46">
        <f t="shared" si="15"/>
        <v>0</v>
      </c>
      <c r="G90" s="15">
        <v>0</v>
      </c>
      <c r="H90" s="46">
        <f t="shared" si="16"/>
        <v>0</v>
      </c>
      <c r="I90" s="47">
        <v>101.4</v>
      </c>
      <c r="J90" s="37">
        <v>-138.35</v>
      </c>
      <c r="K90" s="37">
        <f>J90+273.15</f>
        <v>134.79999999999998</v>
      </c>
      <c r="L90" s="37">
        <v>-0.5</v>
      </c>
      <c r="M90" s="37">
        <f>L90+273.15</f>
        <v>272.64999999999998</v>
      </c>
      <c r="N90" s="53"/>
      <c r="O90" s="37"/>
      <c r="P90" s="37"/>
      <c r="Q90" s="48">
        <f t="shared" si="17"/>
        <v>14.1</v>
      </c>
      <c r="R90" s="48">
        <f t="shared" si="18"/>
        <v>13.4214375</v>
      </c>
      <c r="S90" s="34">
        <f t="shared" si="19"/>
        <v>7.0763641827392068</v>
      </c>
      <c r="T90" s="34">
        <f t="shared" si="20"/>
        <v>6.6663433652274975</v>
      </c>
      <c r="U90" s="17">
        <f t="shared" si="21"/>
        <v>183.37759999999997</v>
      </c>
      <c r="V90" s="17">
        <f t="shared" si="22"/>
        <v>91.688799999999986</v>
      </c>
      <c r="W90" s="17">
        <f t="shared" si="23"/>
        <v>81.693914459112449</v>
      </c>
      <c r="X90" s="19">
        <f t="shared" si="24"/>
        <v>9.1688799999999979</v>
      </c>
      <c r="Y90" s="71">
        <f t="shared" si="25"/>
        <v>8.1693914459112449</v>
      </c>
    </row>
    <row r="91" spans="1:25" ht="18" x14ac:dyDescent="0.55000000000000004">
      <c r="A91" s="57">
        <v>90</v>
      </c>
      <c r="B91" s="70" t="s">
        <v>133</v>
      </c>
      <c r="C91" s="15">
        <v>16.600000000000001</v>
      </c>
      <c r="D91" s="46">
        <f t="shared" si="14"/>
        <v>15.801125000000003</v>
      </c>
      <c r="E91" s="15">
        <v>10</v>
      </c>
      <c r="F91" s="46">
        <f t="shared" si="15"/>
        <v>9.807500000000001</v>
      </c>
      <c r="G91" s="15">
        <v>21.5</v>
      </c>
      <c r="H91" s="46">
        <f t="shared" si="16"/>
        <v>19.643474999999999</v>
      </c>
      <c r="I91" s="47">
        <v>89.9</v>
      </c>
      <c r="J91" s="37">
        <f>K91-273.15</f>
        <v>-76.999999999999972</v>
      </c>
      <c r="K91" s="37">
        <v>196.15</v>
      </c>
      <c r="L91" s="37">
        <f>M91-273.15</f>
        <v>208.23000000000002</v>
      </c>
      <c r="M91" s="37">
        <v>481.38</v>
      </c>
      <c r="N91" s="53"/>
      <c r="O91" s="37"/>
      <c r="P91" s="37"/>
      <c r="Q91" s="48">
        <f t="shared" si="17"/>
        <v>28.944947745677485</v>
      </c>
      <c r="R91" s="48">
        <f t="shared" si="18"/>
        <v>27.050484609175673</v>
      </c>
      <c r="S91" s="34">
        <f t="shared" si="19"/>
        <v>7.7685835629382787</v>
      </c>
      <c r="T91" s="34">
        <f t="shared" si="20"/>
        <v>6.9627037439481754</v>
      </c>
      <c r="U91" s="17">
        <f t="shared" si="21"/>
        <v>237.22759999999997</v>
      </c>
      <c r="V91" s="17">
        <f t="shared" si="22"/>
        <v>118.61379999999998</v>
      </c>
      <c r="W91" s="17">
        <f t="shared" si="23"/>
        <v>99.941104741612435</v>
      </c>
      <c r="X91" s="19">
        <f t="shared" si="24"/>
        <v>11.861379999999999</v>
      </c>
      <c r="Y91" s="71">
        <f t="shared" si="25"/>
        <v>9.9941104741612428</v>
      </c>
    </row>
    <row r="92" spans="1:25" ht="18" x14ac:dyDescent="0.55000000000000004">
      <c r="A92" s="57">
        <v>91</v>
      </c>
      <c r="B92" s="70" t="s">
        <v>134</v>
      </c>
      <c r="C92" s="15">
        <v>16.3</v>
      </c>
      <c r="D92" s="46">
        <f t="shared" si="14"/>
        <v>15.515562500000001</v>
      </c>
      <c r="E92" s="15">
        <v>5.3</v>
      </c>
      <c r="F92" s="46">
        <f t="shared" si="15"/>
        <v>5.1979749999999996</v>
      </c>
      <c r="G92" s="15">
        <v>4.5</v>
      </c>
      <c r="H92" s="46">
        <f t="shared" si="16"/>
        <v>4.1114249999999997</v>
      </c>
      <c r="I92" s="47">
        <v>107.8</v>
      </c>
      <c r="J92" s="37">
        <v>-115.85</v>
      </c>
      <c r="K92" s="37">
        <v>157.30000000000001</v>
      </c>
      <c r="L92" s="37">
        <v>97.85</v>
      </c>
      <c r="M92" s="37">
        <v>371</v>
      </c>
      <c r="N92" s="53"/>
      <c r="O92" s="37"/>
      <c r="P92" s="37"/>
      <c r="Q92" s="48">
        <f t="shared" si="17"/>
        <v>17.720891625423366</v>
      </c>
      <c r="R92" s="48">
        <f t="shared" si="18"/>
        <v>16.87173492331646</v>
      </c>
      <c r="S92" s="34">
        <f t="shared" si="19"/>
        <v>3.45547255731584</v>
      </c>
      <c r="T92" s="34">
        <f t="shared" si="20"/>
        <v>3.2160459419110374</v>
      </c>
      <c r="U92" s="17">
        <f t="shared" si="21"/>
        <v>32.565599999999961</v>
      </c>
      <c r="V92" s="17">
        <f t="shared" si="22"/>
        <v>16.28279999999998</v>
      </c>
      <c r="W92" s="17">
        <f t="shared" si="23"/>
        <v>14.111675947237464</v>
      </c>
      <c r="X92" s="19">
        <f t="shared" si="24"/>
        <v>1.628279999999998</v>
      </c>
      <c r="Y92" s="71">
        <f t="shared" si="25"/>
        <v>1.4111675947237463</v>
      </c>
    </row>
    <row r="93" spans="1:25" ht="18" x14ac:dyDescent="0.55000000000000004">
      <c r="A93" s="57">
        <v>92</v>
      </c>
      <c r="B93" s="70" t="s">
        <v>135</v>
      </c>
      <c r="C93" s="15">
        <v>16</v>
      </c>
      <c r="D93" s="46">
        <f t="shared" si="14"/>
        <v>15.23</v>
      </c>
      <c r="E93" s="15">
        <v>5.7</v>
      </c>
      <c r="F93" s="46">
        <f t="shared" si="15"/>
        <v>5.5902750000000001</v>
      </c>
      <c r="G93" s="15">
        <v>15.8</v>
      </c>
      <c r="H93" s="46">
        <f t="shared" si="16"/>
        <v>14.43567</v>
      </c>
      <c r="I93" s="47">
        <v>91.5</v>
      </c>
      <c r="J93" s="37">
        <f>K93-273.15</f>
        <v>-89.299999999999983</v>
      </c>
      <c r="K93" s="37">
        <v>183.85</v>
      </c>
      <c r="L93" s="37">
        <f>M93-273.15</f>
        <v>118.75</v>
      </c>
      <c r="M93" s="37">
        <v>391.9</v>
      </c>
      <c r="N93" s="53"/>
      <c r="O93" s="37"/>
      <c r="P93" s="37"/>
      <c r="Q93" s="48">
        <f t="shared" si="17"/>
        <v>23.197629189208108</v>
      </c>
      <c r="R93" s="48">
        <f t="shared" si="18"/>
        <v>21.716183894149658</v>
      </c>
      <c r="S93" s="34">
        <f t="shared" si="19"/>
        <v>2.0212650064689015</v>
      </c>
      <c r="T93" s="34">
        <f t="shared" si="20"/>
        <v>1.6284030289221612</v>
      </c>
      <c r="U93" s="17">
        <f t="shared" si="21"/>
        <v>108.72359999999998</v>
      </c>
      <c r="V93" s="17">
        <f t="shared" si="22"/>
        <v>54.361799999999988</v>
      </c>
      <c r="W93" s="17">
        <f t="shared" si="23"/>
        <v>46.065726867812465</v>
      </c>
      <c r="X93" s="19">
        <f t="shared" si="24"/>
        <v>5.4361799999999985</v>
      </c>
      <c r="Y93" s="71">
        <f t="shared" si="25"/>
        <v>4.6065726867812469</v>
      </c>
    </row>
    <row r="94" spans="1:25" ht="18" x14ac:dyDescent="0.55000000000000004">
      <c r="A94" s="57">
        <v>93</v>
      </c>
      <c r="B94" s="70" t="s">
        <v>136</v>
      </c>
      <c r="C94" s="15">
        <v>15.8</v>
      </c>
      <c r="D94" s="46">
        <f t="shared" si="14"/>
        <v>15.039625000000001</v>
      </c>
      <c r="E94" s="15">
        <v>5.7</v>
      </c>
      <c r="F94" s="46">
        <f t="shared" si="15"/>
        <v>5.5902750000000001</v>
      </c>
      <c r="G94" s="15">
        <v>14.5</v>
      </c>
      <c r="H94" s="46">
        <f t="shared" si="16"/>
        <v>13.247924999999999</v>
      </c>
      <c r="I94" s="47">
        <v>92</v>
      </c>
      <c r="J94" s="37">
        <f>K94-273.15</f>
        <v>-114.69999999999999</v>
      </c>
      <c r="K94" s="37">
        <v>158.44999999999999</v>
      </c>
      <c r="L94" s="37">
        <f>M94-273.15</f>
        <v>99.75</v>
      </c>
      <c r="M94" s="37">
        <v>372.9</v>
      </c>
      <c r="N94" s="53"/>
      <c r="O94" s="37"/>
      <c r="P94" s="37"/>
      <c r="Q94" s="48">
        <f t="shared" si="17"/>
        <v>22.189637221009271</v>
      </c>
      <c r="R94" s="48">
        <f t="shared" si="18"/>
        <v>20.807426835672761</v>
      </c>
      <c r="S94" s="34">
        <f t="shared" si="19"/>
        <v>1.0132730382700643</v>
      </c>
      <c r="T94" s="34">
        <f t="shared" si="20"/>
        <v>0.71964597044526357</v>
      </c>
      <c r="U94" s="17">
        <f t="shared" si="21"/>
        <v>92.045599999999951</v>
      </c>
      <c r="V94" s="17">
        <f t="shared" si="22"/>
        <v>46.022799999999975</v>
      </c>
      <c r="W94" s="17">
        <f t="shared" si="23"/>
        <v>39.217220905674949</v>
      </c>
      <c r="X94" s="19">
        <f t="shared" si="24"/>
        <v>4.6022799999999977</v>
      </c>
      <c r="Y94" s="71">
        <f t="shared" si="25"/>
        <v>3.9217220905674948</v>
      </c>
    </row>
    <row r="95" spans="1:25" ht="18" x14ac:dyDescent="0.55000000000000004">
      <c r="A95" s="57">
        <v>94</v>
      </c>
      <c r="B95" s="70" t="s">
        <v>137</v>
      </c>
      <c r="C95" s="15">
        <v>13.2</v>
      </c>
      <c r="D95" s="46">
        <f t="shared" si="14"/>
        <v>12.56475</v>
      </c>
      <c r="E95" s="15">
        <v>1.3</v>
      </c>
      <c r="F95" s="46">
        <f t="shared" si="15"/>
        <v>1.274975</v>
      </c>
      <c r="G95" s="15">
        <v>3.9</v>
      </c>
      <c r="H95" s="46">
        <f t="shared" si="16"/>
        <v>3.5632349999999997</v>
      </c>
      <c r="I95" s="47">
        <v>94.3</v>
      </c>
      <c r="J95" s="37">
        <f>K95-273.15</f>
        <v>-185.34999999999997</v>
      </c>
      <c r="K95" s="37">
        <v>87.8</v>
      </c>
      <c r="L95" s="37">
        <f>M95-273.15</f>
        <v>-6.2399999999999523</v>
      </c>
      <c r="M95" s="37">
        <v>266.91000000000003</v>
      </c>
      <c r="N95" s="53"/>
      <c r="O95" s="37"/>
      <c r="P95" s="37"/>
      <c r="Q95" s="48">
        <f t="shared" si="17"/>
        <v>13.825339055516865</v>
      </c>
      <c r="R95" s="48">
        <f t="shared" si="18"/>
        <v>13.122314867368106</v>
      </c>
      <c r="S95" s="34">
        <f t="shared" si="19"/>
        <v>7.351025127222341</v>
      </c>
      <c r="T95" s="34">
        <f t="shared" si="20"/>
        <v>6.9654659978593916</v>
      </c>
      <c r="U95" s="17">
        <f t="shared" si="21"/>
        <v>163.98159999999999</v>
      </c>
      <c r="V95" s="17">
        <f t="shared" si="22"/>
        <v>81.990799999999993</v>
      </c>
      <c r="W95" s="17">
        <f t="shared" si="23"/>
        <v>73.711509238224934</v>
      </c>
      <c r="X95" s="19">
        <f t="shared" si="24"/>
        <v>8.1990799999999986</v>
      </c>
      <c r="Y95" s="71">
        <f t="shared" si="25"/>
        <v>7.3711509238224933</v>
      </c>
    </row>
    <row r="96" spans="1:25" ht="18" x14ac:dyDescent="0.55000000000000004">
      <c r="A96" s="57">
        <v>95</v>
      </c>
      <c r="B96" s="70" t="s">
        <v>138</v>
      </c>
      <c r="C96" s="15">
        <v>14.7</v>
      </c>
      <c r="D96" s="46">
        <f t="shared" si="14"/>
        <v>13.9925625</v>
      </c>
      <c r="E96" s="15">
        <v>1.3</v>
      </c>
      <c r="F96" s="46">
        <f t="shared" si="15"/>
        <v>1.274975</v>
      </c>
      <c r="G96" s="15">
        <v>4.0999999999999996</v>
      </c>
      <c r="H96" s="46">
        <f t="shared" si="16"/>
        <v>3.7459649999999995</v>
      </c>
      <c r="I96" s="47">
        <v>90.3</v>
      </c>
      <c r="J96" s="37">
        <f>K96-273.15</f>
        <v>-138.88999999999999</v>
      </c>
      <c r="K96" s="37">
        <v>134.26</v>
      </c>
      <c r="L96" s="37">
        <f>M96-273.15</f>
        <v>3.7200000000000273</v>
      </c>
      <c r="M96" s="37">
        <v>276.87</v>
      </c>
      <c r="N96" s="53"/>
      <c r="O96" s="37"/>
      <c r="P96" s="37"/>
      <c r="Q96" s="48">
        <f t="shared" si="17"/>
        <v>15.316331153380041</v>
      </c>
      <c r="R96" s="48">
        <f t="shared" si="18"/>
        <v>14.541307380983879</v>
      </c>
      <c r="S96" s="34">
        <f t="shared" si="19"/>
        <v>5.8600330293591654</v>
      </c>
      <c r="T96" s="34">
        <f t="shared" si="20"/>
        <v>5.5464734842436183</v>
      </c>
      <c r="U96" s="17">
        <f t="shared" si="21"/>
        <v>105.54159999999999</v>
      </c>
      <c r="V96" s="17">
        <f t="shared" si="22"/>
        <v>52.770799999999994</v>
      </c>
      <c r="W96" s="17">
        <f t="shared" si="23"/>
        <v>47.574468248537464</v>
      </c>
      <c r="X96" s="19">
        <f t="shared" si="24"/>
        <v>5.2770799999999998</v>
      </c>
      <c r="Y96" s="71">
        <f t="shared" si="25"/>
        <v>4.757446824853746</v>
      </c>
    </row>
    <row r="97" spans="1:25" ht="18" x14ac:dyDescent="0.55000000000000004">
      <c r="A97" s="57">
        <v>96</v>
      </c>
      <c r="B97" s="70" t="s">
        <v>139</v>
      </c>
      <c r="C97" s="15">
        <v>14.6</v>
      </c>
      <c r="D97" s="46">
        <f t="shared" si="14"/>
        <v>13.897375</v>
      </c>
      <c r="E97" s="15">
        <v>0</v>
      </c>
      <c r="F97" s="46">
        <f t="shared" si="15"/>
        <v>0</v>
      </c>
      <c r="G97" s="15">
        <v>2.9</v>
      </c>
      <c r="H97" s="46">
        <f t="shared" si="16"/>
        <v>2.6495849999999996</v>
      </c>
      <c r="I97" s="47">
        <v>92.9</v>
      </c>
      <c r="J97" s="37">
        <f>K97-273.15</f>
        <v>-105.52999999999997</v>
      </c>
      <c r="K97" s="37">
        <v>167.62</v>
      </c>
      <c r="L97" s="37">
        <f>M97-273.15</f>
        <v>0.87999999999999545</v>
      </c>
      <c r="M97" s="37">
        <v>274.02999999999997</v>
      </c>
      <c r="N97" s="53"/>
      <c r="O97" s="37"/>
      <c r="P97" s="37"/>
      <c r="Q97" s="48">
        <f t="shared" si="17"/>
        <v>14.885227576359053</v>
      </c>
      <c r="R97" s="48">
        <f t="shared" si="18"/>
        <v>14.14769707630362</v>
      </c>
      <c r="S97" s="34">
        <f t="shared" si="19"/>
        <v>6.291136606380153</v>
      </c>
      <c r="T97" s="34">
        <f t="shared" si="20"/>
        <v>5.9400837889238769</v>
      </c>
      <c r="U97" s="17">
        <f t="shared" si="21"/>
        <v>133.70759999999996</v>
      </c>
      <c r="V97" s="17">
        <f t="shared" si="22"/>
        <v>66.853799999999978</v>
      </c>
      <c r="W97" s="17">
        <f t="shared" si="23"/>
        <v>60.457901326412454</v>
      </c>
      <c r="X97" s="19">
        <f t="shared" si="24"/>
        <v>6.6853799999999977</v>
      </c>
      <c r="Y97" s="71">
        <f t="shared" si="25"/>
        <v>6.0457901326412458</v>
      </c>
    </row>
    <row r="98" spans="1:25" ht="18" x14ac:dyDescent="0.55000000000000004">
      <c r="A98" s="57">
        <v>97</v>
      </c>
      <c r="B98" s="70" t="s">
        <v>140</v>
      </c>
      <c r="C98" s="15">
        <v>16.2</v>
      </c>
      <c r="D98" s="46">
        <f t="shared" si="14"/>
        <v>15.420375</v>
      </c>
      <c r="E98" s="15">
        <v>14.3</v>
      </c>
      <c r="F98" s="46">
        <f t="shared" si="15"/>
        <v>14.024725</v>
      </c>
      <c r="G98" s="15">
        <v>5.6</v>
      </c>
      <c r="H98" s="46">
        <f t="shared" si="16"/>
        <v>5.1164399999999999</v>
      </c>
      <c r="I98" s="47">
        <v>80.5</v>
      </c>
      <c r="J98" s="37">
        <v>-87</v>
      </c>
      <c r="K98" s="37">
        <v>186</v>
      </c>
      <c r="L98" s="37">
        <v>116.1</v>
      </c>
      <c r="M98" s="37">
        <v>389</v>
      </c>
      <c r="N98" s="53"/>
      <c r="O98" s="37"/>
      <c r="P98" s="37"/>
      <c r="Q98" s="48">
        <f t="shared" si="17"/>
        <v>22.322410264126948</v>
      </c>
      <c r="R98" s="48">
        <f t="shared" si="18"/>
        <v>21.462964257992184</v>
      </c>
      <c r="S98" s="34">
        <f t="shared" si="19"/>
        <v>1.1460460813877411</v>
      </c>
      <c r="T98" s="34">
        <f t="shared" si="20"/>
        <v>1.3751833927646864</v>
      </c>
      <c r="U98" s="17">
        <f t="shared" si="21"/>
        <v>80.651600000000016</v>
      </c>
      <c r="V98" s="17">
        <f t="shared" si="22"/>
        <v>40.325800000000008</v>
      </c>
      <c r="W98" s="17">
        <f t="shared" si="23"/>
        <v>37.511558614412486</v>
      </c>
      <c r="X98" s="19">
        <f t="shared" si="24"/>
        <v>4.0325800000000012</v>
      </c>
      <c r="Y98" s="71">
        <f t="shared" si="25"/>
        <v>3.7511558614412488</v>
      </c>
    </row>
    <row r="99" spans="1:25" ht="18" x14ac:dyDescent="0.55000000000000004">
      <c r="A99" s="57">
        <v>98</v>
      </c>
      <c r="B99" s="70" t="s">
        <v>141</v>
      </c>
      <c r="C99" s="15">
        <v>15.1</v>
      </c>
      <c r="D99" s="46">
        <f t="shared" si="14"/>
        <v>14.373312500000001</v>
      </c>
      <c r="E99" s="15">
        <v>5.3</v>
      </c>
      <c r="F99" s="46">
        <f t="shared" si="15"/>
        <v>5.1979749999999996</v>
      </c>
      <c r="G99" s="15">
        <v>5.2</v>
      </c>
      <c r="H99" s="46">
        <f t="shared" si="16"/>
        <v>4.7509800000000002</v>
      </c>
      <c r="I99" s="47">
        <v>111.9</v>
      </c>
      <c r="J99" s="37" t="s">
        <v>47</v>
      </c>
      <c r="K99" s="37" t="s">
        <v>47</v>
      </c>
      <c r="L99" s="37">
        <v>72</v>
      </c>
      <c r="M99" s="37">
        <f>L99+273.15</f>
        <v>345.15</v>
      </c>
      <c r="N99" s="53"/>
      <c r="O99" s="37"/>
      <c r="P99" s="37"/>
      <c r="Q99" s="48">
        <f t="shared" si="17"/>
        <v>16.826764394856191</v>
      </c>
      <c r="R99" s="48">
        <f t="shared" si="18"/>
        <v>16.005713582458025</v>
      </c>
      <c r="S99" s="34">
        <f t="shared" si="19"/>
        <v>4.3495997878830153</v>
      </c>
      <c r="T99" s="34">
        <f t="shared" si="20"/>
        <v>4.0820672827694722</v>
      </c>
      <c r="U99" s="17">
        <f t="shared" si="21"/>
        <v>58.547599999999981</v>
      </c>
      <c r="V99" s="17">
        <f t="shared" si="22"/>
        <v>29.273799999999991</v>
      </c>
      <c r="W99" s="17">
        <f t="shared" si="23"/>
        <v>25.759413097874951</v>
      </c>
      <c r="X99" s="19">
        <f t="shared" si="24"/>
        <v>2.927379999999999</v>
      </c>
      <c r="Y99" s="71">
        <f t="shared" si="25"/>
        <v>2.575941309787495</v>
      </c>
    </row>
    <row r="100" spans="1:25" ht="18" x14ac:dyDescent="0.55000000000000004">
      <c r="A100" s="57">
        <v>99</v>
      </c>
      <c r="B100" s="70" t="s">
        <v>142</v>
      </c>
      <c r="C100" s="15">
        <v>15.2</v>
      </c>
      <c r="D100" s="46">
        <f t="shared" si="14"/>
        <v>14.468500000000001</v>
      </c>
      <c r="E100" s="15">
        <v>3.4</v>
      </c>
      <c r="F100" s="46">
        <f t="shared" si="15"/>
        <v>3.3345500000000001</v>
      </c>
      <c r="G100" s="15">
        <v>5</v>
      </c>
      <c r="H100" s="46">
        <f t="shared" si="16"/>
        <v>4.5682499999999999</v>
      </c>
      <c r="I100" s="47">
        <v>118.8</v>
      </c>
      <c r="J100" s="37" t="s">
        <v>47</v>
      </c>
      <c r="K100" s="37" t="s">
        <v>47</v>
      </c>
      <c r="L100" s="37" t="s">
        <v>47</v>
      </c>
      <c r="M100" s="37" t="s">
        <v>47</v>
      </c>
      <c r="N100" s="53"/>
      <c r="O100" s="37"/>
      <c r="P100" s="37"/>
      <c r="Q100" s="48">
        <f t="shared" si="17"/>
        <v>16.358484037342826</v>
      </c>
      <c r="R100" s="48">
        <f t="shared" si="18"/>
        <v>15.5346587994394</v>
      </c>
      <c r="S100" s="34">
        <f t="shared" si="19"/>
        <v>4.81788014539638</v>
      </c>
      <c r="T100" s="34">
        <f t="shared" si="20"/>
        <v>4.5531220657880969</v>
      </c>
      <c r="U100" s="17">
        <f t="shared" si="21"/>
        <v>66.521599999999992</v>
      </c>
      <c r="V100" s="17">
        <f t="shared" si="22"/>
        <v>33.260799999999996</v>
      </c>
      <c r="W100" s="17">
        <f t="shared" si="23"/>
        <v>29.629622128799955</v>
      </c>
      <c r="X100" s="19">
        <f t="shared" si="24"/>
        <v>3.3260799999999997</v>
      </c>
      <c r="Y100" s="71">
        <f t="shared" si="25"/>
        <v>2.9629622128799955</v>
      </c>
    </row>
    <row r="101" spans="1:25" ht="18" x14ac:dyDescent="0.55000000000000004">
      <c r="A101" s="57">
        <v>100</v>
      </c>
      <c r="B101" s="70" t="s">
        <v>143</v>
      </c>
      <c r="C101" s="15">
        <v>15.3</v>
      </c>
      <c r="D101" s="46">
        <f t="shared" si="14"/>
        <v>14.5636875</v>
      </c>
      <c r="E101" s="15">
        <v>4.4000000000000004</v>
      </c>
      <c r="F101" s="46">
        <f t="shared" si="15"/>
        <v>4.3153000000000006</v>
      </c>
      <c r="G101" s="15">
        <v>4.3</v>
      </c>
      <c r="H101" s="46">
        <f t="shared" si="16"/>
        <v>3.9286949999999998</v>
      </c>
      <c r="I101" s="47">
        <v>110.4</v>
      </c>
      <c r="J101" s="37" t="s">
        <v>47</v>
      </c>
      <c r="K101" s="37" t="s">
        <v>47</v>
      </c>
      <c r="L101" s="37">
        <v>76.7</v>
      </c>
      <c r="M101" s="37">
        <f>L101+273.15</f>
        <v>349.84999999999997</v>
      </c>
      <c r="N101" s="53"/>
      <c r="O101" s="37"/>
      <c r="P101" s="37"/>
      <c r="Q101" s="48">
        <f t="shared" si="17"/>
        <v>16.490603384958359</v>
      </c>
      <c r="R101" s="48">
        <f t="shared" si="18"/>
        <v>15.689405727773162</v>
      </c>
      <c r="S101" s="34">
        <f t="shared" si="19"/>
        <v>4.6857607977808478</v>
      </c>
      <c r="T101" s="34">
        <f t="shared" si="20"/>
        <v>4.3983751374543356</v>
      </c>
      <c r="U101" s="17">
        <f t="shared" si="21"/>
        <v>60.83559999999995</v>
      </c>
      <c r="V101" s="17">
        <f t="shared" si="22"/>
        <v>30.417799999999975</v>
      </c>
      <c r="W101" s="17">
        <f t="shared" si="23"/>
        <v>26.785606117374961</v>
      </c>
      <c r="X101" s="19">
        <f t="shared" si="24"/>
        <v>3.0417799999999975</v>
      </c>
      <c r="Y101" s="71">
        <f t="shared" si="25"/>
        <v>2.6785606117374963</v>
      </c>
    </row>
    <row r="102" spans="1:25" ht="18" x14ac:dyDescent="0.55000000000000004">
      <c r="A102" s="57">
        <v>101</v>
      </c>
      <c r="B102" s="70" t="s">
        <v>144</v>
      </c>
      <c r="C102" s="15">
        <v>15.5</v>
      </c>
      <c r="D102" s="46">
        <f t="shared" si="14"/>
        <v>14.7540625</v>
      </c>
      <c r="E102" s="15">
        <v>6.5</v>
      </c>
      <c r="F102" s="46">
        <f t="shared" si="15"/>
        <v>6.3748750000000003</v>
      </c>
      <c r="G102" s="15">
        <v>10.199999999999999</v>
      </c>
      <c r="H102" s="46">
        <f t="shared" si="16"/>
        <v>9.3192299999999992</v>
      </c>
      <c r="I102" s="47">
        <v>185.9</v>
      </c>
      <c r="J102" s="37" t="s">
        <v>47</v>
      </c>
      <c r="K102" s="37" t="s">
        <v>47</v>
      </c>
      <c r="L102" s="37" t="s">
        <v>47</v>
      </c>
      <c r="M102" s="37" t="s">
        <v>47</v>
      </c>
      <c r="N102" s="53"/>
      <c r="O102" s="37"/>
      <c r="P102" s="37"/>
      <c r="Q102" s="49">
        <f t="shared" si="17"/>
        <v>19.66062053954554</v>
      </c>
      <c r="R102" s="48">
        <f t="shared" si="18"/>
        <v>18.578736214081712</v>
      </c>
      <c r="S102" s="34">
        <f t="shared" si="19"/>
        <v>1.5157436431936659</v>
      </c>
      <c r="T102" s="34">
        <f t="shared" si="20"/>
        <v>1.5090446511457856</v>
      </c>
      <c r="U102" s="17">
        <f t="shared" si="21"/>
        <v>51.963599999999964</v>
      </c>
      <c r="V102" s="17">
        <f t="shared" si="22"/>
        <v>25.981799999999982</v>
      </c>
      <c r="W102" s="17">
        <f t="shared" si="23"/>
        <v>22.576039541624965</v>
      </c>
      <c r="X102" s="19">
        <f t="shared" si="24"/>
        <v>2.5981799999999984</v>
      </c>
      <c r="Y102" s="71">
        <f t="shared" si="25"/>
        <v>2.2576039541624966</v>
      </c>
    </row>
    <row r="103" spans="1:25" ht="18" x14ac:dyDescent="0.55000000000000004">
      <c r="A103" s="57">
        <v>102</v>
      </c>
      <c r="B103" s="70" t="s">
        <v>145</v>
      </c>
      <c r="C103" s="15">
        <v>15.8</v>
      </c>
      <c r="D103" s="46">
        <f t="shared" si="14"/>
        <v>15.039625000000001</v>
      </c>
      <c r="E103" s="15">
        <v>3.7</v>
      </c>
      <c r="F103" s="46">
        <f t="shared" si="15"/>
        <v>3.6287750000000001</v>
      </c>
      <c r="G103" s="15">
        <v>6.3</v>
      </c>
      <c r="H103" s="46">
        <f t="shared" si="16"/>
        <v>5.7559949999999995</v>
      </c>
      <c r="I103" s="47">
        <v>132.5</v>
      </c>
      <c r="J103" s="37">
        <v>-76.8</v>
      </c>
      <c r="K103" s="37">
        <f>J103+273.15</f>
        <v>196.34999999999997</v>
      </c>
      <c r="L103" s="37">
        <v>126.5</v>
      </c>
      <c r="M103" s="37">
        <f>L103+273.15</f>
        <v>399.65</v>
      </c>
      <c r="N103" s="53"/>
      <c r="O103" s="37"/>
      <c r="P103" s="37"/>
      <c r="Q103" s="48">
        <f t="shared" si="17"/>
        <v>17.407469661039194</v>
      </c>
      <c r="R103" s="48">
        <f t="shared" si="18"/>
        <v>16.507265266581108</v>
      </c>
      <c r="S103" s="34">
        <f t="shared" si="19"/>
        <v>3.7688945217000125</v>
      </c>
      <c r="T103" s="34">
        <f t="shared" si="20"/>
        <v>3.5805155986463895</v>
      </c>
      <c r="U103" s="17">
        <f t="shared" si="21"/>
        <v>45.485599999999963</v>
      </c>
      <c r="V103" s="17">
        <f t="shared" si="22"/>
        <v>22.742799999999981</v>
      </c>
      <c r="W103" s="17">
        <f t="shared" si="23"/>
        <v>20.296027810874961</v>
      </c>
      <c r="X103" s="19">
        <f t="shared" si="24"/>
        <v>2.2742799999999983</v>
      </c>
      <c r="Y103" s="71">
        <f t="shared" si="25"/>
        <v>2.0296027810874961</v>
      </c>
    </row>
    <row r="104" spans="1:25" ht="18" x14ac:dyDescent="0.55000000000000004">
      <c r="A104" s="57">
        <v>103</v>
      </c>
      <c r="B104" s="70" t="s">
        <v>146</v>
      </c>
      <c r="C104" s="15">
        <v>15</v>
      </c>
      <c r="D104" s="46">
        <f t="shared" si="14"/>
        <v>14.278125000000001</v>
      </c>
      <c r="E104" s="15">
        <v>3.7</v>
      </c>
      <c r="F104" s="46">
        <f t="shared" si="15"/>
        <v>3.6287750000000001</v>
      </c>
      <c r="G104" s="15">
        <v>7.6</v>
      </c>
      <c r="H104" s="46">
        <f t="shared" si="16"/>
        <v>6.9437399999999991</v>
      </c>
      <c r="I104" s="47">
        <v>133.6</v>
      </c>
      <c r="J104" s="37" t="s">
        <v>47</v>
      </c>
      <c r="K104" s="37" t="s">
        <v>47</v>
      </c>
      <c r="L104" s="37">
        <v>112.2</v>
      </c>
      <c r="M104" s="37">
        <f>L104+273.15</f>
        <v>385.34999999999997</v>
      </c>
      <c r="N104" s="53"/>
      <c r="O104" s="37"/>
      <c r="P104" s="37"/>
      <c r="Q104" s="48">
        <f t="shared" si="17"/>
        <v>17.217723426748382</v>
      </c>
      <c r="R104" s="48">
        <f t="shared" si="18"/>
        <v>16.286447946186733</v>
      </c>
      <c r="S104" s="34">
        <f t="shared" si="19"/>
        <v>3.9586407559908245</v>
      </c>
      <c r="T104" s="34">
        <f t="shared" si="20"/>
        <v>3.8013329190407639</v>
      </c>
      <c r="U104" s="17">
        <f t="shared" si="21"/>
        <v>66.603599999999958</v>
      </c>
      <c r="V104" s="17">
        <f t="shared" si="22"/>
        <v>33.301799999999979</v>
      </c>
      <c r="W104" s="17">
        <f t="shared" si="23"/>
        <v>29.720151556412446</v>
      </c>
      <c r="X104" s="19">
        <f t="shared" si="24"/>
        <v>3.3301799999999977</v>
      </c>
      <c r="Y104" s="71">
        <f t="shared" si="25"/>
        <v>2.9720151556412446</v>
      </c>
    </row>
    <row r="105" spans="1:25" ht="18" x14ac:dyDescent="0.55000000000000004">
      <c r="A105" s="57">
        <v>104</v>
      </c>
      <c r="B105" s="70" t="s">
        <v>147</v>
      </c>
      <c r="C105" s="15">
        <v>15.6</v>
      </c>
      <c r="D105" s="46">
        <f t="shared" si="14"/>
        <v>14.84925</v>
      </c>
      <c r="E105" s="15">
        <v>6.2</v>
      </c>
      <c r="F105" s="46">
        <f t="shared" si="15"/>
        <v>6.0806500000000003</v>
      </c>
      <c r="G105" s="15">
        <v>4.9000000000000004</v>
      </c>
      <c r="H105" s="46">
        <f t="shared" si="16"/>
        <v>4.4768850000000002</v>
      </c>
      <c r="I105" s="47">
        <v>143.80000000000001</v>
      </c>
      <c r="J105" s="37">
        <f>K105-273.15</f>
        <v>-64.599999999999966</v>
      </c>
      <c r="K105" s="37">
        <v>208.55</v>
      </c>
      <c r="L105" s="37">
        <f>M105-273.15</f>
        <v>147.40000000000003</v>
      </c>
      <c r="M105" s="37">
        <v>420.55</v>
      </c>
      <c r="N105" s="53"/>
      <c r="O105" s="37"/>
      <c r="P105" s="37"/>
      <c r="Q105" s="48">
        <f t="shared" si="17"/>
        <v>17.487424052730006</v>
      </c>
      <c r="R105" s="48">
        <f t="shared" si="18"/>
        <v>16.658842375394066</v>
      </c>
      <c r="S105" s="34">
        <f t="shared" si="19"/>
        <v>3.6889401300092004</v>
      </c>
      <c r="T105" s="34">
        <f t="shared" si="20"/>
        <v>3.4289384898334312</v>
      </c>
      <c r="U105" s="17">
        <f t="shared" si="21"/>
        <v>43.987599999999979</v>
      </c>
      <c r="V105" s="17">
        <f t="shared" si="22"/>
        <v>21.99379999999999</v>
      </c>
      <c r="W105" s="17">
        <f t="shared" si="23"/>
        <v>19.161447334412472</v>
      </c>
      <c r="X105" s="19">
        <f t="shared" si="24"/>
        <v>2.1993799999999988</v>
      </c>
      <c r="Y105" s="71">
        <f t="shared" si="25"/>
        <v>1.9161447334412471</v>
      </c>
    </row>
    <row r="106" spans="1:25" ht="18" x14ac:dyDescent="0.55000000000000004">
      <c r="A106" s="57">
        <v>105</v>
      </c>
      <c r="B106" s="70" t="s">
        <v>148</v>
      </c>
      <c r="C106" s="15">
        <v>16.2</v>
      </c>
      <c r="D106" s="46">
        <f t="shared" si="14"/>
        <v>15.420375</v>
      </c>
      <c r="E106" s="15">
        <v>4.5</v>
      </c>
      <c r="F106" s="46">
        <f t="shared" si="15"/>
        <v>4.4133750000000003</v>
      </c>
      <c r="G106" s="15">
        <v>8</v>
      </c>
      <c r="H106" s="46">
        <f t="shared" si="16"/>
        <v>7.3091999999999997</v>
      </c>
      <c r="I106" s="47">
        <v>99</v>
      </c>
      <c r="J106" s="37">
        <v>-49</v>
      </c>
      <c r="K106" s="37">
        <v>224</v>
      </c>
      <c r="L106" s="37">
        <v>77.069999999999993</v>
      </c>
      <c r="M106" s="37">
        <f>L106+273.15</f>
        <v>350.21999999999997</v>
      </c>
      <c r="N106" s="53"/>
      <c r="O106" s="37"/>
      <c r="P106" s="37"/>
      <c r="Q106" s="48">
        <f t="shared" si="17"/>
        <v>18.619613314996634</v>
      </c>
      <c r="R106" s="48">
        <f t="shared" si="18"/>
        <v>17.626407707506655</v>
      </c>
      <c r="S106" s="34">
        <f t="shared" si="19"/>
        <v>2.5567508677425721</v>
      </c>
      <c r="T106" s="34">
        <f t="shared" si="20"/>
        <v>2.4613731577208426</v>
      </c>
      <c r="U106" s="17">
        <f t="shared" si="21"/>
        <v>32.651599999999988</v>
      </c>
      <c r="V106" s="17">
        <f t="shared" si="22"/>
        <v>16.325799999999994</v>
      </c>
      <c r="W106" s="17">
        <f t="shared" si="23"/>
        <v>14.430556806612474</v>
      </c>
      <c r="X106" s="19">
        <f t="shared" si="24"/>
        <v>1.6325799999999995</v>
      </c>
      <c r="Y106" s="71">
        <f t="shared" si="25"/>
        <v>1.4430556806612473</v>
      </c>
    </row>
    <row r="107" spans="1:25" ht="18" x14ac:dyDescent="0.55000000000000004">
      <c r="A107" s="57">
        <v>106</v>
      </c>
      <c r="B107" s="70" t="s">
        <v>149</v>
      </c>
      <c r="C107" s="15">
        <v>14.8</v>
      </c>
      <c r="D107" s="46">
        <f t="shared" si="14"/>
        <v>14.087750000000002</v>
      </c>
      <c r="E107" s="15">
        <v>5.3</v>
      </c>
      <c r="F107" s="46">
        <f t="shared" si="15"/>
        <v>5.1979749999999996</v>
      </c>
      <c r="G107" s="15">
        <v>5</v>
      </c>
      <c r="H107" s="46">
        <f t="shared" si="16"/>
        <v>4.5682499999999999</v>
      </c>
      <c r="I107" s="47">
        <v>145.69999999999999</v>
      </c>
      <c r="J107" s="37" t="s">
        <v>47</v>
      </c>
      <c r="K107" s="37" t="s">
        <v>47</v>
      </c>
      <c r="L107" s="37">
        <v>114.8</v>
      </c>
      <c r="M107" s="37">
        <f>L107+273.15</f>
        <v>387.95</v>
      </c>
      <c r="N107" s="53"/>
      <c r="O107" s="37"/>
      <c r="P107" s="37"/>
      <c r="Q107" s="48">
        <f t="shared" si="17"/>
        <v>16.496363235574076</v>
      </c>
      <c r="R107" s="48">
        <f t="shared" si="18"/>
        <v>15.695622071954492</v>
      </c>
      <c r="S107" s="34">
        <f t="shared" si="19"/>
        <v>4.68000094716513</v>
      </c>
      <c r="T107" s="34">
        <f t="shared" si="20"/>
        <v>4.3921587932730048</v>
      </c>
      <c r="U107" s="17">
        <f t="shared" si="21"/>
        <v>68.355599999999953</v>
      </c>
      <c r="V107" s="17">
        <f t="shared" si="22"/>
        <v>34.177799999999976</v>
      </c>
      <c r="W107" s="17">
        <f t="shared" si="23"/>
        <v>30.115453104112436</v>
      </c>
      <c r="X107" s="19">
        <f t="shared" si="24"/>
        <v>3.4177799999999978</v>
      </c>
      <c r="Y107" s="71">
        <f t="shared" si="25"/>
        <v>3.0115453104112437</v>
      </c>
    </row>
    <row r="108" spans="1:25" ht="18" x14ac:dyDescent="0.55000000000000004">
      <c r="A108" s="57">
        <v>107</v>
      </c>
      <c r="B108" s="70" t="s">
        <v>150</v>
      </c>
      <c r="C108" s="15">
        <v>15.8</v>
      </c>
      <c r="D108" s="46">
        <f t="shared" si="14"/>
        <v>15.039625000000001</v>
      </c>
      <c r="E108" s="15">
        <v>6.5</v>
      </c>
      <c r="F108" s="46">
        <f t="shared" si="15"/>
        <v>6.3748750000000003</v>
      </c>
      <c r="G108" s="15">
        <v>10.199999999999999</v>
      </c>
      <c r="H108" s="46">
        <f t="shared" si="16"/>
        <v>9.3192299999999992</v>
      </c>
      <c r="I108" s="47">
        <v>149</v>
      </c>
      <c r="J108" s="37">
        <f>K108-273.15</f>
        <v>-35.399999999999977</v>
      </c>
      <c r="K108" s="37">
        <v>237.75</v>
      </c>
      <c r="L108" s="37">
        <f>M108-273.15</f>
        <v>179</v>
      </c>
      <c r="M108" s="37">
        <v>452.15</v>
      </c>
      <c r="N108" s="53"/>
      <c r="O108" s="37"/>
      <c r="P108" s="37"/>
      <c r="Q108" s="49">
        <f t="shared" si="17"/>
        <v>19.897989848223361</v>
      </c>
      <c r="R108" s="48">
        <f t="shared" si="18"/>
        <v>18.806312748626457</v>
      </c>
      <c r="S108" s="34">
        <f t="shared" si="19"/>
        <v>1.2783743345158456</v>
      </c>
      <c r="T108" s="34">
        <f t="shared" si="20"/>
        <v>1.2814681166010402</v>
      </c>
      <c r="U108" s="17">
        <f t="shared" si="21"/>
        <v>44.595599999999955</v>
      </c>
      <c r="V108" s="17">
        <f t="shared" si="22"/>
        <v>22.297799999999977</v>
      </c>
      <c r="W108" s="17">
        <f t="shared" si="23"/>
        <v>19.296895370062458</v>
      </c>
      <c r="X108" s="19">
        <f t="shared" si="24"/>
        <v>2.2297799999999977</v>
      </c>
      <c r="Y108" s="71">
        <f t="shared" si="25"/>
        <v>1.9296895370062459</v>
      </c>
    </row>
    <row r="109" spans="1:25" ht="18" x14ac:dyDescent="0.55000000000000004">
      <c r="A109" s="57">
        <v>108</v>
      </c>
      <c r="B109" s="70" t="s">
        <v>151</v>
      </c>
      <c r="C109" s="15">
        <v>15.6</v>
      </c>
      <c r="D109" s="46">
        <f t="shared" si="14"/>
        <v>14.84925</v>
      </c>
      <c r="E109" s="15">
        <v>6.4</v>
      </c>
      <c r="F109" s="46">
        <f t="shared" si="15"/>
        <v>6.2768000000000006</v>
      </c>
      <c r="G109" s="15">
        <v>6.6</v>
      </c>
      <c r="H109" s="46">
        <f t="shared" si="16"/>
        <v>6.0300899999999995</v>
      </c>
      <c r="I109" s="47">
        <v>159.4</v>
      </c>
      <c r="J109" s="37">
        <f>K109-273.15</f>
        <v>-75.369999999999976</v>
      </c>
      <c r="K109" s="37">
        <v>197.78</v>
      </c>
      <c r="L109" s="37">
        <f>M109-273.15</f>
        <v>163</v>
      </c>
      <c r="M109" s="37">
        <v>436.15</v>
      </c>
      <c r="N109" s="53"/>
      <c r="O109" s="37"/>
      <c r="P109" s="37"/>
      <c r="Q109" s="48">
        <f t="shared" si="17"/>
        <v>18.107457027423813</v>
      </c>
      <c r="R109" s="48">
        <f t="shared" si="18"/>
        <v>17.212217440254467</v>
      </c>
      <c r="S109" s="34">
        <f t="shared" si="19"/>
        <v>3.0689071553153937</v>
      </c>
      <c r="T109" s="34">
        <f t="shared" si="20"/>
        <v>2.8755634249730306</v>
      </c>
      <c r="U109" s="17">
        <f t="shared" si="21"/>
        <v>39.457599999999985</v>
      </c>
      <c r="V109" s="17">
        <f t="shared" si="22"/>
        <v>19.728799999999993</v>
      </c>
      <c r="W109" s="17">
        <f t="shared" si="23"/>
        <v>17.266398303849975</v>
      </c>
      <c r="X109" s="19">
        <f t="shared" si="24"/>
        <v>1.9728799999999993</v>
      </c>
      <c r="Y109" s="71">
        <f t="shared" si="25"/>
        <v>1.7266398303849975</v>
      </c>
    </row>
    <row r="110" spans="1:25" ht="18" x14ac:dyDescent="0.55000000000000004">
      <c r="A110" s="57">
        <v>109</v>
      </c>
      <c r="B110" s="70" t="s">
        <v>152</v>
      </c>
      <c r="C110" s="15">
        <v>17.5</v>
      </c>
      <c r="D110" s="46">
        <f t="shared" si="14"/>
        <v>16.657812500000002</v>
      </c>
      <c r="E110" s="15">
        <v>9.9</v>
      </c>
      <c r="F110" s="46">
        <f t="shared" si="15"/>
        <v>9.7094250000000013</v>
      </c>
      <c r="G110" s="15">
        <v>5.8</v>
      </c>
      <c r="H110" s="46">
        <f t="shared" si="16"/>
        <v>5.2991699999999993</v>
      </c>
      <c r="I110" s="47">
        <v>148</v>
      </c>
      <c r="J110" s="37" t="s">
        <v>47</v>
      </c>
      <c r="K110" s="37" t="s">
        <v>47</v>
      </c>
      <c r="L110" s="37" t="s">
        <v>47</v>
      </c>
      <c r="M110" s="37" t="s">
        <v>47</v>
      </c>
      <c r="N110" s="53"/>
      <c r="O110" s="37"/>
      <c r="P110" s="37"/>
      <c r="Q110" s="48">
        <f t="shared" si="17"/>
        <v>20.926060307664219</v>
      </c>
      <c r="R110" s="48">
        <f t="shared" si="18"/>
        <v>19.995920929146557</v>
      </c>
      <c r="S110" s="34">
        <f t="shared" si="19"/>
        <v>0.2503038750749873</v>
      </c>
      <c r="T110" s="34">
        <f t="shared" si="20"/>
        <v>9.185993608094023E-2</v>
      </c>
      <c r="U110" s="17">
        <f t="shared" si="21"/>
        <v>15.803599999999992</v>
      </c>
      <c r="V110" s="17">
        <f t="shared" si="22"/>
        <v>7.9017999999999962</v>
      </c>
      <c r="W110" s="17">
        <f t="shared" si="23"/>
        <v>7.122552953124984</v>
      </c>
      <c r="X110" s="19">
        <f t="shared" si="24"/>
        <v>0.79017999999999966</v>
      </c>
      <c r="Y110" s="71">
        <f t="shared" si="25"/>
        <v>0.71225529531249843</v>
      </c>
    </row>
    <row r="111" spans="1:25" ht="18" x14ac:dyDescent="0.55000000000000004">
      <c r="A111" s="57">
        <v>110</v>
      </c>
      <c r="B111" s="70" t="s">
        <v>153</v>
      </c>
      <c r="C111" s="15">
        <v>18</v>
      </c>
      <c r="D111" s="46">
        <f t="shared" si="14"/>
        <v>17.133749999999999</v>
      </c>
      <c r="E111" s="15">
        <v>16.8</v>
      </c>
      <c r="F111" s="46">
        <f t="shared" si="15"/>
        <v>16.476600000000001</v>
      </c>
      <c r="G111" s="15">
        <v>3.1</v>
      </c>
      <c r="H111" s="46">
        <f t="shared" si="16"/>
        <v>2.8323149999999999</v>
      </c>
      <c r="I111" s="47">
        <v>105.5</v>
      </c>
      <c r="J111" s="37">
        <v>-50</v>
      </c>
      <c r="K111" s="37">
        <f>J111+273.15</f>
        <v>223.14999999999998</v>
      </c>
      <c r="L111" s="37">
        <v>251</v>
      </c>
      <c r="M111" s="37">
        <f>L111+273.15</f>
        <v>524.15</v>
      </c>
      <c r="N111" s="53"/>
      <c r="O111" s="37"/>
      <c r="P111" s="37"/>
      <c r="Q111" s="48">
        <f t="shared" si="17"/>
        <v>24.816325271885038</v>
      </c>
      <c r="R111" s="48">
        <f t="shared" si="18"/>
        <v>23.938791633700415</v>
      </c>
      <c r="S111" s="34">
        <f t="shared" si="19"/>
        <v>3.6399610891458316</v>
      </c>
      <c r="T111" s="34">
        <f t="shared" si="20"/>
        <v>3.8510107684729178</v>
      </c>
      <c r="U111" s="17">
        <f t="shared" si="21"/>
        <v>113.32360000000001</v>
      </c>
      <c r="V111" s="17">
        <f t="shared" si="22"/>
        <v>56.661800000000007</v>
      </c>
      <c r="W111" s="17">
        <f t="shared" si="23"/>
        <v>53.387558373162506</v>
      </c>
      <c r="X111" s="19">
        <f t="shared" si="24"/>
        <v>5.6661800000000007</v>
      </c>
      <c r="Y111" s="71">
        <f t="shared" si="25"/>
        <v>5.3387558373162509</v>
      </c>
    </row>
    <row r="112" spans="1:25" ht="18" x14ac:dyDescent="0.55000000000000004">
      <c r="A112" s="57">
        <v>111</v>
      </c>
      <c r="B112" s="70" t="s">
        <v>154</v>
      </c>
      <c r="C112" s="15">
        <v>16.3</v>
      </c>
      <c r="D112" s="46">
        <f t="shared" si="14"/>
        <v>15.515562500000001</v>
      </c>
      <c r="E112" s="15">
        <v>6.2</v>
      </c>
      <c r="F112" s="46">
        <f t="shared" si="15"/>
        <v>6.0806500000000003</v>
      </c>
      <c r="G112" s="15">
        <v>5.9</v>
      </c>
      <c r="H112" s="46">
        <f t="shared" si="16"/>
        <v>5.3905349999999999</v>
      </c>
      <c r="I112" s="47">
        <v>87.5</v>
      </c>
      <c r="J112" s="37">
        <f>K112-273.15</f>
        <v>-129.27999999999997</v>
      </c>
      <c r="K112" s="37">
        <v>143.87</v>
      </c>
      <c r="L112" s="37">
        <f>M112-273.15</f>
        <v>63.424000000000035</v>
      </c>
      <c r="M112" s="37">
        <v>336.57400000000001</v>
      </c>
      <c r="N112" s="53"/>
      <c r="O112" s="37"/>
      <c r="P112" s="37"/>
      <c r="Q112" s="48">
        <f t="shared" si="17"/>
        <v>18.41032319107951</v>
      </c>
      <c r="R112" s="48">
        <f t="shared" si="18"/>
        <v>17.51470387132284</v>
      </c>
      <c r="S112" s="34">
        <f t="shared" si="19"/>
        <v>2.7660409916596969</v>
      </c>
      <c r="T112" s="34">
        <f t="shared" si="20"/>
        <v>2.5730769939046567</v>
      </c>
      <c r="U112" s="17">
        <f t="shared" si="21"/>
        <v>25.275599999999965</v>
      </c>
      <c r="V112" s="17">
        <f t="shared" si="22"/>
        <v>12.637799999999983</v>
      </c>
      <c r="W112" s="17">
        <f t="shared" si="23"/>
        <v>10.942631376224961</v>
      </c>
      <c r="X112" s="19">
        <f t="shared" si="24"/>
        <v>1.2637799999999983</v>
      </c>
      <c r="Y112" s="71">
        <f t="shared" si="25"/>
        <v>1.0942631376224961</v>
      </c>
    </row>
    <row r="113" spans="1:25" ht="18" x14ac:dyDescent="0.55000000000000004">
      <c r="A113" s="57">
        <v>112</v>
      </c>
      <c r="B113" s="70" t="s">
        <v>155</v>
      </c>
      <c r="C113" s="15">
        <v>15.2</v>
      </c>
      <c r="D113" s="46">
        <f t="shared" si="14"/>
        <v>14.468500000000001</v>
      </c>
      <c r="E113" s="15">
        <v>16.2</v>
      </c>
      <c r="F113" s="46">
        <f t="shared" si="15"/>
        <v>15.88815</v>
      </c>
      <c r="G113" s="15">
        <v>8</v>
      </c>
      <c r="H113" s="46">
        <f t="shared" si="16"/>
        <v>7.3091999999999997</v>
      </c>
      <c r="I113" s="47">
        <v>78.400000000000006</v>
      </c>
      <c r="J113" s="37" t="s">
        <v>47</v>
      </c>
      <c r="K113" s="37" t="s">
        <v>47</v>
      </c>
      <c r="L113" s="37">
        <f>M113-273.15</f>
        <v>76.850000000000023</v>
      </c>
      <c r="M113" s="37">
        <v>350</v>
      </c>
      <c r="N113" s="53"/>
      <c r="O113" s="37"/>
      <c r="P113" s="37"/>
      <c r="Q113" s="48">
        <f t="shared" si="17"/>
        <v>23.611014378886818</v>
      </c>
      <c r="R113" s="48">
        <f t="shared" si="18"/>
        <v>22.697911959308062</v>
      </c>
      <c r="S113" s="34">
        <f t="shared" si="19"/>
        <v>2.4346501961476115</v>
      </c>
      <c r="T113" s="34">
        <f t="shared" si="20"/>
        <v>2.6101310940805647</v>
      </c>
      <c r="U113" s="17">
        <f t="shared" si="21"/>
        <v>135.20159999999998</v>
      </c>
      <c r="V113" s="17">
        <f t="shared" si="22"/>
        <v>67.600799999999992</v>
      </c>
      <c r="W113" s="17">
        <f t="shared" si="23"/>
        <v>62.968696640049949</v>
      </c>
      <c r="X113" s="19">
        <f t="shared" si="24"/>
        <v>6.7600799999999994</v>
      </c>
      <c r="Y113" s="71">
        <f t="shared" si="25"/>
        <v>6.296869664004995</v>
      </c>
    </row>
    <row r="114" spans="1:25" ht="18" x14ac:dyDescent="0.55000000000000004">
      <c r="A114" s="57">
        <v>113</v>
      </c>
      <c r="B114" s="70" t="s">
        <v>156</v>
      </c>
      <c r="C114" s="15">
        <v>14.7</v>
      </c>
      <c r="D114" s="46">
        <f t="shared" si="14"/>
        <v>13.9925625</v>
      </c>
      <c r="E114" s="15">
        <v>5.3</v>
      </c>
      <c r="F114" s="46">
        <f t="shared" si="15"/>
        <v>5.1979749999999996</v>
      </c>
      <c r="G114" s="15">
        <v>7</v>
      </c>
      <c r="H114" s="46">
        <f t="shared" si="16"/>
        <v>6.3955500000000001</v>
      </c>
      <c r="I114" s="47">
        <v>88.5</v>
      </c>
      <c r="J114" s="37">
        <v>-99</v>
      </c>
      <c r="K114" s="37">
        <f>J114+273.15</f>
        <v>174.14999999999998</v>
      </c>
      <c r="L114" s="37">
        <v>74.8</v>
      </c>
      <c r="M114" s="37">
        <f>L114+273.15</f>
        <v>347.95</v>
      </c>
      <c r="N114" s="53"/>
      <c r="O114" s="37"/>
      <c r="P114" s="37"/>
      <c r="Q114" s="48">
        <f t="shared" si="17"/>
        <v>17.122499817491601</v>
      </c>
      <c r="R114" s="48">
        <f t="shared" si="18"/>
        <v>16.239267508712679</v>
      </c>
      <c r="S114" s="34">
        <f t="shared" si="19"/>
        <v>4.0538643652476054</v>
      </c>
      <c r="T114" s="34">
        <f t="shared" si="20"/>
        <v>3.8485133565148182</v>
      </c>
      <c r="U114" s="17">
        <f t="shared" si="21"/>
        <v>67.531599999999983</v>
      </c>
      <c r="V114" s="17">
        <f t="shared" si="22"/>
        <v>33.765799999999992</v>
      </c>
      <c r="W114" s="17">
        <f t="shared" si="23"/>
        <v>29.879242491924959</v>
      </c>
      <c r="X114" s="19">
        <f t="shared" si="24"/>
        <v>3.3765799999999992</v>
      </c>
      <c r="Y114" s="71">
        <f t="shared" si="25"/>
        <v>2.987924249192496</v>
      </c>
    </row>
    <row r="115" spans="1:25" ht="18" x14ac:dyDescent="0.55000000000000004">
      <c r="A115" s="57">
        <v>114</v>
      </c>
      <c r="B115" s="70" t="s">
        <v>157</v>
      </c>
      <c r="C115" s="15">
        <v>14.9</v>
      </c>
      <c r="D115" s="46">
        <f t="shared" si="14"/>
        <v>14.182937500000001</v>
      </c>
      <c r="E115" s="15">
        <v>4.0999999999999996</v>
      </c>
      <c r="F115" s="46">
        <f t="shared" si="15"/>
        <v>4.0210749999999997</v>
      </c>
      <c r="G115" s="15">
        <v>10.6</v>
      </c>
      <c r="H115" s="46">
        <f t="shared" si="16"/>
        <v>9.6846899999999998</v>
      </c>
      <c r="I115" s="47">
        <v>110</v>
      </c>
      <c r="J115" s="37">
        <v>-7.9</v>
      </c>
      <c r="K115" s="37">
        <f>J115+273.15</f>
        <v>265.25</v>
      </c>
      <c r="L115" s="37">
        <v>163.5</v>
      </c>
      <c r="M115" s="37">
        <f>L115+273.15</f>
        <v>436.65</v>
      </c>
      <c r="N115" s="53"/>
      <c r="O115" s="37"/>
      <c r="P115" s="37"/>
      <c r="Q115" s="48">
        <f t="shared" si="17"/>
        <v>18.739797224089699</v>
      </c>
      <c r="R115" s="48">
        <f t="shared" si="18"/>
        <v>17.63853680668074</v>
      </c>
      <c r="S115" s="34">
        <f t="shared" si="19"/>
        <v>2.4365669586495073</v>
      </c>
      <c r="T115" s="34">
        <f t="shared" si="20"/>
        <v>2.449244058546757</v>
      </c>
      <c r="U115" s="17">
        <f t="shared" si="21"/>
        <v>79.739599999999953</v>
      </c>
      <c r="V115" s="17">
        <f t="shared" si="22"/>
        <v>39.869799999999977</v>
      </c>
      <c r="W115" s="17">
        <f t="shared" si="23"/>
        <v>35.157269457224942</v>
      </c>
      <c r="X115" s="19">
        <f t="shared" si="24"/>
        <v>3.9869799999999977</v>
      </c>
      <c r="Y115" s="71">
        <f t="shared" si="25"/>
        <v>3.515726945722494</v>
      </c>
    </row>
    <row r="116" spans="1:25" ht="18" x14ac:dyDescent="0.55000000000000004">
      <c r="A116" s="57">
        <v>115</v>
      </c>
      <c r="B116" s="70" t="s">
        <v>158</v>
      </c>
      <c r="C116" s="15">
        <v>19</v>
      </c>
      <c r="D116" s="46">
        <f t="shared" si="14"/>
        <v>18.085625</v>
      </c>
      <c r="E116" s="15">
        <v>16.600000000000001</v>
      </c>
      <c r="F116" s="46">
        <f t="shared" si="15"/>
        <v>16.280450000000002</v>
      </c>
      <c r="G116" s="15">
        <v>7.4</v>
      </c>
      <c r="H116" s="46">
        <f t="shared" si="16"/>
        <v>6.7610099999999997</v>
      </c>
      <c r="I116" s="47">
        <v>76.8</v>
      </c>
      <c r="J116" s="37">
        <f>K116-273.15</f>
        <v>-43.369999999999976</v>
      </c>
      <c r="K116" s="37">
        <v>229.78</v>
      </c>
      <c r="L116" s="37">
        <f>M116-273.15</f>
        <v>204</v>
      </c>
      <c r="M116" s="37">
        <v>477.15</v>
      </c>
      <c r="N116" s="53"/>
      <c r="O116" s="37"/>
      <c r="P116" s="37"/>
      <c r="Q116" s="48">
        <f t="shared" si="17"/>
        <v>26.292964838526675</v>
      </c>
      <c r="R116" s="48">
        <f t="shared" si="18"/>
        <v>25.255774390487911</v>
      </c>
      <c r="S116" s="34">
        <f t="shared" si="19"/>
        <v>5.1166006557874688</v>
      </c>
      <c r="T116" s="34">
        <f t="shared" si="20"/>
        <v>5.1679935252604139</v>
      </c>
      <c r="U116" s="17">
        <f t="shared" si="21"/>
        <v>92.63360000000003</v>
      </c>
      <c r="V116" s="17">
        <f t="shared" si="22"/>
        <v>46.316800000000015</v>
      </c>
      <c r="W116" s="17">
        <f t="shared" si="23"/>
        <v>44.667400757850025</v>
      </c>
      <c r="X116" s="19">
        <f t="shared" si="24"/>
        <v>4.6316800000000011</v>
      </c>
      <c r="Y116" s="71">
        <f t="shared" si="25"/>
        <v>4.4667400757850029</v>
      </c>
    </row>
    <row r="117" spans="1:25" ht="18" x14ac:dyDescent="0.55000000000000004">
      <c r="A117" s="57">
        <v>116</v>
      </c>
      <c r="B117" s="70" t="s">
        <v>159</v>
      </c>
      <c r="C117" s="15">
        <v>15.3</v>
      </c>
      <c r="D117" s="46">
        <f t="shared" si="14"/>
        <v>14.5636875</v>
      </c>
      <c r="E117" s="15">
        <v>12.4</v>
      </c>
      <c r="F117" s="46">
        <f t="shared" si="15"/>
        <v>12.161300000000001</v>
      </c>
      <c r="G117" s="15">
        <v>5.0999999999999996</v>
      </c>
      <c r="H117" s="46">
        <f t="shared" si="16"/>
        <v>4.6596149999999996</v>
      </c>
      <c r="I117" s="47">
        <v>87.3</v>
      </c>
      <c r="J117" s="37">
        <v>-111.9</v>
      </c>
      <c r="K117" s="37">
        <f>J117+273.15</f>
        <v>161.24999999999997</v>
      </c>
      <c r="L117" s="37">
        <v>117.6</v>
      </c>
      <c r="M117" s="37">
        <f>L117+273.15</f>
        <v>390.75</v>
      </c>
      <c r="N117" s="53"/>
      <c r="O117" s="37"/>
      <c r="P117" s="37"/>
      <c r="Q117" s="48">
        <f t="shared" si="17"/>
        <v>20.343549346168679</v>
      </c>
      <c r="R117" s="48">
        <f t="shared" si="18"/>
        <v>19.537405744772801</v>
      </c>
      <c r="S117" s="34">
        <f t="shared" si="19"/>
        <v>0.83281483657052746</v>
      </c>
      <c r="T117" s="34">
        <f t="shared" si="20"/>
        <v>0.55037512045469583</v>
      </c>
      <c r="U117" s="17">
        <f t="shared" si="21"/>
        <v>79.555599999999956</v>
      </c>
      <c r="V117" s="17">
        <f t="shared" si="22"/>
        <v>39.777799999999978</v>
      </c>
      <c r="W117" s="17">
        <f t="shared" si="23"/>
        <v>36.088647067974968</v>
      </c>
      <c r="X117" s="19">
        <f t="shared" si="24"/>
        <v>3.9777799999999979</v>
      </c>
      <c r="Y117" s="71">
        <f t="shared" si="25"/>
        <v>3.6088647067974966</v>
      </c>
    </row>
    <row r="118" spans="1:25" ht="18" x14ac:dyDescent="0.55000000000000004">
      <c r="A118" s="57">
        <v>117</v>
      </c>
      <c r="B118" s="70" t="s">
        <v>160</v>
      </c>
      <c r="C118" s="15">
        <v>16.8</v>
      </c>
      <c r="D118" s="46">
        <f t="shared" si="14"/>
        <v>15.9915</v>
      </c>
      <c r="E118" s="15">
        <v>9.4</v>
      </c>
      <c r="F118" s="46">
        <f t="shared" si="15"/>
        <v>9.2190500000000011</v>
      </c>
      <c r="G118" s="15">
        <v>4.8</v>
      </c>
      <c r="H118" s="46">
        <f t="shared" si="16"/>
        <v>4.3855199999999996</v>
      </c>
      <c r="I118" s="47">
        <v>103.6</v>
      </c>
      <c r="J118" s="37">
        <v>-89</v>
      </c>
      <c r="K118" s="37">
        <f>J118+273.15</f>
        <v>184.14999999999998</v>
      </c>
      <c r="L118" s="38">
        <v>101</v>
      </c>
      <c r="M118" s="37">
        <f>L118+273.15</f>
        <v>374.15</v>
      </c>
      <c r="N118" s="53"/>
      <c r="O118" s="37"/>
      <c r="P118" s="37"/>
      <c r="Q118" s="49">
        <f t="shared" si="17"/>
        <v>19.840362899906847</v>
      </c>
      <c r="R118" s="48">
        <f t="shared" si="18"/>
        <v>18.972394177406816</v>
      </c>
      <c r="S118" s="34">
        <f t="shared" si="19"/>
        <v>1.3360012828323597</v>
      </c>
      <c r="T118" s="34">
        <f t="shared" si="20"/>
        <v>1.1153866878206813</v>
      </c>
      <c r="U118" s="17">
        <f t="shared" si="21"/>
        <v>25.345599999999973</v>
      </c>
      <c r="V118" s="17">
        <f t="shared" si="22"/>
        <v>12.672799999999986</v>
      </c>
      <c r="W118" s="17">
        <f t="shared" si="23"/>
        <v>11.102208348249983</v>
      </c>
      <c r="X118" s="19">
        <f t="shared" si="24"/>
        <v>1.2672799999999986</v>
      </c>
      <c r="Y118" s="71">
        <f t="shared" si="25"/>
        <v>1.1102208348249982</v>
      </c>
    </row>
    <row r="119" spans="1:25" ht="18" x14ac:dyDescent="0.55000000000000004">
      <c r="A119" s="57">
        <v>118</v>
      </c>
      <c r="B119" s="70" t="s">
        <v>161</v>
      </c>
      <c r="C119" s="15">
        <v>19.7</v>
      </c>
      <c r="D119" s="46">
        <f t="shared" si="14"/>
        <v>18.7519375</v>
      </c>
      <c r="E119" s="15">
        <v>15</v>
      </c>
      <c r="F119" s="46">
        <f t="shared" si="15"/>
        <v>14.71125</v>
      </c>
      <c r="G119" s="15">
        <v>7.4</v>
      </c>
      <c r="H119" s="46">
        <f t="shared" si="16"/>
        <v>6.7610099999999997</v>
      </c>
      <c r="I119" s="47">
        <v>110.8</v>
      </c>
      <c r="J119" s="37">
        <f>K119-273.15</f>
        <v>-1.2999999999999545</v>
      </c>
      <c r="K119" s="37">
        <v>271.85000000000002</v>
      </c>
      <c r="L119" s="37">
        <f>M119-273.15</f>
        <v>240.85000000000002</v>
      </c>
      <c r="M119" s="37">
        <v>514</v>
      </c>
      <c r="N119" s="53"/>
      <c r="O119" s="37"/>
      <c r="P119" s="37"/>
      <c r="Q119" s="48">
        <f t="shared" si="17"/>
        <v>25.842793966597341</v>
      </c>
      <c r="R119" s="48">
        <f t="shared" si="18"/>
        <v>24.774327292310204</v>
      </c>
      <c r="S119" s="34">
        <f t="shared" si="19"/>
        <v>4.6664297838581348</v>
      </c>
      <c r="T119" s="34">
        <f t="shared" si="20"/>
        <v>4.6865464270827069</v>
      </c>
      <c r="U119" s="17">
        <f t="shared" si="21"/>
        <v>68.001599999999996</v>
      </c>
      <c r="V119" s="17">
        <f t="shared" si="22"/>
        <v>34.000799999999998</v>
      </c>
      <c r="W119" s="17">
        <f t="shared" si="23"/>
        <v>32.847687919412508</v>
      </c>
      <c r="X119" s="19">
        <f t="shared" si="24"/>
        <v>3.40008</v>
      </c>
      <c r="Y119" s="71">
        <f t="shared" si="25"/>
        <v>3.2847687919412509</v>
      </c>
    </row>
    <row r="120" spans="1:25" ht="18" x14ac:dyDescent="0.55000000000000004">
      <c r="A120" s="57">
        <v>119</v>
      </c>
      <c r="B120" s="70" t="s">
        <v>162</v>
      </c>
      <c r="C120" s="15">
        <v>15.3</v>
      </c>
      <c r="D120" s="46">
        <f t="shared" si="14"/>
        <v>14.5636875</v>
      </c>
      <c r="E120" s="15">
        <v>6.9</v>
      </c>
      <c r="F120" s="46">
        <f t="shared" si="15"/>
        <v>6.7671750000000008</v>
      </c>
      <c r="G120" s="15">
        <v>4.0999999999999996</v>
      </c>
      <c r="H120" s="46">
        <f t="shared" si="16"/>
        <v>3.7459649999999995</v>
      </c>
      <c r="I120" s="47">
        <v>38</v>
      </c>
      <c r="J120" s="37" t="s">
        <v>163</v>
      </c>
      <c r="K120" s="37" t="s">
        <v>47</v>
      </c>
      <c r="L120" s="37">
        <v>-78.475999999999999</v>
      </c>
      <c r="M120" s="37">
        <v>194.67</v>
      </c>
      <c r="N120" s="53"/>
      <c r="O120" s="37"/>
      <c r="P120" s="37"/>
      <c r="Q120" s="48">
        <f t="shared" si="17"/>
        <v>17.277441940287343</v>
      </c>
      <c r="R120" s="48">
        <f t="shared" si="18"/>
        <v>16.490236652622855</v>
      </c>
      <c r="S120" s="34">
        <f t="shared" si="19"/>
        <v>3.8989222424518637</v>
      </c>
      <c r="T120" s="34">
        <f t="shared" si="20"/>
        <v>3.5975442126046424</v>
      </c>
      <c r="U120" s="17">
        <f t="shared" si="21"/>
        <v>55.205599999999954</v>
      </c>
      <c r="V120" s="17">
        <f t="shared" si="22"/>
        <v>27.602799999999977</v>
      </c>
      <c r="W120" s="17">
        <f t="shared" si="23"/>
        <v>24.024228926037459</v>
      </c>
      <c r="X120" s="19">
        <f t="shared" si="24"/>
        <v>2.7602799999999976</v>
      </c>
      <c r="Y120" s="71">
        <f t="shared" si="25"/>
        <v>2.4024228926037461</v>
      </c>
    </row>
    <row r="121" spans="1:25" ht="18" x14ac:dyDescent="0.55000000000000004">
      <c r="A121" s="57">
        <v>120</v>
      </c>
      <c r="B121" s="70" t="s">
        <v>164</v>
      </c>
      <c r="C121" s="15">
        <v>20.5</v>
      </c>
      <c r="D121" s="46">
        <f t="shared" si="14"/>
        <v>19.513437500000002</v>
      </c>
      <c r="E121" s="15">
        <v>0</v>
      </c>
      <c r="F121" s="46">
        <f t="shared" si="15"/>
        <v>0</v>
      </c>
      <c r="G121" s="15">
        <v>0.6</v>
      </c>
      <c r="H121" s="46">
        <f t="shared" si="16"/>
        <v>0.54818999999999996</v>
      </c>
      <c r="I121" s="47">
        <v>60</v>
      </c>
      <c r="J121" s="37">
        <v>-108.5</v>
      </c>
      <c r="K121" s="37">
        <f>J121+273.15</f>
        <v>164.64999999999998</v>
      </c>
      <c r="L121" s="37">
        <v>46.3</v>
      </c>
      <c r="M121" s="37">
        <f>L121+273.15</f>
        <v>319.45</v>
      </c>
      <c r="N121" s="53"/>
      <c r="O121" s="37"/>
      <c r="P121" s="37"/>
      <c r="Q121" s="48">
        <f t="shared" si="17"/>
        <v>20.508778608196053</v>
      </c>
      <c r="R121" s="48">
        <f t="shared" si="18"/>
        <v>19.521136118128634</v>
      </c>
      <c r="S121" s="34">
        <f t="shared" si="19"/>
        <v>0.66758557454315337</v>
      </c>
      <c r="T121" s="34">
        <f t="shared" si="20"/>
        <v>0.56664474709886292</v>
      </c>
      <c r="U121" s="17">
        <f t="shared" si="21"/>
        <v>102.63360000000003</v>
      </c>
      <c r="V121" s="17">
        <f t="shared" si="22"/>
        <v>51.316800000000015</v>
      </c>
      <c r="W121" s="17">
        <f t="shared" si="23"/>
        <v>46.659567945662531</v>
      </c>
      <c r="X121" s="19">
        <f t="shared" si="24"/>
        <v>5.1316800000000011</v>
      </c>
      <c r="Y121" s="71">
        <f t="shared" si="25"/>
        <v>4.6659567945662532</v>
      </c>
    </row>
    <row r="122" spans="1:25" ht="18" x14ac:dyDescent="0.55000000000000004">
      <c r="A122" s="57">
        <v>121</v>
      </c>
      <c r="B122" s="70" t="s">
        <v>165</v>
      </c>
      <c r="C122" s="15">
        <v>19.899999999999999</v>
      </c>
      <c r="D122" s="46">
        <f t="shared" si="14"/>
        <v>18.9423125</v>
      </c>
      <c r="E122" s="15">
        <v>5.8</v>
      </c>
      <c r="F122" s="46">
        <f t="shared" si="15"/>
        <v>5.6883499999999998</v>
      </c>
      <c r="G122" s="15">
        <v>0.6</v>
      </c>
      <c r="H122" s="46">
        <f t="shared" si="16"/>
        <v>0.54818999999999996</v>
      </c>
      <c r="I122" s="47">
        <v>60</v>
      </c>
      <c r="J122" s="37" t="s">
        <v>47</v>
      </c>
      <c r="K122" s="37" t="s">
        <v>47</v>
      </c>
      <c r="L122" s="37" t="s">
        <v>47</v>
      </c>
      <c r="M122" s="37" t="s">
        <v>47</v>
      </c>
      <c r="N122" s="53"/>
      <c r="O122" s="37"/>
      <c r="P122" s="37"/>
      <c r="Q122" s="48">
        <f t="shared" si="17"/>
        <v>20.736682473336952</v>
      </c>
      <c r="R122" s="48">
        <f t="shared" si="18"/>
        <v>19.785576586146188</v>
      </c>
      <c r="S122" s="34">
        <f t="shared" si="19"/>
        <v>0.43968170940225448</v>
      </c>
      <c r="T122" s="34">
        <f t="shared" si="20"/>
        <v>0.30220427908130887</v>
      </c>
      <c r="U122" s="17">
        <f t="shared" si="21"/>
        <v>47.969600000000007</v>
      </c>
      <c r="V122" s="17">
        <f t="shared" si="22"/>
        <v>23.984800000000003</v>
      </c>
      <c r="W122" s="17">
        <f t="shared" si="23"/>
        <v>20.494133716912515</v>
      </c>
      <c r="X122" s="19">
        <f t="shared" si="24"/>
        <v>2.3984800000000002</v>
      </c>
      <c r="Y122" s="71">
        <f t="shared" si="25"/>
        <v>2.0494133716912515</v>
      </c>
    </row>
    <row r="123" spans="1:25" ht="18" x14ac:dyDescent="0.55000000000000004">
      <c r="A123" s="57">
        <v>122</v>
      </c>
      <c r="B123" s="70" t="s">
        <v>166</v>
      </c>
      <c r="C123" s="15">
        <v>17.8</v>
      </c>
      <c r="D123" s="46">
        <f t="shared" si="14"/>
        <v>16.943375</v>
      </c>
      <c r="E123" s="15">
        <v>0</v>
      </c>
      <c r="F123" s="46">
        <f t="shared" si="15"/>
        <v>0</v>
      </c>
      <c r="G123" s="15">
        <v>0.6</v>
      </c>
      <c r="H123" s="46">
        <f t="shared" si="16"/>
        <v>0.54818999999999996</v>
      </c>
      <c r="I123" s="47">
        <v>97.1</v>
      </c>
      <c r="J123" s="37">
        <f>K123-273.15</f>
        <v>-22.819999999999965</v>
      </c>
      <c r="K123" s="37">
        <v>250.33</v>
      </c>
      <c r="L123" s="37">
        <f>M123-273.15</f>
        <v>76.640000000000043</v>
      </c>
      <c r="M123" s="37">
        <v>349.79</v>
      </c>
      <c r="N123" s="53"/>
      <c r="O123" s="37"/>
      <c r="P123" s="37"/>
      <c r="Q123" s="48">
        <f t="shared" si="17"/>
        <v>17.810109488714549</v>
      </c>
      <c r="R123" s="48">
        <f t="shared" si="18"/>
        <v>16.952240815500616</v>
      </c>
      <c r="S123" s="34">
        <f t="shared" si="19"/>
        <v>3.3662546940246578</v>
      </c>
      <c r="T123" s="34">
        <f t="shared" si="20"/>
        <v>3.1355400497268811</v>
      </c>
      <c r="U123" s="17">
        <f t="shared" si="21"/>
        <v>93.34559999999999</v>
      </c>
      <c r="V123" s="17">
        <f t="shared" si="22"/>
        <v>46.672799999999995</v>
      </c>
      <c r="W123" s="17">
        <f t="shared" si="23"/>
        <v>41.922570099099993</v>
      </c>
      <c r="X123" s="19">
        <f t="shared" si="24"/>
        <v>4.6672799999999999</v>
      </c>
      <c r="Y123" s="71">
        <f t="shared" si="25"/>
        <v>4.1922570099099996</v>
      </c>
    </row>
    <row r="124" spans="1:25" ht="18" x14ac:dyDescent="0.55000000000000004">
      <c r="A124" s="57">
        <v>123</v>
      </c>
      <c r="B124" s="70" t="s">
        <v>167</v>
      </c>
      <c r="C124" s="15">
        <v>17.399999999999999</v>
      </c>
      <c r="D124" s="46">
        <f t="shared" si="14"/>
        <v>16.562625000000001</v>
      </c>
      <c r="E124" s="15">
        <v>3.7</v>
      </c>
      <c r="F124" s="46">
        <f t="shared" si="15"/>
        <v>3.6287750000000001</v>
      </c>
      <c r="G124" s="15">
        <v>0</v>
      </c>
      <c r="H124" s="46">
        <f t="shared" si="16"/>
        <v>0</v>
      </c>
      <c r="I124" s="47">
        <v>51</v>
      </c>
      <c r="J124" s="37">
        <f>K124-273.15</f>
        <v>-138.80999999999997</v>
      </c>
      <c r="K124" s="37">
        <v>134.34</v>
      </c>
      <c r="L124" s="37">
        <f>M124-273.15</f>
        <v>-50.279999999999973</v>
      </c>
      <c r="M124" s="37">
        <v>222.87</v>
      </c>
      <c r="N124" s="53"/>
      <c r="O124" s="37"/>
      <c r="P124" s="37"/>
      <c r="Q124" s="48">
        <f t="shared" si="17"/>
        <v>17.789041570584963</v>
      </c>
      <c r="R124" s="48">
        <f t="shared" si="18"/>
        <v>16.955487456609731</v>
      </c>
      <c r="S124" s="34">
        <f t="shared" si="19"/>
        <v>3.387322612154243</v>
      </c>
      <c r="T124" s="34">
        <f t="shared" si="20"/>
        <v>3.1322934086177661</v>
      </c>
      <c r="U124" s="17">
        <f t="shared" si="21"/>
        <v>66.8596</v>
      </c>
      <c r="V124" s="17">
        <f t="shared" si="22"/>
        <v>33.4298</v>
      </c>
      <c r="W124" s="17">
        <f t="shared" si="23"/>
        <v>28.518833711612483</v>
      </c>
      <c r="X124" s="19">
        <f t="shared" si="24"/>
        <v>3.3429799999999998</v>
      </c>
      <c r="Y124" s="71">
        <f t="shared" si="25"/>
        <v>2.8518833711612483</v>
      </c>
    </row>
    <row r="125" spans="1:25" ht="18" x14ac:dyDescent="0.55000000000000004">
      <c r="A125" s="57">
        <v>124</v>
      </c>
      <c r="B125" s="70" t="s">
        <v>168</v>
      </c>
      <c r="C125" s="15">
        <v>15</v>
      </c>
      <c r="D125" s="46">
        <f t="shared" si="14"/>
        <v>14.278125000000001</v>
      </c>
      <c r="E125" s="15">
        <v>6.3</v>
      </c>
      <c r="F125" s="46">
        <f t="shared" si="15"/>
        <v>6.178725</v>
      </c>
      <c r="G125" s="15">
        <v>8</v>
      </c>
      <c r="H125" s="46">
        <f t="shared" si="16"/>
        <v>7.3091999999999997</v>
      </c>
      <c r="I125" s="47">
        <v>71.2</v>
      </c>
      <c r="J125" s="37" t="s">
        <v>47</v>
      </c>
      <c r="K125" s="37" t="s">
        <v>47</v>
      </c>
      <c r="L125" s="37" t="s">
        <v>47</v>
      </c>
      <c r="M125" s="37" t="s">
        <v>47</v>
      </c>
      <c r="N125" s="53"/>
      <c r="O125" s="37"/>
      <c r="P125" s="37"/>
      <c r="Q125" s="48">
        <f t="shared" si="17"/>
        <v>18.129809706668187</v>
      </c>
      <c r="R125" s="48">
        <f t="shared" si="18"/>
        <v>17.189121582595487</v>
      </c>
      <c r="S125" s="34">
        <f t="shared" si="19"/>
        <v>3.0465544760710195</v>
      </c>
      <c r="T125" s="34">
        <f t="shared" si="20"/>
        <v>2.8986592826320106</v>
      </c>
      <c r="U125" s="17">
        <f t="shared" si="21"/>
        <v>56.843599999999967</v>
      </c>
      <c r="V125" s="17">
        <f t="shared" si="22"/>
        <v>28.421799999999983</v>
      </c>
      <c r="W125" s="17">
        <f t="shared" si="23"/>
        <v>25.007995311612451</v>
      </c>
      <c r="X125" s="19">
        <f t="shared" si="24"/>
        <v>2.8421799999999982</v>
      </c>
      <c r="Y125" s="71">
        <f t="shared" si="25"/>
        <v>2.500799531161245</v>
      </c>
    </row>
    <row r="126" spans="1:25" ht="18" x14ac:dyDescent="0.55000000000000004">
      <c r="A126" s="57">
        <v>125</v>
      </c>
      <c r="B126" s="70" t="s">
        <v>169</v>
      </c>
      <c r="C126" s="15">
        <v>17.2</v>
      </c>
      <c r="D126" s="46">
        <f t="shared" si="14"/>
        <v>16.372250000000001</v>
      </c>
      <c r="E126" s="15">
        <v>7.4</v>
      </c>
      <c r="F126" s="46">
        <f t="shared" si="15"/>
        <v>7.2575500000000002</v>
      </c>
      <c r="G126" s="15">
        <v>7.6</v>
      </c>
      <c r="H126" s="46">
        <f t="shared" si="16"/>
        <v>6.9437399999999991</v>
      </c>
      <c r="I126" s="47">
        <v>97.5</v>
      </c>
      <c r="J126" s="37">
        <v>-57.4</v>
      </c>
      <c r="K126" s="37">
        <f>J126+273.15</f>
        <v>215.74999999999997</v>
      </c>
      <c r="L126" s="37">
        <v>97.1</v>
      </c>
      <c r="M126" s="37">
        <f>L126+273.15</f>
        <v>370.25</v>
      </c>
      <c r="N126" s="53"/>
      <c r="O126" s="37"/>
      <c r="P126" s="37"/>
      <c r="Q126" s="48">
        <f t="shared" si="17"/>
        <v>20.20791923974361</v>
      </c>
      <c r="R126" s="48">
        <f t="shared" si="18"/>
        <v>19.207762161496067</v>
      </c>
      <c r="S126" s="34">
        <f t="shared" si="19"/>
        <v>0.96844494299559614</v>
      </c>
      <c r="T126" s="34">
        <f t="shared" si="20"/>
        <v>0.88001870373143021</v>
      </c>
      <c r="U126" s="17">
        <f t="shared" si="21"/>
        <v>9.7615999999999943</v>
      </c>
      <c r="V126" s="17">
        <f t="shared" si="22"/>
        <v>4.8807999999999971</v>
      </c>
      <c r="W126" s="17">
        <f t="shared" si="23"/>
        <v>4.1286217198499786</v>
      </c>
      <c r="X126" s="19">
        <f t="shared" si="24"/>
        <v>0.48807999999999974</v>
      </c>
      <c r="Y126" s="71">
        <f t="shared" si="25"/>
        <v>0.41286217198499786</v>
      </c>
    </row>
    <row r="127" spans="1:25" ht="18" x14ac:dyDescent="0.55000000000000004">
      <c r="A127" s="57">
        <v>126</v>
      </c>
      <c r="B127" s="70" t="s">
        <v>170</v>
      </c>
      <c r="C127" s="15">
        <v>17.3</v>
      </c>
      <c r="D127" s="46">
        <f t="shared" si="14"/>
        <v>16.467437500000003</v>
      </c>
      <c r="E127" s="15">
        <v>10</v>
      </c>
      <c r="F127" s="46">
        <f t="shared" si="15"/>
        <v>9.807500000000001</v>
      </c>
      <c r="G127" s="15">
        <v>0</v>
      </c>
      <c r="H127" s="46">
        <f t="shared" si="16"/>
        <v>0</v>
      </c>
      <c r="I127" s="47">
        <v>46</v>
      </c>
      <c r="J127" s="37">
        <f>K127-273.15</f>
        <v>-101.02999999999997</v>
      </c>
      <c r="K127" s="38">
        <v>172.12</v>
      </c>
      <c r="L127" s="37">
        <f>M127-273.15</f>
        <v>-34.029999999999973</v>
      </c>
      <c r="M127" s="38">
        <v>239.12</v>
      </c>
      <c r="N127" s="53"/>
      <c r="O127" s="37"/>
      <c r="P127" s="37"/>
      <c r="Q127" s="49">
        <f t="shared" si="17"/>
        <v>19.982242116439288</v>
      </c>
      <c r="R127" s="48">
        <f t="shared" si="18"/>
        <v>19.166730395829287</v>
      </c>
      <c r="S127" s="34">
        <f t="shared" si="19"/>
        <v>1.1941220662999186</v>
      </c>
      <c r="T127" s="34">
        <f t="shared" si="20"/>
        <v>0.92105046939821023</v>
      </c>
      <c r="U127" s="17">
        <f t="shared" si="21"/>
        <v>66.065599999999975</v>
      </c>
      <c r="V127" s="17">
        <f t="shared" si="22"/>
        <v>33.032799999999988</v>
      </c>
      <c r="W127" s="17">
        <f t="shared" si="23"/>
        <v>28.134365379112474</v>
      </c>
      <c r="X127" s="19">
        <f t="shared" si="24"/>
        <v>3.3032799999999987</v>
      </c>
      <c r="Y127" s="71">
        <f t="shared" si="25"/>
        <v>2.8134365379112474</v>
      </c>
    </row>
    <row r="128" spans="1:25" ht="18" x14ac:dyDescent="0.55000000000000004">
      <c r="A128" s="57">
        <v>127</v>
      </c>
      <c r="B128" s="70" t="s">
        <v>171</v>
      </c>
      <c r="C128" s="15">
        <v>16</v>
      </c>
      <c r="D128" s="46">
        <f t="shared" si="14"/>
        <v>15.23</v>
      </c>
      <c r="E128" s="15">
        <v>6.9</v>
      </c>
      <c r="F128" s="46">
        <f t="shared" si="15"/>
        <v>6.7671750000000008</v>
      </c>
      <c r="G128" s="15">
        <v>4</v>
      </c>
      <c r="H128" s="46">
        <f t="shared" si="16"/>
        <v>3.6545999999999998</v>
      </c>
      <c r="I128" s="47">
        <v>67.599999999999994</v>
      </c>
      <c r="J128" s="37">
        <v>-169</v>
      </c>
      <c r="K128" s="37">
        <f>J128+273.15</f>
        <v>104.14999999999998</v>
      </c>
      <c r="L128" s="37">
        <v>-24</v>
      </c>
      <c r="M128" s="37">
        <f>L128+273.15</f>
        <v>249.14999999999998</v>
      </c>
      <c r="N128" s="53"/>
      <c r="O128" s="37"/>
      <c r="P128" s="37"/>
      <c r="Q128" s="48">
        <f t="shared" si="17"/>
        <v>17.877639665235453</v>
      </c>
      <c r="R128" s="48">
        <f t="shared" si="18"/>
        <v>17.061760127273651</v>
      </c>
      <c r="S128" s="34">
        <f t="shared" si="19"/>
        <v>3.2987245175037536</v>
      </c>
      <c r="T128" s="34">
        <f t="shared" si="20"/>
        <v>3.0260207379538464</v>
      </c>
      <c r="U128" s="17">
        <f t="shared" si="21"/>
        <v>38.603599999999972</v>
      </c>
      <c r="V128" s="17">
        <f t="shared" si="22"/>
        <v>19.301799999999986</v>
      </c>
      <c r="W128" s="17">
        <f t="shared" si="23"/>
        <v>16.618442130362467</v>
      </c>
      <c r="X128" s="19">
        <f t="shared" si="24"/>
        <v>1.9301799999999987</v>
      </c>
      <c r="Y128" s="71">
        <f t="shared" si="25"/>
        <v>1.6618442130362467</v>
      </c>
    </row>
    <row r="129" spans="1:25" ht="18" x14ac:dyDescent="0.55000000000000004">
      <c r="A129" s="57">
        <v>128</v>
      </c>
      <c r="B129" s="70" t="s">
        <v>172</v>
      </c>
      <c r="C129" s="15">
        <v>16.2</v>
      </c>
      <c r="D129" s="46">
        <f t="shared" si="14"/>
        <v>15.420375</v>
      </c>
      <c r="E129" s="15">
        <v>16.100000000000001</v>
      </c>
      <c r="F129" s="46">
        <f t="shared" si="15"/>
        <v>15.790075000000002</v>
      </c>
      <c r="G129" s="15">
        <v>9</v>
      </c>
      <c r="H129" s="46">
        <f t="shared" si="16"/>
        <v>8.2228499999999993</v>
      </c>
      <c r="I129" s="47">
        <v>60.4</v>
      </c>
      <c r="J129" s="37">
        <f>K129-273.15</f>
        <v>42.5</v>
      </c>
      <c r="K129" s="37">
        <v>315.64999999999998</v>
      </c>
      <c r="L129" s="37">
        <f>M129-273.15</f>
        <v>84.850000000000023</v>
      </c>
      <c r="M129" s="37">
        <v>358</v>
      </c>
      <c r="N129" s="53"/>
      <c r="O129" s="37"/>
      <c r="P129" s="37"/>
      <c r="Q129" s="48">
        <f t="shared" si="17"/>
        <v>24.548930730278254</v>
      </c>
      <c r="R129" s="48">
        <f t="shared" si="18"/>
        <v>23.552700392285171</v>
      </c>
      <c r="S129" s="34">
        <f t="shared" si="19"/>
        <v>3.3725665475390478</v>
      </c>
      <c r="T129" s="34">
        <f t="shared" si="20"/>
        <v>3.464919527057674</v>
      </c>
      <c r="U129" s="17">
        <f t="shared" si="21"/>
        <v>112.21160000000002</v>
      </c>
      <c r="V129" s="17">
        <f t="shared" si="22"/>
        <v>56.105800000000009</v>
      </c>
      <c r="W129" s="17">
        <f t="shared" si="23"/>
        <v>52.597732117862492</v>
      </c>
      <c r="X129" s="19">
        <f t="shared" si="24"/>
        <v>5.6105800000000006</v>
      </c>
      <c r="Y129" s="71">
        <f t="shared" si="25"/>
        <v>5.259773211786249</v>
      </c>
    </row>
    <row r="130" spans="1:25" ht="18" x14ac:dyDescent="0.55000000000000004">
      <c r="A130" s="57">
        <v>129</v>
      </c>
      <c r="B130" s="70" t="s">
        <v>173</v>
      </c>
      <c r="C130" s="15">
        <v>17.7</v>
      </c>
      <c r="D130" s="46">
        <f t="shared" ref="D130:D193" si="27">C130*(1-($AC$12-$AD$12)*$AA$12*1.25)</f>
        <v>16.848187499999998</v>
      </c>
      <c r="E130" s="15">
        <v>10.4</v>
      </c>
      <c r="F130" s="46">
        <f t="shared" ref="F130:F193" si="28">E130*(1-($AC$12-$AD$12)*$AA$12/2)</f>
        <v>10.1998</v>
      </c>
      <c r="G130" s="15">
        <v>12.3</v>
      </c>
      <c r="H130" s="46">
        <f t="shared" ref="H130:H193" si="29">G130*(1-($AC$12-$AD$12)*(0.00122+$AA$12/2))</f>
        <v>11.237895</v>
      </c>
      <c r="I130" s="47">
        <v>68.599999999999994</v>
      </c>
      <c r="J130" s="37">
        <v>63</v>
      </c>
      <c r="K130" s="37">
        <f>J130+273.15</f>
        <v>336.15</v>
      </c>
      <c r="L130" s="37">
        <v>189.3</v>
      </c>
      <c r="M130" s="37">
        <f>L130+273.15</f>
        <v>462.45</v>
      </c>
      <c r="N130" s="53"/>
      <c r="O130" s="37"/>
      <c r="P130" s="37"/>
      <c r="Q130" s="48">
        <f t="shared" ref="Q130:Q193" si="30">(C130^2+E130^2+G130^2)^(1/2)</f>
        <v>23.93198696305846</v>
      </c>
      <c r="R130" s="48">
        <f t="shared" ref="R130:R193" si="31">(D130^2+F130^2+H130^2)^(1/2)</f>
        <v>22.675705636345281</v>
      </c>
      <c r="S130" s="34">
        <f t="shared" ref="S130:S193" si="32">ABS($AG$2-Q130)</f>
        <v>2.7556227803192535</v>
      </c>
      <c r="T130" s="34">
        <f t="shared" ref="T130:T193" si="33">ABS($AG$3-R130)</f>
        <v>2.587924771117784</v>
      </c>
      <c r="U130" s="17">
        <f t="shared" ref="U130:U193" si="34">4*($AB$2-C130)^2+($AC$2-E130)^2+($AD$2-G130)^2</f>
        <v>43.811600000000006</v>
      </c>
      <c r="V130" s="17">
        <f t="shared" ref="V130:V193" si="35">(4*($AB$2-C130)^2+($AC$2-E130)^2+($AD$2-G130)^2)^1/2</f>
        <v>21.905800000000003</v>
      </c>
      <c r="W130" s="17">
        <f t="shared" ref="W130:W193" si="36">(4*($AB$3-D130)^2+($AC$3-F130)^2+($AD$3-H130)^2)^1/2</f>
        <v>19.037498026374994</v>
      </c>
      <c r="X130" s="19">
        <f t="shared" ref="X130:X193" si="37">V130/$Z$12</f>
        <v>2.1905800000000002</v>
      </c>
      <c r="Y130" s="71">
        <f t="shared" ref="Y130:Y193" si="38">W130/$Z$12</f>
        <v>1.9037498026374995</v>
      </c>
    </row>
    <row r="131" spans="1:25" ht="18" x14ac:dyDescent="0.55000000000000004">
      <c r="A131" s="57">
        <v>130</v>
      </c>
      <c r="B131" s="70" t="s">
        <v>174</v>
      </c>
      <c r="C131" s="15">
        <v>17.2</v>
      </c>
      <c r="D131" s="46">
        <f t="shared" si="27"/>
        <v>16.372250000000001</v>
      </c>
      <c r="E131" s="15">
        <v>10.3</v>
      </c>
      <c r="F131" s="46">
        <f t="shared" si="28"/>
        <v>10.101725</v>
      </c>
      <c r="G131" s="15">
        <v>16.5</v>
      </c>
      <c r="H131" s="46">
        <f t="shared" si="29"/>
        <v>15.075225</v>
      </c>
      <c r="I131" s="47">
        <v>78.599999999999994</v>
      </c>
      <c r="J131" s="37" t="s">
        <v>47</v>
      </c>
      <c r="K131" s="37" t="s">
        <v>47</v>
      </c>
      <c r="L131" s="37">
        <v>126.7</v>
      </c>
      <c r="M131" s="37">
        <f>L131+273.15</f>
        <v>399.84999999999997</v>
      </c>
      <c r="N131" s="53"/>
      <c r="O131" s="37"/>
      <c r="P131" s="37"/>
      <c r="Q131" s="48">
        <f t="shared" si="30"/>
        <v>25.964976410541954</v>
      </c>
      <c r="R131" s="48">
        <f t="shared" si="31"/>
        <v>24.440904787645444</v>
      </c>
      <c r="S131" s="34">
        <f t="shared" si="32"/>
        <v>4.7886122278027479</v>
      </c>
      <c r="T131" s="34">
        <f t="shared" si="33"/>
        <v>4.3531239224179465</v>
      </c>
      <c r="U131" s="17">
        <f t="shared" si="34"/>
        <v>110.38159999999999</v>
      </c>
      <c r="V131" s="17">
        <f t="shared" si="35"/>
        <v>55.190799999999996</v>
      </c>
      <c r="W131" s="17">
        <f t="shared" si="36"/>
        <v>46.891692784424976</v>
      </c>
      <c r="X131" s="19">
        <f t="shared" si="37"/>
        <v>5.5190799999999998</v>
      </c>
      <c r="Y131" s="71">
        <f t="shared" si="38"/>
        <v>4.6891692784424972</v>
      </c>
    </row>
    <row r="132" spans="1:25" ht="18" x14ac:dyDescent="0.55000000000000004">
      <c r="A132" s="57">
        <v>131</v>
      </c>
      <c r="B132" s="70" t="s">
        <v>175</v>
      </c>
      <c r="C132" s="15">
        <v>17.100000000000001</v>
      </c>
      <c r="D132" s="46">
        <f t="shared" si="27"/>
        <v>16.277062500000003</v>
      </c>
      <c r="E132" s="15">
        <v>10.199999999999999</v>
      </c>
      <c r="F132" s="46">
        <f t="shared" si="28"/>
        <v>10.003649999999999</v>
      </c>
      <c r="G132" s="15">
        <v>16.399999999999999</v>
      </c>
      <c r="H132" s="46">
        <f t="shared" si="29"/>
        <v>14.983859999999998</v>
      </c>
      <c r="I132" s="47">
        <v>79.599999999999994</v>
      </c>
      <c r="J132" s="37" t="s">
        <v>47</v>
      </c>
      <c r="K132" s="37" t="s">
        <v>47</v>
      </c>
      <c r="L132" s="37">
        <v>134</v>
      </c>
      <c r="M132" s="37">
        <f>L132+273.15</f>
        <v>407.15</v>
      </c>
      <c r="N132" s="53"/>
      <c r="O132" s="37"/>
      <c r="P132" s="37"/>
      <c r="Q132" s="48">
        <f t="shared" si="30"/>
        <v>25.795542250551744</v>
      </c>
      <c r="R132" s="48">
        <f t="shared" si="31"/>
        <v>24.280276716936449</v>
      </c>
      <c r="S132" s="34">
        <f t="shared" si="32"/>
        <v>4.6191780678125376</v>
      </c>
      <c r="T132" s="34">
        <f t="shared" si="33"/>
        <v>4.1924958517089514</v>
      </c>
      <c r="U132" s="17">
        <f t="shared" si="34"/>
        <v>109.09759999999993</v>
      </c>
      <c r="V132" s="17">
        <f t="shared" si="35"/>
        <v>54.548799999999964</v>
      </c>
      <c r="W132" s="17">
        <f t="shared" si="36"/>
        <v>46.338189886662441</v>
      </c>
      <c r="X132" s="19">
        <f t="shared" si="37"/>
        <v>5.4548799999999966</v>
      </c>
      <c r="Y132" s="71">
        <f t="shared" si="38"/>
        <v>4.6338189886662438</v>
      </c>
    </row>
    <row r="133" spans="1:25" ht="18" x14ac:dyDescent="0.55000000000000004">
      <c r="A133" s="57">
        <v>132</v>
      </c>
      <c r="B133" s="70" t="s">
        <v>176</v>
      </c>
      <c r="C133" s="15">
        <v>15.9</v>
      </c>
      <c r="D133" s="46">
        <f t="shared" si="27"/>
        <v>15.134812500000001</v>
      </c>
      <c r="E133" s="15">
        <v>7.3</v>
      </c>
      <c r="F133" s="46">
        <f t="shared" si="28"/>
        <v>7.1594749999999996</v>
      </c>
      <c r="G133" s="15">
        <v>8.5</v>
      </c>
      <c r="H133" s="46">
        <f t="shared" si="29"/>
        <v>7.766025</v>
      </c>
      <c r="I133" s="47">
        <v>101.4</v>
      </c>
      <c r="J133" s="37" t="s">
        <v>47</v>
      </c>
      <c r="K133" s="37" t="s">
        <v>47</v>
      </c>
      <c r="L133" s="37" t="s">
        <v>47</v>
      </c>
      <c r="M133" s="37" t="s">
        <v>47</v>
      </c>
      <c r="N133" s="53"/>
      <c r="O133" s="37"/>
      <c r="P133" s="37"/>
      <c r="Q133" s="48">
        <f t="shared" si="30"/>
        <v>19.451221041363958</v>
      </c>
      <c r="R133" s="48">
        <f t="shared" si="31"/>
        <v>18.456212395462032</v>
      </c>
      <c r="S133" s="34">
        <f t="shared" si="32"/>
        <v>1.7251431413752485</v>
      </c>
      <c r="T133" s="34">
        <f t="shared" si="33"/>
        <v>1.6315684697654653</v>
      </c>
      <c r="U133" s="17">
        <f t="shared" si="34"/>
        <v>34.149599999999964</v>
      </c>
      <c r="V133" s="17">
        <f t="shared" si="35"/>
        <v>17.074799999999982</v>
      </c>
      <c r="W133" s="17">
        <f t="shared" si="36"/>
        <v>14.858613182237464</v>
      </c>
      <c r="X133" s="19">
        <f t="shared" si="37"/>
        <v>1.7074799999999981</v>
      </c>
      <c r="Y133" s="71">
        <f t="shared" si="38"/>
        <v>1.4858613182237463</v>
      </c>
    </row>
    <row r="134" spans="1:25" ht="18" x14ac:dyDescent="0.55000000000000004">
      <c r="A134" s="57">
        <v>133</v>
      </c>
      <c r="B134" s="70" t="s">
        <v>177</v>
      </c>
      <c r="C134" s="15">
        <v>15.5</v>
      </c>
      <c r="D134" s="46">
        <f t="shared" si="27"/>
        <v>14.7540625</v>
      </c>
      <c r="E134" s="15">
        <v>6.7</v>
      </c>
      <c r="F134" s="46">
        <f t="shared" si="28"/>
        <v>6.5710250000000006</v>
      </c>
      <c r="G134" s="15">
        <v>2.2000000000000002</v>
      </c>
      <c r="H134" s="46">
        <f t="shared" si="29"/>
        <v>2.01003</v>
      </c>
      <c r="I134" s="47">
        <v>84.9</v>
      </c>
      <c r="J134" s="37">
        <f>K134-273.15</f>
        <v>-137.34999999999997</v>
      </c>
      <c r="K134" s="37">
        <v>135.80000000000001</v>
      </c>
      <c r="L134" s="37">
        <f>M134-273.15</f>
        <v>22.550000000000011</v>
      </c>
      <c r="M134" s="37">
        <v>295.7</v>
      </c>
      <c r="N134" s="53"/>
      <c r="O134" s="37"/>
      <c r="P134" s="37"/>
      <c r="Q134" s="48">
        <f t="shared" si="30"/>
        <v>17.028799135582048</v>
      </c>
      <c r="R134" s="48">
        <f t="shared" si="31"/>
        <v>16.275778027652972</v>
      </c>
      <c r="S134" s="34">
        <f t="shared" si="32"/>
        <v>4.1475650471571583</v>
      </c>
      <c r="T134" s="34">
        <f t="shared" si="33"/>
        <v>3.812002837574525</v>
      </c>
      <c r="U134" s="17">
        <f t="shared" si="34"/>
        <v>64.603599999999972</v>
      </c>
      <c r="V134" s="17">
        <f t="shared" si="35"/>
        <v>32.301799999999986</v>
      </c>
      <c r="W134" s="17">
        <f t="shared" si="36"/>
        <v>27.78675987562497</v>
      </c>
      <c r="X134" s="19">
        <f t="shared" si="37"/>
        <v>3.2301799999999985</v>
      </c>
      <c r="Y134" s="71">
        <f t="shared" si="38"/>
        <v>2.7786759875624969</v>
      </c>
    </row>
    <row r="135" spans="1:25" ht="18" x14ac:dyDescent="0.55000000000000004">
      <c r="A135" s="57">
        <v>134</v>
      </c>
      <c r="B135" s="70" t="s">
        <v>178</v>
      </c>
      <c r="C135" s="15">
        <v>15.3</v>
      </c>
      <c r="D135" s="46">
        <f t="shared" si="27"/>
        <v>14.5636875</v>
      </c>
      <c r="E135" s="15">
        <v>6.3</v>
      </c>
      <c r="F135" s="46">
        <f t="shared" si="28"/>
        <v>6.178725</v>
      </c>
      <c r="G135" s="15">
        <v>0</v>
      </c>
      <c r="H135" s="46">
        <f t="shared" si="29"/>
        <v>0</v>
      </c>
      <c r="I135" s="47">
        <v>75.599999999999994</v>
      </c>
      <c r="J135" s="37">
        <f>K135-273.15</f>
        <v>-158.14999999999998</v>
      </c>
      <c r="K135" s="37">
        <v>115</v>
      </c>
      <c r="L135" s="37">
        <f>M135-273.15</f>
        <v>-28.349999999999966</v>
      </c>
      <c r="M135" s="37">
        <v>244.8</v>
      </c>
      <c r="N135" s="53"/>
      <c r="O135" s="37"/>
      <c r="P135" s="37"/>
      <c r="Q135" s="48">
        <f t="shared" si="30"/>
        <v>16.546298679765211</v>
      </c>
      <c r="R135" s="48">
        <f t="shared" si="31"/>
        <v>15.820165492916983</v>
      </c>
      <c r="S135" s="34">
        <f t="shared" si="32"/>
        <v>4.630065502973995</v>
      </c>
      <c r="T135" s="34">
        <f t="shared" si="33"/>
        <v>4.2676153723105141</v>
      </c>
      <c r="U135" s="17">
        <f t="shared" si="34"/>
        <v>96.275599999999955</v>
      </c>
      <c r="V135" s="17">
        <f t="shared" si="35"/>
        <v>48.137799999999977</v>
      </c>
      <c r="W135" s="17">
        <f t="shared" si="36"/>
        <v>41.163082430674962</v>
      </c>
      <c r="X135" s="19">
        <f t="shared" si="37"/>
        <v>4.8137799999999977</v>
      </c>
      <c r="Y135" s="71">
        <f t="shared" si="38"/>
        <v>4.116308243067496</v>
      </c>
    </row>
    <row r="136" spans="1:25" ht="18" x14ac:dyDescent="0.55000000000000004">
      <c r="A136" s="57">
        <v>135</v>
      </c>
      <c r="B136" s="70" t="s">
        <v>179</v>
      </c>
      <c r="C136" s="15">
        <v>16.8</v>
      </c>
      <c r="D136" s="46">
        <f t="shared" si="27"/>
        <v>15.9915</v>
      </c>
      <c r="E136" s="15">
        <v>6.5</v>
      </c>
      <c r="F136" s="46">
        <f t="shared" si="28"/>
        <v>6.3748750000000003</v>
      </c>
      <c r="G136" s="15">
        <v>5.7</v>
      </c>
      <c r="H136" s="46">
        <f t="shared" si="29"/>
        <v>5.2078049999999996</v>
      </c>
      <c r="I136" s="47">
        <v>104.5</v>
      </c>
      <c r="J136" s="37">
        <f>K136-273.15</f>
        <v>-69.699999999999989</v>
      </c>
      <c r="K136" s="37">
        <v>203.45</v>
      </c>
      <c r="L136" s="37">
        <f>M136-273.15</f>
        <v>108.05000000000001</v>
      </c>
      <c r="M136" s="37">
        <v>381.2</v>
      </c>
      <c r="N136" s="53"/>
      <c r="O136" s="37"/>
      <c r="P136" s="37"/>
      <c r="Q136" s="48">
        <f t="shared" si="30"/>
        <v>18.893914364154401</v>
      </c>
      <c r="R136" s="48">
        <f t="shared" si="31"/>
        <v>17.985781507447765</v>
      </c>
      <c r="S136" s="34">
        <f t="shared" si="32"/>
        <v>2.282449818584805</v>
      </c>
      <c r="T136" s="34">
        <f t="shared" si="33"/>
        <v>2.1019993577797322</v>
      </c>
      <c r="U136" s="17">
        <f t="shared" si="34"/>
        <v>16.685599999999972</v>
      </c>
      <c r="V136" s="17">
        <f t="shared" si="35"/>
        <v>8.3427999999999862</v>
      </c>
      <c r="W136" s="17">
        <f t="shared" si="36"/>
        <v>7.1219451876249797</v>
      </c>
      <c r="X136" s="19">
        <f t="shared" si="37"/>
        <v>0.83427999999999858</v>
      </c>
      <c r="Y136" s="71">
        <f t="shared" si="38"/>
        <v>0.71219451876249795</v>
      </c>
    </row>
    <row r="137" spans="1:25" ht="18" x14ac:dyDescent="0.55000000000000004">
      <c r="A137" s="57">
        <v>136</v>
      </c>
      <c r="B137" s="70" t="s">
        <v>180</v>
      </c>
      <c r="C137" s="15">
        <v>16.8</v>
      </c>
      <c r="D137" s="46">
        <f t="shared" si="27"/>
        <v>15.9915</v>
      </c>
      <c r="E137" s="15">
        <v>13.5</v>
      </c>
      <c r="F137" s="46">
        <f t="shared" si="28"/>
        <v>13.240125000000001</v>
      </c>
      <c r="G137" s="15">
        <v>4.7</v>
      </c>
      <c r="H137" s="46">
        <f t="shared" si="29"/>
        <v>4.2941549999999999</v>
      </c>
      <c r="I137" s="47">
        <v>85.1</v>
      </c>
      <c r="J137" s="37" t="s">
        <v>47</v>
      </c>
      <c r="K137" s="37" t="s">
        <v>47</v>
      </c>
      <c r="L137" s="37">
        <v>125</v>
      </c>
      <c r="M137" s="37">
        <f>L137+273.15</f>
        <v>398.15</v>
      </c>
      <c r="N137" s="53"/>
      <c r="O137" s="37"/>
      <c r="P137" s="37"/>
      <c r="Q137" s="48">
        <f t="shared" si="30"/>
        <v>22.058558429779588</v>
      </c>
      <c r="R137" s="48">
        <f t="shared" si="31"/>
        <v>21.200678041743146</v>
      </c>
      <c r="S137" s="34">
        <f t="shared" si="32"/>
        <v>0.88219424704038119</v>
      </c>
      <c r="T137" s="34">
        <f t="shared" si="33"/>
        <v>1.1128971765156486</v>
      </c>
      <c r="U137" s="17">
        <f t="shared" si="34"/>
        <v>62.285599999999967</v>
      </c>
      <c r="V137" s="17">
        <f t="shared" si="35"/>
        <v>31.142799999999983</v>
      </c>
      <c r="W137" s="17">
        <f t="shared" si="36"/>
        <v>28.869615700624987</v>
      </c>
      <c r="X137" s="19">
        <f t="shared" si="37"/>
        <v>3.1142799999999982</v>
      </c>
      <c r="Y137" s="71">
        <f t="shared" si="38"/>
        <v>2.8869615700624989</v>
      </c>
    </row>
    <row r="138" spans="1:25" ht="18" x14ac:dyDescent="0.55000000000000004">
      <c r="A138" s="57">
        <v>137</v>
      </c>
      <c r="B138" s="70" t="s">
        <v>181</v>
      </c>
      <c r="C138" s="15">
        <v>17.5</v>
      </c>
      <c r="D138" s="46">
        <f t="shared" si="27"/>
        <v>16.657812500000002</v>
      </c>
      <c r="E138" s="15">
        <v>5.7</v>
      </c>
      <c r="F138" s="46">
        <f t="shared" si="28"/>
        <v>5.5902750000000001</v>
      </c>
      <c r="G138" s="15">
        <v>14.7</v>
      </c>
      <c r="H138" s="46">
        <f t="shared" si="29"/>
        <v>13.430654999999998</v>
      </c>
      <c r="I138" s="47">
        <v>84.2</v>
      </c>
      <c r="J138" s="37">
        <v>-19.899999999999999</v>
      </c>
      <c r="K138" s="37">
        <f>J138+273.15</f>
        <v>253.24999999999997</v>
      </c>
      <c r="L138" s="37">
        <v>165</v>
      </c>
      <c r="M138" s="37">
        <f>L138+273.15</f>
        <v>438.15</v>
      </c>
      <c r="N138" s="53"/>
      <c r="O138" s="37"/>
      <c r="P138" s="37"/>
      <c r="Q138" s="48">
        <f t="shared" si="30"/>
        <v>23.554829653385308</v>
      </c>
      <c r="R138" s="48">
        <f t="shared" si="31"/>
        <v>22.115975800081856</v>
      </c>
      <c r="S138" s="34">
        <f t="shared" si="32"/>
        <v>2.3784654706461019</v>
      </c>
      <c r="T138" s="34">
        <f t="shared" si="33"/>
        <v>2.0281949348543584</v>
      </c>
      <c r="U138" s="17">
        <f t="shared" si="34"/>
        <v>66.933599999999984</v>
      </c>
      <c r="V138" s="17">
        <f t="shared" si="35"/>
        <v>33.466799999999992</v>
      </c>
      <c r="W138" s="17">
        <f t="shared" si="36"/>
        <v>28.066889470937461</v>
      </c>
      <c r="X138" s="19">
        <f t="shared" si="37"/>
        <v>3.3466799999999992</v>
      </c>
      <c r="Y138" s="71">
        <f t="shared" si="38"/>
        <v>2.8066889470937459</v>
      </c>
    </row>
    <row r="139" spans="1:25" ht="18" x14ac:dyDescent="0.55000000000000004">
      <c r="A139" s="57">
        <v>138</v>
      </c>
      <c r="B139" s="70" t="s">
        <v>182</v>
      </c>
      <c r="C139" s="15">
        <v>16.600000000000001</v>
      </c>
      <c r="D139" s="46">
        <f t="shared" si="27"/>
        <v>15.801125000000003</v>
      </c>
      <c r="E139" s="15">
        <v>8</v>
      </c>
      <c r="F139" s="46">
        <f t="shared" si="28"/>
        <v>7.8460000000000001</v>
      </c>
      <c r="G139" s="15">
        <v>6.7</v>
      </c>
      <c r="H139" s="46">
        <f t="shared" si="29"/>
        <v>6.1214550000000001</v>
      </c>
      <c r="I139" s="47">
        <v>89.5</v>
      </c>
      <c r="J139" s="37">
        <v>-130</v>
      </c>
      <c r="K139" s="37">
        <f>J139+273.15</f>
        <v>143.14999999999998</v>
      </c>
      <c r="L139" s="37">
        <v>88</v>
      </c>
      <c r="M139" s="37">
        <f>L139+273.15</f>
        <v>361.15</v>
      </c>
      <c r="N139" s="53"/>
      <c r="O139" s="37"/>
      <c r="P139" s="37"/>
      <c r="Q139" s="49">
        <f t="shared" si="30"/>
        <v>19.607396563542036</v>
      </c>
      <c r="R139" s="48">
        <f t="shared" si="31"/>
        <v>18.673710894802085</v>
      </c>
      <c r="S139" s="34">
        <f t="shared" si="32"/>
        <v>1.5689676191971706</v>
      </c>
      <c r="T139" s="34">
        <f t="shared" si="33"/>
        <v>1.4140699704254125</v>
      </c>
      <c r="U139" s="17">
        <f t="shared" si="34"/>
        <v>19.067599999999956</v>
      </c>
      <c r="V139" s="17">
        <f t="shared" si="35"/>
        <v>9.5337999999999781</v>
      </c>
      <c r="W139" s="17">
        <f t="shared" si="36"/>
        <v>8.2582050193124594</v>
      </c>
      <c r="X139" s="19">
        <f t="shared" si="37"/>
        <v>0.95337999999999778</v>
      </c>
      <c r="Y139" s="71">
        <f t="shared" si="38"/>
        <v>0.8258205019312459</v>
      </c>
    </row>
    <row r="140" spans="1:25" ht="18" x14ac:dyDescent="0.55000000000000004">
      <c r="A140" s="57">
        <v>139</v>
      </c>
      <c r="B140" s="70" t="s">
        <v>183</v>
      </c>
      <c r="C140" s="15">
        <v>16.2</v>
      </c>
      <c r="D140" s="46">
        <f t="shared" si="27"/>
        <v>15.420375</v>
      </c>
      <c r="E140" s="15">
        <v>7.7</v>
      </c>
      <c r="F140" s="46">
        <f t="shared" si="28"/>
        <v>7.5517750000000001</v>
      </c>
      <c r="G140" s="15">
        <v>2</v>
      </c>
      <c r="H140" s="46">
        <f t="shared" si="29"/>
        <v>1.8272999999999999</v>
      </c>
      <c r="I140" s="47">
        <v>97.4</v>
      </c>
      <c r="J140" s="37">
        <v>-64.900000000000006</v>
      </c>
      <c r="K140" s="37">
        <f>J140+273.15</f>
        <v>208.24999999999997</v>
      </c>
      <c r="L140" s="37">
        <v>84.8</v>
      </c>
      <c r="M140" s="37">
        <f>L140+273.15</f>
        <v>357.95</v>
      </c>
      <c r="N140" s="53"/>
      <c r="O140" s="37"/>
      <c r="P140" s="37"/>
      <c r="Q140" s="48">
        <f t="shared" si="30"/>
        <v>18.047991578012219</v>
      </c>
      <c r="R140" s="48">
        <f t="shared" si="31"/>
        <v>17.267202902648997</v>
      </c>
      <c r="S140" s="34">
        <f t="shared" si="32"/>
        <v>3.1283726047269873</v>
      </c>
      <c r="T140" s="34">
        <f t="shared" si="33"/>
        <v>2.8205779625785006</v>
      </c>
      <c r="U140" s="17">
        <f t="shared" si="34"/>
        <v>50.891599999999997</v>
      </c>
      <c r="V140" s="17">
        <f t="shared" si="35"/>
        <v>25.445799999999998</v>
      </c>
      <c r="W140" s="17">
        <f t="shared" si="36"/>
        <v>21.659400506612478</v>
      </c>
      <c r="X140" s="19">
        <f t="shared" si="37"/>
        <v>2.5445799999999998</v>
      </c>
      <c r="Y140" s="71">
        <f t="shared" si="38"/>
        <v>2.1659400506612476</v>
      </c>
    </row>
    <row r="141" spans="1:25" ht="18" x14ac:dyDescent="0.55000000000000004">
      <c r="A141" s="57">
        <v>140</v>
      </c>
      <c r="B141" s="70" t="s">
        <v>184</v>
      </c>
      <c r="C141" s="15">
        <v>16.2</v>
      </c>
      <c r="D141" s="46">
        <f t="shared" si="27"/>
        <v>15.420375</v>
      </c>
      <c r="E141" s="15">
        <v>5.6</v>
      </c>
      <c r="F141" s="46">
        <f t="shared" si="28"/>
        <v>5.4921999999999995</v>
      </c>
      <c r="G141" s="15">
        <v>2</v>
      </c>
      <c r="H141" s="46">
        <f t="shared" si="29"/>
        <v>1.8272999999999999</v>
      </c>
      <c r="I141" s="47">
        <v>98.8</v>
      </c>
      <c r="J141" s="37">
        <v>-78.650000000000006</v>
      </c>
      <c r="K141" s="37">
        <v>194.5</v>
      </c>
      <c r="L141" s="37">
        <v>72.2</v>
      </c>
      <c r="M141" s="37">
        <v>345.35</v>
      </c>
      <c r="N141" s="53"/>
      <c r="O141" s="37"/>
      <c r="P141" s="37"/>
      <c r="Q141" s="48">
        <f t="shared" si="30"/>
        <v>17.256882684888371</v>
      </c>
      <c r="R141" s="48">
        <f t="shared" si="31"/>
        <v>16.470921384993158</v>
      </c>
      <c r="S141" s="34">
        <f t="shared" si="32"/>
        <v>3.9194814978508354</v>
      </c>
      <c r="T141" s="34">
        <f t="shared" si="33"/>
        <v>3.6168594802343392</v>
      </c>
      <c r="U141" s="17">
        <f t="shared" si="34"/>
        <v>52.361599999999996</v>
      </c>
      <c r="V141" s="17">
        <f t="shared" si="35"/>
        <v>26.180799999999998</v>
      </c>
      <c r="W141" s="17">
        <f t="shared" si="36"/>
        <v>22.350516642549977</v>
      </c>
      <c r="X141" s="19">
        <f t="shared" si="37"/>
        <v>2.61808</v>
      </c>
      <c r="Y141" s="71">
        <f t="shared" si="38"/>
        <v>2.2350516642549976</v>
      </c>
    </row>
    <row r="142" spans="1:25" ht="18" x14ac:dyDescent="0.55000000000000004">
      <c r="A142" s="57">
        <v>141</v>
      </c>
      <c r="B142" s="70" t="s">
        <v>185</v>
      </c>
      <c r="C142" s="15">
        <v>16.100000000000001</v>
      </c>
      <c r="D142" s="46">
        <f t="shared" si="27"/>
        <v>15.325187500000002</v>
      </c>
      <c r="E142" s="15">
        <v>7.1</v>
      </c>
      <c r="F142" s="46">
        <f t="shared" si="28"/>
        <v>6.9633249999999993</v>
      </c>
      <c r="G142" s="15">
        <v>4.2</v>
      </c>
      <c r="H142" s="46">
        <f t="shared" si="29"/>
        <v>3.8373300000000001</v>
      </c>
      <c r="I142" s="47">
        <v>95.6</v>
      </c>
      <c r="J142" s="37">
        <f>K142-273.15</f>
        <v>-127.92999999999998</v>
      </c>
      <c r="K142" s="37">
        <v>145.22</v>
      </c>
      <c r="L142" s="37">
        <f>M142-273.15</f>
        <v>68.100000000000023</v>
      </c>
      <c r="M142" s="37">
        <v>341.25</v>
      </c>
      <c r="N142" s="53"/>
      <c r="O142" s="37"/>
      <c r="P142" s="37"/>
      <c r="Q142" s="48">
        <f t="shared" si="30"/>
        <v>18.090328908010491</v>
      </c>
      <c r="R142" s="48">
        <f t="shared" si="31"/>
        <v>17.264830392873293</v>
      </c>
      <c r="S142" s="34">
        <f t="shared" si="32"/>
        <v>3.0860352747287152</v>
      </c>
      <c r="T142" s="34">
        <f t="shared" si="33"/>
        <v>2.8229504723542043</v>
      </c>
      <c r="U142" s="17">
        <f t="shared" si="34"/>
        <v>35.307599999999944</v>
      </c>
      <c r="V142" s="17">
        <f t="shared" si="35"/>
        <v>17.653799999999972</v>
      </c>
      <c r="W142" s="17">
        <f t="shared" si="36"/>
        <v>15.189123344624953</v>
      </c>
      <c r="X142" s="19">
        <f t="shared" si="37"/>
        <v>1.7653799999999973</v>
      </c>
      <c r="Y142" s="71">
        <f t="shared" si="38"/>
        <v>1.5189123344624953</v>
      </c>
    </row>
    <row r="143" spans="1:25" ht="18" x14ac:dyDescent="0.55000000000000004">
      <c r="A143" s="57">
        <v>142</v>
      </c>
      <c r="B143" s="70" t="s">
        <v>186</v>
      </c>
      <c r="C143" s="15">
        <v>16.8</v>
      </c>
      <c r="D143" s="46">
        <f t="shared" si="27"/>
        <v>15.9915</v>
      </c>
      <c r="E143" s="15">
        <v>9.6</v>
      </c>
      <c r="F143" s="46">
        <f t="shared" si="28"/>
        <v>9.4152000000000005</v>
      </c>
      <c r="G143" s="15">
        <v>5.5</v>
      </c>
      <c r="H143" s="46">
        <f t="shared" si="29"/>
        <v>5.0250750000000002</v>
      </c>
      <c r="I143" s="47">
        <v>80.5</v>
      </c>
      <c r="J143" s="37">
        <f>K143-273.15</f>
        <v>-44.499999999999972</v>
      </c>
      <c r="K143" s="37">
        <v>228.65</v>
      </c>
      <c r="L143" s="37">
        <f>M143-273.15</f>
        <v>119</v>
      </c>
      <c r="M143" s="37">
        <v>392.15</v>
      </c>
      <c r="N143" s="53"/>
      <c r="O143" s="37"/>
      <c r="P143" s="37"/>
      <c r="Q143" s="49">
        <f t="shared" si="30"/>
        <v>20.115914098046851</v>
      </c>
      <c r="R143" s="48">
        <f t="shared" si="31"/>
        <v>19.225645425983103</v>
      </c>
      <c r="S143" s="34">
        <f t="shared" si="32"/>
        <v>1.0604500846923557</v>
      </c>
      <c r="T143" s="34">
        <f t="shared" si="33"/>
        <v>0.86213543924439406</v>
      </c>
      <c r="U143" s="17">
        <f t="shared" si="34"/>
        <v>23.755599999999969</v>
      </c>
      <c r="V143" s="17">
        <f t="shared" si="35"/>
        <v>11.877799999999985</v>
      </c>
      <c r="W143" s="17">
        <f t="shared" si="36"/>
        <v>10.50856912036248</v>
      </c>
      <c r="X143" s="19">
        <f t="shared" si="37"/>
        <v>1.1877799999999985</v>
      </c>
      <c r="Y143" s="71">
        <f t="shared" si="38"/>
        <v>1.0508569120362481</v>
      </c>
    </row>
    <row r="144" spans="1:25" ht="18" x14ac:dyDescent="0.55000000000000004">
      <c r="A144" s="57">
        <v>143</v>
      </c>
      <c r="B144" s="70" t="s">
        <v>187</v>
      </c>
      <c r="C144" s="15">
        <v>17.399999999999999</v>
      </c>
      <c r="D144" s="46">
        <f t="shared" si="27"/>
        <v>16.562625000000001</v>
      </c>
      <c r="E144" s="15">
        <v>13.6</v>
      </c>
      <c r="F144" s="46">
        <f t="shared" si="28"/>
        <v>13.338200000000001</v>
      </c>
      <c r="G144" s="15">
        <v>2</v>
      </c>
      <c r="H144" s="46">
        <f t="shared" si="29"/>
        <v>1.8272999999999999</v>
      </c>
      <c r="I144" s="47">
        <v>63.3</v>
      </c>
      <c r="J144" s="37">
        <v>25</v>
      </c>
      <c r="K144" s="37">
        <f>J144+273.15</f>
        <v>298.14999999999998</v>
      </c>
      <c r="L144" s="37">
        <v>124</v>
      </c>
      <c r="M144" s="37">
        <f>L144+273.15</f>
        <v>397.15</v>
      </c>
      <c r="N144" s="53"/>
      <c r="O144" s="37"/>
      <c r="P144" s="37"/>
      <c r="Q144" s="48">
        <f t="shared" si="30"/>
        <v>22.17476042711623</v>
      </c>
      <c r="R144" s="48">
        <f t="shared" si="31"/>
        <v>21.344019101861416</v>
      </c>
      <c r="S144" s="34">
        <f t="shared" si="32"/>
        <v>0.99839624437702312</v>
      </c>
      <c r="T144" s="34">
        <f t="shared" si="33"/>
        <v>1.2562382366339193</v>
      </c>
      <c r="U144" s="17">
        <f t="shared" si="34"/>
        <v>75.529600000000002</v>
      </c>
      <c r="V144" s="17">
        <f t="shared" si="35"/>
        <v>37.764800000000001</v>
      </c>
      <c r="W144" s="17">
        <f t="shared" si="36"/>
        <v>34.302746262549988</v>
      </c>
      <c r="X144" s="19">
        <f t="shared" si="37"/>
        <v>3.7764800000000003</v>
      </c>
      <c r="Y144" s="71">
        <f t="shared" si="38"/>
        <v>3.4302746262549988</v>
      </c>
    </row>
    <row r="145" spans="1:25" ht="18" x14ac:dyDescent="0.55000000000000004">
      <c r="A145" s="57">
        <v>144</v>
      </c>
      <c r="B145" s="70" t="s">
        <v>188</v>
      </c>
      <c r="C145" s="15">
        <v>17.5</v>
      </c>
      <c r="D145" s="46">
        <f t="shared" si="27"/>
        <v>16.657812500000002</v>
      </c>
      <c r="E145" s="15">
        <v>9.1999999999999993</v>
      </c>
      <c r="F145" s="46">
        <f t="shared" si="28"/>
        <v>9.0228999999999999</v>
      </c>
      <c r="G145" s="15">
        <v>5.5</v>
      </c>
      <c r="H145" s="46">
        <f t="shared" si="29"/>
        <v>5.0250750000000002</v>
      </c>
      <c r="I145" s="47">
        <v>79.5</v>
      </c>
      <c r="J145" s="37">
        <f>K145-273.15</f>
        <v>-21.999999999999972</v>
      </c>
      <c r="K145" s="37">
        <v>251.15</v>
      </c>
      <c r="L145" s="37">
        <f>M145-273.15</f>
        <v>106</v>
      </c>
      <c r="M145" s="37">
        <v>379.15</v>
      </c>
      <c r="N145" s="53"/>
      <c r="O145" s="37"/>
      <c r="P145" s="37"/>
      <c r="Q145" s="48">
        <f t="shared" si="30"/>
        <v>20.521695836358163</v>
      </c>
      <c r="R145" s="48">
        <f t="shared" si="31"/>
        <v>19.599663784126026</v>
      </c>
      <c r="S145" s="34">
        <f t="shared" si="32"/>
        <v>0.65466834638104388</v>
      </c>
      <c r="T145" s="34">
        <f t="shared" si="33"/>
        <v>0.48811708110147123</v>
      </c>
      <c r="U145" s="17">
        <f t="shared" si="34"/>
        <v>13.043599999999987</v>
      </c>
      <c r="V145" s="17">
        <f t="shared" si="35"/>
        <v>6.5217999999999936</v>
      </c>
      <c r="W145" s="17">
        <f t="shared" si="36"/>
        <v>5.7362935356749789</v>
      </c>
      <c r="X145" s="19">
        <f t="shared" si="37"/>
        <v>0.65217999999999932</v>
      </c>
      <c r="Y145" s="71">
        <f t="shared" si="38"/>
        <v>0.57362935356749789</v>
      </c>
    </row>
    <row r="146" spans="1:25" ht="18" x14ac:dyDescent="0.55000000000000004">
      <c r="A146" s="57">
        <v>145</v>
      </c>
      <c r="B146" s="70" t="s">
        <v>189</v>
      </c>
      <c r="C146" s="15">
        <v>16.2</v>
      </c>
      <c r="D146" s="46">
        <f t="shared" si="27"/>
        <v>15.420375</v>
      </c>
      <c r="E146" s="15">
        <v>2.1</v>
      </c>
      <c r="F146" s="46">
        <f t="shared" si="28"/>
        <v>2.0595750000000002</v>
      </c>
      <c r="G146" s="15">
        <v>2.5</v>
      </c>
      <c r="H146" s="46">
        <f t="shared" si="29"/>
        <v>2.284125</v>
      </c>
      <c r="I146" s="47">
        <v>63.7</v>
      </c>
      <c r="J146" s="37">
        <v>-125.9</v>
      </c>
      <c r="K146" s="37">
        <f>J146+273.15</f>
        <v>147.24999999999997</v>
      </c>
      <c r="L146" s="37">
        <v>-30</v>
      </c>
      <c r="M146" s="37">
        <v>243.15</v>
      </c>
      <c r="N146" s="53"/>
      <c r="O146" s="37"/>
      <c r="P146" s="37"/>
      <c r="Q146" s="48">
        <f t="shared" si="30"/>
        <v>16.525737502453559</v>
      </c>
      <c r="R146" s="48">
        <f t="shared" si="31"/>
        <v>15.724091113220981</v>
      </c>
      <c r="S146" s="34">
        <f t="shared" si="32"/>
        <v>4.6506266802856473</v>
      </c>
      <c r="T146" s="34">
        <f t="shared" si="33"/>
        <v>4.3636897520065165</v>
      </c>
      <c r="U146" s="17">
        <f t="shared" si="34"/>
        <v>69.661599999999993</v>
      </c>
      <c r="V146" s="17">
        <f t="shared" si="35"/>
        <v>34.830799999999996</v>
      </c>
      <c r="W146" s="17">
        <f t="shared" si="36"/>
        <v>30.949679668174973</v>
      </c>
      <c r="X146" s="19">
        <f t="shared" si="37"/>
        <v>3.4830799999999997</v>
      </c>
      <c r="Y146" s="71">
        <f t="shared" si="38"/>
        <v>3.0949679668174972</v>
      </c>
    </row>
    <row r="147" spans="1:25" ht="18" x14ac:dyDescent="0.55000000000000004">
      <c r="A147" s="57">
        <v>146</v>
      </c>
      <c r="B147" s="70" t="s">
        <v>190</v>
      </c>
      <c r="C147" s="15">
        <v>19.600000000000001</v>
      </c>
      <c r="D147" s="46">
        <f t="shared" si="27"/>
        <v>18.656750000000002</v>
      </c>
      <c r="E147" s="15">
        <v>7.8</v>
      </c>
      <c r="F147" s="46">
        <f t="shared" si="28"/>
        <v>7.6498499999999998</v>
      </c>
      <c r="G147" s="15">
        <v>6.7</v>
      </c>
      <c r="H147" s="46">
        <f t="shared" si="29"/>
        <v>6.1214550000000001</v>
      </c>
      <c r="I147" s="47">
        <v>122.5</v>
      </c>
      <c r="J147" s="37">
        <v>-17.899999999999999</v>
      </c>
      <c r="K147" s="37">
        <f>J147+273.15</f>
        <v>255.24999999999997</v>
      </c>
      <c r="L147" s="37">
        <v>200</v>
      </c>
      <c r="M147" s="37">
        <v>473.15</v>
      </c>
      <c r="N147" s="53"/>
      <c r="O147" s="37"/>
      <c r="P147" s="37"/>
      <c r="Q147" s="48">
        <f t="shared" si="30"/>
        <v>22.133458834985554</v>
      </c>
      <c r="R147" s="48">
        <f t="shared" si="31"/>
        <v>21.072891042807225</v>
      </c>
      <c r="S147" s="34">
        <f t="shared" si="32"/>
        <v>0.95709465224634727</v>
      </c>
      <c r="T147" s="34">
        <f t="shared" si="33"/>
        <v>0.98511017757972752</v>
      </c>
      <c r="U147" s="17">
        <f t="shared" si="34"/>
        <v>3.8276000000000177</v>
      </c>
      <c r="V147" s="17">
        <f t="shared" si="35"/>
        <v>1.9138000000000088</v>
      </c>
      <c r="W147" s="17">
        <f t="shared" si="36"/>
        <v>1.930457106812518</v>
      </c>
      <c r="X147" s="19">
        <f t="shared" si="37"/>
        <v>0.19138000000000088</v>
      </c>
      <c r="Y147" s="71">
        <f t="shared" si="38"/>
        <v>0.19304571068125181</v>
      </c>
    </row>
    <row r="148" spans="1:25" ht="18" x14ac:dyDescent="0.55000000000000004">
      <c r="A148" s="57">
        <v>147</v>
      </c>
      <c r="B148" s="70" t="s">
        <v>191</v>
      </c>
      <c r="C148" s="15">
        <v>19.899999999999999</v>
      </c>
      <c r="D148" s="46">
        <f t="shared" si="27"/>
        <v>18.9423125</v>
      </c>
      <c r="E148" s="15">
        <v>7.2</v>
      </c>
      <c r="F148" s="46">
        <f t="shared" si="28"/>
        <v>7.0613999999999999</v>
      </c>
      <c r="G148" s="15">
        <v>5.6</v>
      </c>
      <c r="H148" s="46">
        <f t="shared" si="29"/>
        <v>5.1164399999999999</v>
      </c>
      <c r="I148" s="47">
        <v>113.4</v>
      </c>
      <c r="J148" s="37">
        <v>47.5</v>
      </c>
      <c r="K148" s="37">
        <v>320.64999999999998</v>
      </c>
      <c r="L148" s="37">
        <v>213.5</v>
      </c>
      <c r="M148" s="37">
        <v>486.65</v>
      </c>
      <c r="N148" s="53"/>
      <c r="O148" s="50" t="s">
        <v>47</v>
      </c>
      <c r="P148" s="50" t="s">
        <v>192</v>
      </c>
      <c r="Q148" s="48">
        <f t="shared" si="30"/>
        <v>21.890865674979597</v>
      </c>
      <c r="R148" s="48">
        <f t="shared" si="31"/>
        <v>20.853118018206683</v>
      </c>
      <c r="S148" s="34">
        <f t="shared" si="32"/>
        <v>0.71450149224039095</v>
      </c>
      <c r="T148" s="34">
        <f t="shared" si="33"/>
        <v>0.76533715297918548</v>
      </c>
      <c r="U148" s="17">
        <f t="shared" si="34"/>
        <v>7.5695999999999986</v>
      </c>
      <c r="V148" s="17">
        <f t="shared" si="35"/>
        <v>3.7847999999999993</v>
      </c>
      <c r="W148" s="17">
        <f t="shared" si="36"/>
        <v>3.5888240444125126</v>
      </c>
      <c r="X148" s="19">
        <f t="shared" si="37"/>
        <v>0.37847999999999993</v>
      </c>
      <c r="Y148" s="71">
        <f t="shared" si="38"/>
        <v>0.35888240444125125</v>
      </c>
    </row>
    <row r="149" spans="1:25" ht="18" x14ac:dyDescent="0.55000000000000004">
      <c r="A149" s="57">
        <v>148</v>
      </c>
      <c r="B149" s="70" t="s">
        <v>193</v>
      </c>
      <c r="C149" s="15">
        <v>19</v>
      </c>
      <c r="D149" s="46">
        <f t="shared" si="27"/>
        <v>18.085625</v>
      </c>
      <c r="E149" s="15">
        <v>4.3</v>
      </c>
      <c r="F149" s="46">
        <f t="shared" si="28"/>
        <v>4.217225</v>
      </c>
      <c r="G149" s="15">
        <v>2</v>
      </c>
      <c r="H149" s="46">
        <f t="shared" si="29"/>
        <v>1.8272999999999999</v>
      </c>
      <c r="I149" s="47">
        <v>102.1</v>
      </c>
      <c r="J149" s="37">
        <v>-45.6</v>
      </c>
      <c r="K149" s="37">
        <f>J149+273.15</f>
        <v>227.54999999999998</v>
      </c>
      <c r="L149" s="37">
        <v>131.69999999999999</v>
      </c>
      <c r="M149" s="37">
        <f>L149+273.15</f>
        <v>404.84999999999997</v>
      </c>
      <c r="N149" s="53"/>
      <c r="O149" s="37"/>
      <c r="P149" s="37"/>
      <c r="Q149" s="49">
        <f t="shared" si="30"/>
        <v>19.582900704441109</v>
      </c>
      <c r="R149" s="48">
        <f t="shared" si="31"/>
        <v>18.660488836878041</v>
      </c>
      <c r="S149" s="34">
        <f t="shared" si="32"/>
        <v>1.5934634782980979</v>
      </c>
      <c r="T149" s="34">
        <f t="shared" si="33"/>
        <v>1.4272920283494557</v>
      </c>
      <c r="U149" s="17">
        <f t="shared" si="34"/>
        <v>32.6036</v>
      </c>
      <c r="V149" s="17">
        <f t="shared" si="35"/>
        <v>16.3018</v>
      </c>
      <c r="W149" s="17">
        <f t="shared" si="36"/>
        <v>14.087220564112505</v>
      </c>
      <c r="X149" s="19">
        <f t="shared" si="37"/>
        <v>1.63018</v>
      </c>
      <c r="Y149" s="71">
        <f t="shared" si="38"/>
        <v>1.4087220564112504</v>
      </c>
    </row>
    <row r="150" spans="1:25" ht="18" x14ac:dyDescent="0.55000000000000004">
      <c r="A150" s="57">
        <v>149</v>
      </c>
      <c r="B150" s="70" t="s">
        <v>194</v>
      </c>
      <c r="C150" s="15">
        <v>19.600000000000001</v>
      </c>
      <c r="D150" s="46">
        <f t="shared" si="27"/>
        <v>18.656750000000002</v>
      </c>
      <c r="E150" s="15">
        <v>7.5</v>
      </c>
      <c r="F150" s="46">
        <f t="shared" si="28"/>
        <v>7.3556249999999999</v>
      </c>
      <c r="G150" s="15">
        <v>13</v>
      </c>
      <c r="H150" s="46">
        <f t="shared" si="29"/>
        <v>11.87745</v>
      </c>
      <c r="I150" s="47">
        <v>117.7</v>
      </c>
      <c r="J150" s="37">
        <v>70.5</v>
      </c>
      <c r="K150" s="37">
        <f>J150+273.15</f>
        <v>343.65</v>
      </c>
      <c r="L150" s="37">
        <v>235</v>
      </c>
      <c r="M150" s="37">
        <f>L150+273.15</f>
        <v>508.15</v>
      </c>
      <c r="N150" s="53"/>
      <c r="O150" s="37"/>
      <c r="P150" s="37"/>
      <c r="Q150" s="48">
        <f t="shared" si="30"/>
        <v>24.686230980042296</v>
      </c>
      <c r="R150" s="48">
        <f t="shared" si="31"/>
        <v>23.307796082118642</v>
      </c>
      <c r="S150" s="34">
        <f t="shared" si="32"/>
        <v>3.5098667973030899</v>
      </c>
      <c r="T150" s="34">
        <f t="shared" si="33"/>
        <v>3.2200152168911451</v>
      </c>
      <c r="U150" s="17">
        <f t="shared" si="34"/>
        <v>39.347600000000021</v>
      </c>
      <c r="V150" s="17">
        <f t="shared" si="35"/>
        <v>19.673800000000011</v>
      </c>
      <c r="W150" s="17">
        <f t="shared" si="36"/>
        <v>16.772997746612514</v>
      </c>
      <c r="X150" s="19">
        <f t="shared" si="37"/>
        <v>1.967380000000001</v>
      </c>
      <c r="Y150" s="71">
        <f t="shared" si="38"/>
        <v>1.6772997746612515</v>
      </c>
    </row>
    <row r="151" spans="1:25" ht="18" x14ac:dyDescent="0.55000000000000004">
      <c r="A151" s="57">
        <v>150</v>
      </c>
      <c r="B151" s="70" t="s">
        <v>195</v>
      </c>
      <c r="C151" s="15">
        <v>19.899999999999999</v>
      </c>
      <c r="D151" s="46">
        <f t="shared" si="27"/>
        <v>18.9423125</v>
      </c>
      <c r="E151" s="15">
        <v>9.3000000000000007</v>
      </c>
      <c r="F151" s="46">
        <f t="shared" si="28"/>
        <v>9.1209750000000014</v>
      </c>
      <c r="G151" s="15">
        <v>2.6</v>
      </c>
      <c r="H151" s="46">
        <f t="shared" si="29"/>
        <v>2.3754900000000001</v>
      </c>
      <c r="I151" s="47">
        <v>117.7</v>
      </c>
      <c r="J151" s="37" t="s">
        <v>47</v>
      </c>
      <c r="K151" s="37" t="s">
        <v>47</v>
      </c>
      <c r="L151" s="37">
        <v>215.5</v>
      </c>
      <c r="M151" s="37">
        <f>L151+273.15</f>
        <v>488.65</v>
      </c>
      <c r="N151" s="53"/>
      <c r="O151" s="37"/>
      <c r="P151" s="37"/>
      <c r="Q151" s="48">
        <f t="shared" si="30"/>
        <v>22.119222409479043</v>
      </c>
      <c r="R151" s="48">
        <f t="shared" si="31"/>
        <v>21.157654419580194</v>
      </c>
      <c r="S151" s="34">
        <f t="shared" si="32"/>
        <v>0.94285822673983688</v>
      </c>
      <c r="T151" s="34">
        <f t="shared" si="33"/>
        <v>1.0698735543526965</v>
      </c>
      <c r="U151" s="17">
        <f t="shared" si="34"/>
        <v>30.219600000000003</v>
      </c>
      <c r="V151" s="17">
        <f t="shared" si="35"/>
        <v>15.109800000000002</v>
      </c>
      <c r="W151" s="17">
        <f t="shared" si="36"/>
        <v>13.370867689225015</v>
      </c>
      <c r="X151" s="19">
        <f t="shared" si="37"/>
        <v>1.5109800000000002</v>
      </c>
      <c r="Y151" s="71">
        <f t="shared" si="38"/>
        <v>1.3370867689225014</v>
      </c>
    </row>
    <row r="152" spans="1:25" ht="18" x14ac:dyDescent="0.55000000000000004">
      <c r="A152" s="57">
        <v>151</v>
      </c>
      <c r="B152" s="70" t="s">
        <v>196</v>
      </c>
      <c r="C152" s="15">
        <v>17.2</v>
      </c>
      <c r="D152" s="46">
        <f t="shared" si="27"/>
        <v>16.372250000000001</v>
      </c>
      <c r="E152" s="15">
        <v>6.6</v>
      </c>
      <c r="F152" s="46">
        <f t="shared" si="28"/>
        <v>6.47295</v>
      </c>
      <c r="G152" s="15">
        <v>2.2999999999999998</v>
      </c>
      <c r="H152" s="46">
        <f t="shared" si="29"/>
        <v>2.1013949999999997</v>
      </c>
      <c r="I152" s="47">
        <v>78.7</v>
      </c>
      <c r="J152" s="37">
        <v>-16</v>
      </c>
      <c r="K152" s="37">
        <f>J152+273.15</f>
        <v>257.14999999999998</v>
      </c>
      <c r="L152" s="37">
        <v>106.5</v>
      </c>
      <c r="M152" s="37">
        <f>L152+273.15</f>
        <v>379.65</v>
      </c>
      <c r="N152" s="53"/>
      <c r="O152" s="37"/>
      <c r="P152" s="37"/>
      <c r="Q152" s="48">
        <f t="shared" si="30"/>
        <v>18.56582882609877</v>
      </c>
      <c r="R152" s="48">
        <f t="shared" si="31"/>
        <v>17.730355684842451</v>
      </c>
      <c r="S152" s="34">
        <f t="shared" si="32"/>
        <v>2.6105353566404368</v>
      </c>
      <c r="T152" s="34">
        <f t="shared" si="33"/>
        <v>2.3574251803850466</v>
      </c>
      <c r="U152" s="17">
        <f t="shared" si="34"/>
        <v>31.491599999999998</v>
      </c>
      <c r="V152" s="17">
        <f t="shared" si="35"/>
        <v>15.745799999999999</v>
      </c>
      <c r="W152" s="17">
        <f t="shared" si="36"/>
        <v>13.154921687312481</v>
      </c>
      <c r="X152" s="19">
        <f t="shared" si="37"/>
        <v>1.5745799999999999</v>
      </c>
      <c r="Y152" s="71">
        <f t="shared" si="38"/>
        <v>1.315492168731248</v>
      </c>
    </row>
    <row r="153" spans="1:25" ht="18" x14ac:dyDescent="0.55000000000000004">
      <c r="A153" s="57">
        <v>152</v>
      </c>
      <c r="B153" s="70" t="s">
        <v>197</v>
      </c>
      <c r="C153" s="15">
        <v>16.2</v>
      </c>
      <c r="D153" s="46">
        <f t="shared" si="27"/>
        <v>15.420375</v>
      </c>
      <c r="E153" s="15">
        <v>5.5</v>
      </c>
      <c r="F153" s="46">
        <f t="shared" si="28"/>
        <v>5.3941249999999998</v>
      </c>
      <c r="G153" s="15">
        <v>2</v>
      </c>
      <c r="H153" s="46">
        <f t="shared" si="29"/>
        <v>1.8272999999999999</v>
      </c>
      <c r="I153" s="47">
        <v>104.5</v>
      </c>
      <c r="J153" s="37">
        <v>-123.1</v>
      </c>
      <c r="K153" s="37">
        <f>J153+273.15</f>
        <v>150.04999999999998</v>
      </c>
      <c r="L153" s="37">
        <v>78</v>
      </c>
      <c r="M153" s="37">
        <f>L153+273.15</f>
        <v>351.15</v>
      </c>
      <c r="N153" s="53"/>
      <c r="O153" s="37"/>
      <c r="P153" s="37"/>
      <c r="Q153" s="48">
        <f t="shared" si="30"/>
        <v>17.224691579241703</v>
      </c>
      <c r="R153" s="48">
        <f t="shared" si="31"/>
        <v>16.438478486351769</v>
      </c>
      <c r="S153" s="34">
        <f t="shared" si="32"/>
        <v>3.9516726034975029</v>
      </c>
      <c r="T153" s="34">
        <f t="shared" si="33"/>
        <v>3.6493023788757277</v>
      </c>
      <c r="U153" s="17">
        <f t="shared" si="34"/>
        <v>52.651599999999988</v>
      </c>
      <c r="V153" s="17">
        <f t="shared" si="35"/>
        <v>26.325799999999994</v>
      </c>
      <c r="W153" s="17">
        <f t="shared" si="36"/>
        <v>22.489232696612476</v>
      </c>
      <c r="X153" s="19">
        <f t="shared" si="37"/>
        <v>2.6325799999999995</v>
      </c>
      <c r="Y153" s="71">
        <f t="shared" si="38"/>
        <v>2.2489232696612476</v>
      </c>
    </row>
    <row r="154" spans="1:25" ht="18" x14ac:dyDescent="0.55000000000000004">
      <c r="A154" s="57">
        <v>153</v>
      </c>
      <c r="B154" s="70" t="s">
        <v>198</v>
      </c>
      <c r="C154" s="15">
        <v>17.600000000000001</v>
      </c>
      <c r="D154" s="46">
        <f t="shared" si="27"/>
        <v>16.753</v>
      </c>
      <c r="E154" s="15">
        <v>7.2</v>
      </c>
      <c r="F154" s="46">
        <f t="shared" si="28"/>
        <v>7.0613999999999999</v>
      </c>
      <c r="G154" s="15">
        <v>2.2000000000000002</v>
      </c>
      <c r="H154" s="46">
        <f t="shared" si="29"/>
        <v>2.01003</v>
      </c>
      <c r="I154" s="47">
        <v>84.9</v>
      </c>
      <c r="J154" s="37">
        <f>K154-273.15</f>
        <v>-97.679999999999978</v>
      </c>
      <c r="K154" s="37">
        <v>175.47</v>
      </c>
      <c r="L154" s="37">
        <f>M154-273.15</f>
        <v>43.430000000000007</v>
      </c>
      <c r="M154" s="37">
        <v>316.58</v>
      </c>
      <c r="N154" s="53"/>
      <c r="O154" s="37"/>
      <c r="P154" s="37"/>
      <c r="Q154" s="48">
        <f t="shared" si="30"/>
        <v>19.142622599842479</v>
      </c>
      <c r="R154" s="48">
        <f t="shared" si="31"/>
        <v>18.291161788166985</v>
      </c>
      <c r="S154" s="34">
        <f t="shared" si="32"/>
        <v>2.0337415828967274</v>
      </c>
      <c r="T154" s="34">
        <f t="shared" si="33"/>
        <v>1.7966190770605124</v>
      </c>
      <c r="U154" s="17">
        <f t="shared" si="34"/>
        <v>28.097599999999975</v>
      </c>
      <c r="V154" s="17">
        <f t="shared" si="35"/>
        <v>14.048799999999988</v>
      </c>
      <c r="W154" s="17">
        <f t="shared" si="36"/>
        <v>11.662338876249988</v>
      </c>
      <c r="X154" s="19">
        <f t="shared" si="37"/>
        <v>1.4048799999999988</v>
      </c>
      <c r="Y154" s="71">
        <f t="shared" si="38"/>
        <v>1.1662338876249989</v>
      </c>
    </row>
    <row r="155" spans="1:25" ht="18" x14ac:dyDescent="0.55000000000000004">
      <c r="A155" s="57">
        <v>154</v>
      </c>
      <c r="B155" s="70" t="s">
        <v>199</v>
      </c>
      <c r="C155" s="15">
        <v>12.3</v>
      </c>
      <c r="D155" s="46">
        <f t="shared" si="27"/>
        <v>11.7080625</v>
      </c>
      <c r="E155" s="15">
        <v>6.3</v>
      </c>
      <c r="F155" s="46">
        <f t="shared" si="28"/>
        <v>6.178725</v>
      </c>
      <c r="G155" s="15">
        <v>5.7</v>
      </c>
      <c r="H155" s="46">
        <f t="shared" si="29"/>
        <v>5.2078049999999996</v>
      </c>
      <c r="I155" s="47">
        <v>72.900000000000006</v>
      </c>
      <c r="J155" s="37">
        <f>K155-273.15</f>
        <v>-157.41999999999996</v>
      </c>
      <c r="K155" s="37">
        <v>115.73</v>
      </c>
      <c r="L155" s="37">
        <f>M155-273.15</f>
        <v>-40.829999999999984</v>
      </c>
      <c r="M155" s="37">
        <v>232.32</v>
      </c>
      <c r="N155" s="53"/>
      <c r="O155" s="37"/>
      <c r="P155" s="37"/>
      <c r="Q155" s="48">
        <f t="shared" si="30"/>
        <v>14.948913003961191</v>
      </c>
      <c r="R155" s="48">
        <f t="shared" si="31"/>
        <v>14.225913083087365</v>
      </c>
      <c r="S155" s="34">
        <f t="shared" si="32"/>
        <v>6.2274511787780149</v>
      </c>
      <c r="T155" s="34">
        <f t="shared" si="33"/>
        <v>5.8618677821401324</v>
      </c>
      <c r="U155" s="17">
        <f t="shared" si="34"/>
        <v>167.04559999999992</v>
      </c>
      <c r="V155" s="17">
        <f t="shared" si="35"/>
        <v>83.522799999999961</v>
      </c>
      <c r="W155" s="17">
        <f t="shared" si="36"/>
        <v>74.363128982937425</v>
      </c>
      <c r="X155" s="19">
        <f t="shared" si="37"/>
        <v>8.3522799999999968</v>
      </c>
      <c r="Y155" s="71">
        <f t="shared" si="38"/>
        <v>7.4363128982937425</v>
      </c>
    </row>
    <row r="156" spans="1:25" ht="18" x14ac:dyDescent="0.55000000000000004">
      <c r="A156" s="57">
        <v>155</v>
      </c>
      <c r="B156" s="70" t="s">
        <v>200</v>
      </c>
      <c r="C156" s="15">
        <v>16</v>
      </c>
      <c r="D156" s="46">
        <f t="shared" si="27"/>
        <v>15.23</v>
      </c>
      <c r="E156" s="15">
        <v>7.8</v>
      </c>
      <c r="F156" s="46">
        <f t="shared" si="28"/>
        <v>7.6498499999999998</v>
      </c>
      <c r="G156" s="15">
        <v>7.9</v>
      </c>
      <c r="H156" s="46">
        <f t="shared" si="29"/>
        <v>7.217835</v>
      </c>
      <c r="I156" s="47">
        <v>87.4</v>
      </c>
      <c r="J156" s="37" t="s">
        <v>47</v>
      </c>
      <c r="K156" s="37" t="s">
        <v>47</v>
      </c>
      <c r="L156" s="37">
        <v>31.1</v>
      </c>
      <c r="M156" s="37">
        <f>L156+273.15</f>
        <v>304.25</v>
      </c>
      <c r="N156" s="53"/>
      <c r="O156" s="37"/>
      <c r="P156" s="37"/>
      <c r="Q156" s="48">
        <f t="shared" si="30"/>
        <v>19.474342094150447</v>
      </c>
      <c r="R156" s="48">
        <f t="shared" si="31"/>
        <v>18.508653303515224</v>
      </c>
      <c r="S156" s="34">
        <f t="shared" si="32"/>
        <v>1.7020220885887589</v>
      </c>
      <c r="T156" s="34">
        <f t="shared" si="33"/>
        <v>1.5791275617122729</v>
      </c>
      <c r="U156" s="17">
        <f t="shared" si="34"/>
        <v>31.043599999999977</v>
      </c>
      <c r="V156" s="17">
        <f t="shared" si="35"/>
        <v>15.521799999999988</v>
      </c>
      <c r="W156" s="17">
        <f t="shared" si="36"/>
        <v>13.537337723912469</v>
      </c>
      <c r="X156" s="19">
        <f t="shared" si="37"/>
        <v>1.5521799999999988</v>
      </c>
      <c r="Y156" s="71">
        <f t="shared" si="38"/>
        <v>1.3537337723912468</v>
      </c>
    </row>
    <row r="157" spans="1:25" ht="18" x14ac:dyDescent="0.55000000000000004">
      <c r="A157" s="57">
        <v>156</v>
      </c>
      <c r="B157" s="70" t="s">
        <v>201</v>
      </c>
      <c r="C157" s="15">
        <v>17.8</v>
      </c>
      <c r="D157" s="46">
        <f t="shared" si="27"/>
        <v>16.943375</v>
      </c>
      <c r="E157" s="15">
        <v>3.1</v>
      </c>
      <c r="F157" s="46">
        <f t="shared" si="28"/>
        <v>3.0403250000000002</v>
      </c>
      <c r="G157" s="15">
        <v>5.7</v>
      </c>
      <c r="H157" s="46">
        <f t="shared" si="29"/>
        <v>5.2078049999999996</v>
      </c>
      <c r="I157" s="47">
        <v>80.7</v>
      </c>
      <c r="J157" s="37">
        <f>K157-273.15</f>
        <v>-63.519999999999982</v>
      </c>
      <c r="K157" s="37">
        <v>209.63</v>
      </c>
      <c r="L157" s="37">
        <f>M157-273.15</f>
        <v>61.180000000000007</v>
      </c>
      <c r="M157" s="37">
        <v>334.33</v>
      </c>
      <c r="N157" s="53"/>
      <c r="O157" s="37"/>
      <c r="P157" s="37"/>
      <c r="Q157" s="48">
        <f t="shared" si="30"/>
        <v>18.945711915892737</v>
      </c>
      <c r="R157" s="48">
        <f t="shared" si="31"/>
        <v>17.984514600463225</v>
      </c>
      <c r="S157" s="34">
        <f t="shared" si="32"/>
        <v>2.2306522668464694</v>
      </c>
      <c r="T157" s="34">
        <f t="shared" si="33"/>
        <v>2.1032662647642724</v>
      </c>
      <c r="U157" s="17">
        <f t="shared" si="34"/>
        <v>20.285599999999988</v>
      </c>
      <c r="V157" s="17">
        <f t="shared" si="35"/>
        <v>10.142799999999994</v>
      </c>
      <c r="W157" s="17">
        <f t="shared" si="36"/>
        <v>9.3406160913749918</v>
      </c>
      <c r="X157" s="19">
        <f t="shared" si="37"/>
        <v>1.0142799999999994</v>
      </c>
      <c r="Y157" s="71">
        <f t="shared" si="38"/>
        <v>0.93406160913749914</v>
      </c>
    </row>
    <row r="158" spans="1:25" ht="18" x14ac:dyDescent="0.55000000000000004">
      <c r="A158" s="57">
        <v>157</v>
      </c>
      <c r="B158" s="70" t="s">
        <v>202</v>
      </c>
      <c r="C158" s="15">
        <v>17.2</v>
      </c>
      <c r="D158" s="46">
        <f t="shared" si="27"/>
        <v>16.372250000000001</v>
      </c>
      <c r="E158" s="15">
        <v>4.9000000000000004</v>
      </c>
      <c r="F158" s="46">
        <f t="shared" si="28"/>
        <v>4.8056750000000008</v>
      </c>
      <c r="G158" s="15">
        <v>6.6</v>
      </c>
      <c r="H158" s="46">
        <f t="shared" si="29"/>
        <v>6.0300899999999995</v>
      </c>
      <c r="I158" s="47">
        <v>86.6</v>
      </c>
      <c r="J158" s="37">
        <v>-41.4</v>
      </c>
      <c r="K158" s="37">
        <f>J158+273.15</f>
        <v>231.74999999999997</v>
      </c>
      <c r="L158" s="37">
        <v>104.1</v>
      </c>
      <c r="M158" s="37">
        <f>L158+273.15</f>
        <v>377.25</v>
      </c>
      <c r="N158" s="53"/>
      <c r="O158" s="37"/>
      <c r="P158" s="37"/>
      <c r="Q158" s="48">
        <f t="shared" si="30"/>
        <v>19.063315556324401</v>
      </c>
      <c r="R158" s="48">
        <f t="shared" si="31"/>
        <v>18.097156342260654</v>
      </c>
      <c r="S158" s="34">
        <f t="shared" si="32"/>
        <v>2.1130486264148054</v>
      </c>
      <c r="T158" s="34">
        <f t="shared" si="33"/>
        <v>1.9906245229668436</v>
      </c>
      <c r="U158" s="17">
        <f t="shared" si="34"/>
        <v>13.811599999999993</v>
      </c>
      <c r="V158" s="17">
        <f t="shared" si="35"/>
        <v>6.9057999999999966</v>
      </c>
      <c r="W158" s="17">
        <f t="shared" si="36"/>
        <v>6.0632064904124769</v>
      </c>
      <c r="X158" s="19">
        <f t="shared" si="37"/>
        <v>0.69057999999999964</v>
      </c>
      <c r="Y158" s="71">
        <f t="shared" si="38"/>
        <v>0.60632064904124772</v>
      </c>
    </row>
    <row r="159" spans="1:25" ht="18" x14ac:dyDescent="0.55000000000000004">
      <c r="A159" s="57">
        <v>158</v>
      </c>
      <c r="B159" s="70" t="s">
        <v>203</v>
      </c>
      <c r="C159" s="15">
        <v>16.600000000000001</v>
      </c>
      <c r="D159" s="46">
        <f t="shared" si="27"/>
        <v>15.801125000000003</v>
      </c>
      <c r="E159" s="15">
        <v>6.4</v>
      </c>
      <c r="F159" s="46">
        <f t="shared" si="28"/>
        <v>6.2768000000000006</v>
      </c>
      <c r="G159" s="15">
        <v>2</v>
      </c>
      <c r="H159" s="46">
        <f t="shared" si="29"/>
        <v>1.8272999999999999</v>
      </c>
      <c r="I159" s="47">
        <v>95</v>
      </c>
      <c r="J159" s="37" t="s">
        <v>47</v>
      </c>
      <c r="K159" s="37" t="s">
        <v>47</v>
      </c>
      <c r="L159" s="37" t="s">
        <v>47</v>
      </c>
      <c r="M159" s="37" t="s">
        <v>47</v>
      </c>
      <c r="N159" s="53"/>
      <c r="O159" s="37"/>
      <c r="P159" s="37"/>
      <c r="Q159" s="48">
        <f t="shared" si="30"/>
        <v>17.9030723620277</v>
      </c>
      <c r="R159" s="48">
        <f t="shared" si="31"/>
        <v>17.100081718975062</v>
      </c>
      <c r="S159" s="34">
        <f t="shared" si="32"/>
        <v>3.2732918207115063</v>
      </c>
      <c r="T159" s="34">
        <f t="shared" si="33"/>
        <v>2.9876991462524352</v>
      </c>
      <c r="U159" s="17">
        <f t="shared" si="34"/>
        <v>43.337599999999952</v>
      </c>
      <c r="V159" s="17">
        <f t="shared" si="35"/>
        <v>21.668799999999976</v>
      </c>
      <c r="W159" s="17">
        <f t="shared" si="36"/>
        <v>18.302148602549959</v>
      </c>
      <c r="X159" s="19">
        <f t="shared" si="37"/>
        <v>2.1668799999999977</v>
      </c>
      <c r="Y159" s="71">
        <f t="shared" si="38"/>
        <v>1.8302148602549959</v>
      </c>
    </row>
    <row r="160" spans="1:25" ht="18" x14ac:dyDescent="0.55000000000000004">
      <c r="A160" s="57">
        <v>159</v>
      </c>
      <c r="B160" s="70" t="s">
        <v>204</v>
      </c>
      <c r="C160" s="15">
        <v>17.399999999999999</v>
      </c>
      <c r="D160" s="46">
        <f t="shared" si="27"/>
        <v>16.562625000000001</v>
      </c>
      <c r="E160" s="15">
        <v>13.5</v>
      </c>
      <c r="F160" s="46">
        <f t="shared" si="28"/>
        <v>13.240125000000001</v>
      </c>
      <c r="G160" s="15">
        <v>5.5</v>
      </c>
      <c r="H160" s="46">
        <f t="shared" si="29"/>
        <v>5.0250750000000002</v>
      </c>
      <c r="I160" s="47">
        <v>65.099999999999994</v>
      </c>
      <c r="J160" s="37" t="s">
        <v>47</v>
      </c>
      <c r="K160" s="37" t="s">
        <v>47</v>
      </c>
      <c r="L160" s="37">
        <f>M160-273.15</f>
        <v>122.5</v>
      </c>
      <c r="M160" s="37">
        <v>395.65</v>
      </c>
      <c r="N160" s="53"/>
      <c r="O160" s="37"/>
      <c r="P160" s="37"/>
      <c r="Q160" s="48">
        <f t="shared" si="30"/>
        <v>22.699339197430394</v>
      </c>
      <c r="R160" s="48">
        <f t="shared" si="31"/>
        <v>21.791577172427768</v>
      </c>
      <c r="S160" s="34">
        <f t="shared" si="32"/>
        <v>1.5229750146911876</v>
      </c>
      <c r="T160" s="34">
        <f t="shared" si="33"/>
        <v>1.7037963072002711</v>
      </c>
      <c r="U160" s="17">
        <f t="shared" si="34"/>
        <v>51.4696</v>
      </c>
      <c r="V160" s="17">
        <f t="shared" si="35"/>
        <v>25.7348</v>
      </c>
      <c r="W160" s="17">
        <f t="shared" si="36"/>
        <v>24.201235565674992</v>
      </c>
      <c r="X160" s="19">
        <f t="shared" si="37"/>
        <v>2.57348</v>
      </c>
      <c r="Y160" s="71">
        <f t="shared" si="38"/>
        <v>2.420123556567499</v>
      </c>
    </row>
    <row r="161" spans="1:25" ht="18" x14ac:dyDescent="0.55000000000000004">
      <c r="A161" s="57">
        <v>160</v>
      </c>
      <c r="B161" s="70" t="s">
        <v>205</v>
      </c>
      <c r="C161" s="15">
        <v>20.3</v>
      </c>
      <c r="D161" s="46">
        <f t="shared" si="27"/>
        <v>19.323062500000002</v>
      </c>
      <c r="E161" s="15">
        <v>5.5</v>
      </c>
      <c r="F161" s="46">
        <f t="shared" si="28"/>
        <v>5.3941249999999998</v>
      </c>
      <c r="G161" s="15">
        <v>13.9</v>
      </c>
      <c r="H161" s="46">
        <f t="shared" si="29"/>
        <v>12.699735</v>
      </c>
      <c r="I161" s="47">
        <v>102.3</v>
      </c>
      <c r="J161" s="37">
        <v>8</v>
      </c>
      <c r="K161" s="37">
        <f>J161+273.15</f>
        <v>281.14999999999998</v>
      </c>
      <c r="L161" s="37">
        <v>175.6</v>
      </c>
      <c r="M161" s="37">
        <f>L161+273.15</f>
        <v>448.75</v>
      </c>
      <c r="N161" s="53"/>
      <c r="O161" s="37"/>
      <c r="P161" s="37"/>
      <c r="Q161" s="48">
        <f t="shared" si="30"/>
        <v>25.210117016785148</v>
      </c>
      <c r="R161" s="48">
        <f t="shared" si="31"/>
        <v>23.743643316996579</v>
      </c>
      <c r="S161" s="34">
        <f t="shared" si="32"/>
        <v>4.0337528340459414</v>
      </c>
      <c r="T161" s="34">
        <f t="shared" si="33"/>
        <v>3.6558624517690816</v>
      </c>
      <c r="U161" s="17">
        <f t="shared" si="34"/>
        <v>59.845600000000033</v>
      </c>
      <c r="V161" s="17">
        <f t="shared" si="35"/>
        <v>29.922800000000016</v>
      </c>
      <c r="W161" s="17">
        <f t="shared" si="36"/>
        <v>25.829555233537533</v>
      </c>
      <c r="X161" s="19">
        <f t="shared" si="37"/>
        <v>2.9922800000000018</v>
      </c>
      <c r="Y161" s="71">
        <f t="shared" si="38"/>
        <v>2.5829555233537533</v>
      </c>
    </row>
    <row r="162" spans="1:25" ht="18" x14ac:dyDescent="0.55000000000000004">
      <c r="A162" s="57">
        <v>161</v>
      </c>
      <c r="B162" s="70" t="s">
        <v>206</v>
      </c>
      <c r="C162" s="15">
        <v>16.100000000000001</v>
      </c>
      <c r="D162" s="46">
        <f t="shared" si="27"/>
        <v>15.325187500000002</v>
      </c>
      <c r="E162" s="15">
        <v>5.4</v>
      </c>
      <c r="F162" s="46">
        <f t="shared" si="28"/>
        <v>5.2960500000000001</v>
      </c>
      <c r="G162" s="15">
        <v>2.1</v>
      </c>
      <c r="H162" s="46">
        <f t="shared" si="29"/>
        <v>1.9186650000000001</v>
      </c>
      <c r="I162" s="47">
        <v>93.2</v>
      </c>
      <c r="J162" s="37" t="s">
        <v>47</v>
      </c>
      <c r="K162" s="37" t="s">
        <v>47</v>
      </c>
      <c r="L162" s="37">
        <f>M162-273.15</f>
        <v>59.850000000000023</v>
      </c>
      <c r="M162" s="37">
        <v>333</v>
      </c>
      <c r="N162" s="53"/>
      <c r="O162" s="37"/>
      <c r="P162" s="37"/>
      <c r="Q162" s="48">
        <f t="shared" si="30"/>
        <v>17.110815293258241</v>
      </c>
      <c r="R162" s="48">
        <f t="shared" si="31"/>
        <v>16.327608302959785</v>
      </c>
      <c r="S162" s="34">
        <f t="shared" si="32"/>
        <v>4.065548889480965</v>
      </c>
      <c r="T162" s="34">
        <f t="shared" si="33"/>
        <v>3.7601725622677122</v>
      </c>
      <c r="U162" s="17">
        <f t="shared" si="34"/>
        <v>54.02759999999995</v>
      </c>
      <c r="V162" s="17">
        <f t="shared" si="35"/>
        <v>27.013799999999975</v>
      </c>
      <c r="W162" s="17">
        <f t="shared" si="36"/>
        <v>23.136901441224957</v>
      </c>
      <c r="X162" s="19">
        <f t="shared" si="37"/>
        <v>2.7013799999999977</v>
      </c>
      <c r="Y162" s="71">
        <f t="shared" si="38"/>
        <v>2.3136901441224955</v>
      </c>
    </row>
    <row r="163" spans="1:25" ht="18" x14ac:dyDescent="0.55000000000000004">
      <c r="A163" s="57">
        <v>162</v>
      </c>
      <c r="B163" s="70" t="s">
        <v>207</v>
      </c>
      <c r="C163" s="15">
        <v>17.100000000000001</v>
      </c>
      <c r="D163" s="46">
        <f t="shared" si="27"/>
        <v>16.277062500000003</v>
      </c>
      <c r="E163" s="15">
        <v>12.9</v>
      </c>
      <c r="F163" s="46">
        <f t="shared" si="28"/>
        <v>12.651675000000001</v>
      </c>
      <c r="G163" s="15">
        <v>8.1</v>
      </c>
      <c r="H163" s="46">
        <f t="shared" si="29"/>
        <v>7.4005649999999994</v>
      </c>
      <c r="I163" s="47">
        <v>75.5</v>
      </c>
      <c r="J163" s="37" t="s">
        <v>47</v>
      </c>
      <c r="K163" s="37" t="s">
        <v>47</v>
      </c>
      <c r="L163" s="37">
        <v>109</v>
      </c>
      <c r="M163" s="37">
        <v>382.15</v>
      </c>
      <c r="N163" s="53"/>
      <c r="O163" s="37"/>
      <c r="P163" s="37"/>
      <c r="Q163" s="48">
        <f t="shared" si="30"/>
        <v>22.90043667705924</v>
      </c>
      <c r="R163" s="48">
        <f t="shared" si="31"/>
        <v>21.903789769210174</v>
      </c>
      <c r="S163" s="34">
        <f t="shared" si="32"/>
        <v>1.7240724943200334</v>
      </c>
      <c r="T163" s="34">
        <f t="shared" si="33"/>
        <v>1.8160089039826772</v>
      </c>
      <c r="U163" s="17">
        <f t="shared" si="34"/>
        <v>46.517599999999966</v>
      </c>
      <c r="V163" s="17">
        <f t="shared" si="35"/>
        <v>23.258799999999983</v>
      </c>
      <c r="W163" s="17">
        <f t="shared" si="36"/>
        <v>21.742261415037476</v>
      </c>
      <c r="X163" s="19">
        <f t="shared" si="37"/>
        <v>2.3258799999999984</v>
      </c>
      <c r="Y163" s="71">
        <f t="shared" si="38"/>
        <v>2.1742261415037474</v>
      </c>
    </row>
    <row r="164" spans="1:25" ht="18" x14ac:dyDescent="0.55000000000000004">
      <c r="A164" s="57">
        <v>163</v>
      </c>
      <c r="B164" s="70" t="s">
        <v>208</v>
      </c>
      <c r="C164" s="15">
        <v>15.3</v>
      </c>
      <c r="D164" s="46">
        <f t="shared" si="27"/>
        <v>14.5636875</v>
      </c>
      <c r="E164" s="15">
        <v>6.9</v>
      </c>
      <c r="F164" s="46">
        <f t="shared" si="28"/>
        <v>6.7671750000000008</v>
      </c>
      <c r="G164" s="15">
        <v>2.2000000000000002</v>
      </c>
      <c r="H164" s="46">
        <f t="shared" si="29"/>
        <v>2.01003</v>
      </c>
      <c r="I164" s="47">
        <v>82.3</v>
      </c>
      <c r="J164" s="37">
        <f>K164-273.15</f>
        <v>-137.39999999999998</v>
      </c>
      <c r="K164" s="37">
        <v>135.75</v>
      </c>
      <c r="L164" s="37">
        <f>M164-273.15</f>
        <v>22.650000000000034</v>
      </c>
      <c r="M164" s="37">
        <v>295.8</v>
      </c>
      <c r="N164" s="53"/>
      <c r="O164" s="37"/>
      <c r="P164" s="37"/>
      <c r="Q164" s="48">
        <f t="shared" si="30"/>
        <v>16.927492430953855</v>
      </c>
      <c r="R164" s="48">
        <f t="shared" si="31"/>
        <v>16.184433004562788</v>
      </c>
      <c r="S164" s="34">
        <f t="shared" si="32"/>
        <v>4.2488717517853516</v>
      </c>
      <c r="T164" s="34">
        <f t="shared" si="33"/>
        <v>3.9033478606647094</v>
      </c>
      <c r="U164" s="17">
        <f t="shared" si="34"/>
        <v>69.835599999999943</v>
      </c>
      <c r="V164" s="17">
        <f t="shared" si="35"/>
        <v>34.917799999999971</v>
      </c>
      <c r="W164" s="17">
        <f t="shared" si="36"/>
        <v>30.117104725624959</v>
      </c>
      <c r="X164" s="19">
        <f t="shared" si="37"/>
        <v>3.4917799999999972</v>
      </c>
      <c r="Y164" s="71">
        <f t="shared" si="38"/>
        <v>3.0117104725624957</v>
      </c>
    </row>
    <row r="165" spans="1:25" ht="18" x14ac:dyDescent="0.55000000000000004">
      <c r="A165" s="57">
        <v>164</v>
      </c>
      <c r="B165" s="70" t="s">
        <v>209</v>
      </c>
      <c r="C165" s="15">
        <v>19.100000000000001</v>
      </c>
      <c r="D165" s="46">
        <f t="shared" si="27"/>
        <v>18.180812500000002</v>
      </c>
      <c r="E165" s="15">
        <v>9.4</v>
      </c>
      <c r="F165" s="46">
        <f t="shared" si="28"/>
        <v>9.2190500000000011</v>
      </c>
      <c r="G165" s="15">
        <v>12.4</v>
      </c>
      <c r="H165" s="46">
        <f t="shared" si="29"/>
        <v>11.32926</v>
      </c>
      <c r="I165" s="47">
        <v>86.6</v>
      </c>
      <c r="J165" s="37" t="s">
        <v>47</v>
      </c>
      <c r="K165" s="37" t="s">
        <v>47</v>
      </c>
      <c r="L165" s="37">
        <v>185</v>
      </c>
      <c r="M165" s="37">
        <v>458.15</v>
      </c>
      <c r="N165" s="53"/>
      <c r="O165" s="37"/>
      <c r="P165" s="37"/>
      <c r="Q165" s="48">
        <f t="shared" si="30"/>
        <v>24.635949342373639</v>
      </c>
      <c r="R165" s="48">
        <f t="shared" si="31"/>
        <v>23.321341260962168</v>
      </c>
      <c r="S165" s="34">
        <f t="shared" si="32"/>
        <v>3.4595851596344325</v>
      </c>
      <c r="T165" s="34">
        <f t="shared" si="33"/>
        <v>3.2335603957346706</v>
      </c>
      <c r="U165" s="17">
        <f t="shared" si="34"/>
        <v>35.497600000000013</v>
      </c>
      <c r="V165" s="17">
        <f t="shared" si="35"/>
        <v>17.748800000000006</v>
      </c>
      <c r="W165" s="17">
        <f t="shared" si="36"/>
        <v>15.338563603162507</v>
      </c>
      <c r="X165" s="19">
        <f t="shared" si="37"/>
        <v>1.7748800000000007</v>
      </c>
      <c r="Y165" s="71">
        <f t="shared" si="38"/>
        <v>1.5338563603162507</v>
      </c>
    </row>
    <row r="166" spans="1:25" ht="18" x14ac:dyDescent="0.55000000000000004">
      <c r="A166" s="57">
        <v>165</v>
      </c>
      <c r="B166" s="70" t="s">
        <v>210</v>
      </c>
      <c r="C166" s="15">
        <v>17</v>
      </c>
      <c r="D166" s="46">
        <f t="shared" si="27"/>
        <v>16.181875000000002</v>
      </c>
      <c r="E166" s="15">
        <v>13.3</v>
      </c>
      <c r="F166" s="46">
        <f t="shared" si="28"/>
        <v>13.043975000000001</v>
      </c>
      <c r="G166" s="15">
        <v>8.1999999999999993</v>
      </c>
      <c r="H166" s="46">
        <f t="shared" si="29"/>
        <v>7.4919299999999991</v>
      </c>
      <c r="I166" s="47">
        <v>73</v>
      </c>
      <c r="J166" s="37">
        <v>-19.899999999999999</v>
      </c>
      <c r="K166" s="37">
        <f>J166+273.15</f>
        <v>253.24999999999997</v>
      </c>
      <c r="L166" s="37">
        <v>130</v>
      </c>
      <c r="M166" s="37">
        <f t="shared" ref="M166:M175" si="39">L166+273.15</f>
        <v>403.15</v>
      </c>
      <c r="N166" s="53"/>
      <c r="O166" s="37"/>
      <c r="P166" s="37"/>
      <c r="Q166" s="48">
        <f t="shared" si="30"/>
        <v>23.089608052108638</v>
      </c>
      <c r="R166" s="48">
        <f t="shared" si="31"/>
        <v>22.093604899181802</v>
      </c>
      <c r="S166" s="34">
        <f t="shared" si="32"/>
        <v>1.9132438693694311</v>
      </c>
      <c r="T166" s="34">
        <f t="shared" si="33"/>
        <v>2.0058240339543048</v>
      </c>
      <c r="U166" s="17">
        <f t="shared" si="34"/>
        <v>52.963599999999992</v>
      </c>
      <c r="V166" s="17">
        <f t="shared" si="35"/>
        <v>26.481799999999996</v>
      </c>
      <c r="W166" s="17">
        <f t="shared" si="36"/>
        <v>24.774597873562481</v>
      </c>
      <c r="X166" s="19">
        <f t="shared" si="37"/>
        <v>2.6481799999999995</v>
      </c>
      <c r="Y166" s="71">
        <f t="shared" si="38"/>
        <v>2.4774597873562483</v>
      </c>
    </row>
    <row r="167" spans="1:25" ht="18" x14ac:dyDescent="0.55000000000000004">
      <c r="A167" s="57">
        <v>166</v>
      </c>
      <c r="B167" s="70" t="s">
        <v>211</v>
      </c>
      <c r="C167" s="15">
        <v>17.3</v>
      </c>
      <c r="D167" s="46">
        <f t="shared" si="27"/>
        <v>16.467437500000003</v>
      </c>
      <c r="E167" s="15">
        <v>15.9</v>
      </c>
      <c r="F167" s="46">
        <f t="shared" si="28"/>
        <v>15.593925</v>
      </c>
      <c r="G167" s="15">
        <v>6.1</v>
      </c>
      <c r="H167" s="46">
        <f t="shared" si="29"/>
        <v>5.5732649999999992</v>
      </c>
      <c r="I167" s="47">
        <v>77.400000000000006</v>
      </c>
      <c r="J167" s="37" t="s">
        <v>47</v>
      </c>
      <c r="K167" s="37" t="s">
        <v>47</v>
      </c>
      <c r="L167" s="37">
        <v>121</v>
      </c>
      <c r="M167" s="37">
        <f t="shared" si="39"/>
        <v>394.15</v>
      </c>
      <c r="N167" s="53"/>
      <c r="O167" s="37"/>
      <c r="P167" s="37"/>
      <c r="Q167" s="48">
        <f t="shared" si="30"/>
        <v>24.275708022630361</v>
      </c>
      <c r="R167" s="48">
        <f t="shared" si="31"/>
        <v>23.353977765730967</v>
      </c>
      <c r="S167" s="34">
        <f t="shared" si="32"/>
        <v>3.099343839891155</v>
      </c>
      <c r="T167" s="34">
        <f t="shared" si="33"/>
        <v>3.2661969005034699</v>
      </c>
      <c r="U167" s="17">
        <f t="shared" si="34"/>
        <v>88.085599999999985</v>
      </c>
      <c r="V167" s="17">
        <f t="shared" si="35"/>
        <v>44.042799999999993</v>
      </c>
      <c r="W167" s="17">
        <f t="shared" si="36"/>
        <v>41.874847498037482</v>
      </c>
      <c r="X167" s="19">
        <f t="shared" si="37"/>
        <v>4.4042799999999991</v>
      </c>
      <c r="Y167" s="71">
        <f t="shared" si="38"/>
        <v>4.1874847498037484</v>
      </c>
    </row>
    <row r="168" spans="1:25" ht="18" x14ac:dyDescent="0.55000000000000004">
      <c r="A168" s="57">
        <v>167</v>
      </c>
      <c r="B168" s="70" t="s">
        <v>212</v>
      </c>
      <c r="C168" s="15">
        <v>16.7</v>
      </c>
      <c r="D168" s="46">
        <f t="shared" si="27"/>
        <v>15.896312500000001</v>
      </c>
      <c r="E168" s="15">
        <v>7.4</v>
      </c>
      <c r="F168" s="46">
        <f t="shared" si="28"/>
        <v>7.2575500000000002</v>
      </c>
      <c r="G168" s="15">
        <v>2.2999999999999998</v>
      </c>
      <c r="H168" s="46">
        <f t="shared" si="29"/>
        <v>2.1013949999999997</v>
      </c>
      <c r="I168" s="47">
        <v>72.400000000000006</v>
      </c>
      <c r="J168" s="37">
        <v>-78</v>
      </c>
      <c r="K168" s="37">
        <f t="shared" ref="K168:K175" si="40">J168+273.15</f>
        <v>195.14999999999998</v>
      </c>
      <c r="L168" s="37">
        <v>57</v>
      </c>
      <c r="M168" s="37">
        <f t="shared" si="39"/>
        <v>330.15</v>
      </c>
      <c r="N168" s="53"/>
      <c r="O168" s="37"/>
      <c r="P168" s="37"/>
      <c r="Q168" s="48">
        <f t="shared" si="30"/>
        <v>18.41032319107951</v>
      </c>
      <c r="R168" s="48">
        <f t="shared" si="31"/>
        <v>17.600586468813511</v>
      </c>
      <c r="S168" s="34">
        <f t="shared" si="32"/>
        <v>2.7660409916596969</v>
      </c>
      <c r="T168" s="34">
        <f t="shared" si="33"/>
        <v>2.4871943964139867</v>
      </c>
      <c r="U168" s="17">
        <f t="shared" si="34"/>
        <v>38.571599999999997</v>
      </c>
      <c r="V168" s="17">
        <f t="shared" si="35"/>
        <v>19.285799999999998</v>
      </c>
      <c r="W168" s="17">
        <f t="shared" si="36"/>
        <v>16.270431752624976</v>
      </c>
      <c r="X168" s="19">
        <f t="shared" si="37"/>
        <v>1.9285799999999997</v>
      </c>
      <c r="Y168" s="71">
        <f t="shared" si="38"/>
        <v>1.6270431752624976</v>
      </c>
    </row>
    <row r="169" spans="1:25" ht="18" x14ac:dyDescent="0.55000000000000004">
      <c r="A169" s="57">
        <v>168</v>
      </c>
      <c r="B169" s="70" t="s">
        <v>213</v>
      </c>
      <c r="C169" s="15">
        <v>20.8</v>
      </c>
      <c r="D169" s="46">
        <f t="shared" si="27"/>
        <v>19.798999999999999</v>
      </c>
      <c r="E169" s="15">
        <v>8.6</v>
      </c>
      <c r="F169" s="46">
        <f t="shared" si="28"/>
        <v>8.43445</v>
      </c>
      <c r="G169" s="15">
        <v>10.6</v>
      </c>
      <c r="H169" s="46">
        <f t="shared" si="29"/>
        <v>9.6846899999999998</v>
      </c>
      <c r="I169" s="47">
        <v>100</v>
      </c>
      <c r="J169" s="37">
        <v>54</v>
      </c>
      <c r="K169" s="37">
        <f t="shared" si="40"/>
        <v>327.14999999999998</v>
      </c>
      <c r="L169" s="37">
        <v>206</v>
      </c>
      <c r="M169" s="37">
        <f t="shared" si="39"/>
        <v>479.15</v>
      </c>
      <c r="N169" s="53"/>
      <c r="O169" s="37"/>
      <c r="P169" s="37"/>
      <c r="Q169" s="48">
        <f t="shared" si="30"/>
        <v>24.878906728391424</v>
      </c>
      <c r="R169" s="48">
        <f t="shared" si="31"/>
        <v>23.599439997563501</v>
      </c>
      <c r="S169" s="34">
        <f t="shared" si="32"/>
        <v>3.7025425456522179</v>
      </c>
      <c r="T169" s="34">
        <f t="shared" si="33"/>
        <v>3.5116591323360034</v>
      </c>
      <c r="U169" s="17">
        <f t="shared" si="34"/>
        <v>32.825600000000023</v>
      </c>
      <c r="V169" s="17">
        <f t="shared" si="35"/>
        <v>16.412800000000011</v>
      </c>
      <c r="W169" s="17">
        <f t="shared" si="36"/>
        <v>14.930893206600016</v>
      </c>
      <c r="X169" s="19">
        <f t="shared" si="37"/>
        <v>1.6412800000000012</v>
      </c>
      <c r="Y169" s="71">
        <f t="shared" si="38"/>
        <v>1.4930893206600016</v>
      </c>
    </row>
    <row r="170" spans="1:25" ht="18" x14ac:dyDescent="0.55000000000000004">
      <c r="A170" s="57">
        <v>169</v>
      </c>
      <c r="B170" s="70" t="s">
        <v>214</v>
      </c>
      <c r="C170" s="15">
        <v>18</v>
      </c>
      <c r="D170" s="46">
        <f t="shared" si="27"/>
        <v>17.133749999999999</v>
      </c>
      <c r="E170" s="15">
        <v>5.0999999999999996</v>
      </c>
      <c r="F170" s="46">
        <f t="shared" si="28"/>
        <v>5.0018249999999993</v>
      </c>
      <c r="G170" s="15">
        <v>12.9</v>
      </c>
      <c r="H170" s="46">
        <f t="shared" si="29"/>
        <v>11.786085</v>
      </c>
      <c r="I170" s="47">
        <v>104.7</v>
      </c>
      <c r="J170" s="37">
        <v>10</v>
      </c>
      <c r="K170" s="37">
        <f t="shared" si="40"/>
        <v>283.14999999999998</v>
      </c>
      <c r="L170" s="37">
        <v>202.8</v>
      </c>
      <c r="M170" s="37">
        <f t="shared" si="39"/>
        <v>475.95</v>
      </c>
      <c r="N170" s="53"/>
      <c r="O170" s="37"/>
      <c r="P170" s="37"/>
      <c r="Q170" s="48">
        <f t="shared" si="30"/>
        <v>22.72487623728675</v>
      </c>
      <c r="R170" s="48">
        <f t="shared" si="31"/>
        <v>21.389143087565476</v>
      </c>
      <c r="S170" s="34">
        <f t="shared" si="32"/>
        <v>1.5485120545475439</v>
      </c>
      <c r="T170" s="34">
        <f t="shared" si="33"/>
        <v>1.3013622223379784</v>
      </c>
      <c r="U170" s="17">
        <f t="shared" si="34"/>
        <v>40.493600000000001</v>
      </c>
      <c r="V170" s="17">
        <f t="shared" si="35"/>
        <v>20.2468</v>
      </c>
      <c r="W170" s="17">
        <f t="shared" si="36"/>
        <v>17.095910549224996</v>
      </c>
      <c r="X170" s="19">
        <f t="shared" si="37"/>
        <v>2.02468</v>
      </c>
      <c r="Y170" s="71">
        <f t="shared" si="38"/>
        <v>1.7095910549224995</v>
      </c>
    </row>
    <row r="171" spans="1:25" ht="18" x14ac:dyDescent="0.55000000000000004">
      <c r="A171" s="57">
        <v>170</v>
      </c>
      <c r="B171" s="70" t="s">
        <v>215</v>
      </c>
      <c r="C171" s="15">
        <v>16.2</v>
      </c>
      <c r="D171" s="46">
        <f t="shared" si="27"/>
        <v>15.420375</v>
      </c>
      <c r="E171" s="15">
        <v>14.9</v>
      </c>
      <c r="F171" s="46">
        <f t="shared" si="28"/>
        <v>14.613175</v>
      </c>
      <c r="G171" s="15">
        <v>7.4</v>
      </c>
      <c r="H171" s="46">
        <f t="shared" si="29"/>
        <v>6.7610099999999997</v>
      </c>
      <c r="I171" s="47">
        <v>82.5</v>
      </c>
      <c r="J171" s="37">
        <v>-76.5</v>
      </c>
      <c r="K171" s="37">
        <f t="shared" si="40"/>
        <v>196.64999999999998</v>
      </c>
      <c r="L171" s="37">
        <v>104</v>
      </c>
      <c r="M171" s="37">
        <f t="shared" si="39"/>
        <v>377.15</v>
      </c>
      <c r="N171" s="53"/>
      <c r="O171" s="37"/>
      <c r="P171" s="37"/>
      <c r="Q171" s="48">
        <f t="shared" si="30"/>
        <v>23.22089576222244</v>
      </c>
      <c r="R171" s="48">
        <f t="shared" si="31"/>
        <v>22.294485976163479</v>
      </c>
      <c r="S171" s="34">
        <f t="shared" si="32"/>
        <v>2.0445315794832339</v>
      </c>
      <c r="T171" s="34">
        <f t="shared" si="33"/>
        <v>2.2067051109359817</v>
      </c>
      <c r="U171" s="17">
        <f t="shared" si="34"/>
        <v>87.971599999999995</v>
      </c>
      <c r="V171" s="17">
        <f t="shared" si="35"/>
        <v>43.985799999999998</v>
      </c>
      <c r="W171" s="17">
        <f t="shared" si="36"/>
        <v>41.163601943162476</v>
      </c>
      <c r="X171" s="19">
        <f t="shared" si="37"/>
        <v>4.3985799999999999</v>
      </c>
      <c r="Y171" s="71">
        <f t="shared" si="38"/>
        <v>4.1163601943162478</v>
      </c>
    </row>
    <row r="172" spans="1:25" ht="18" x14ac:dyDescent="0.55000000000000004">
      <c r="A172" s="57">
        <v>171</v>
      </c>
      <c r="B172" s="70" t="s">
        <v>216</v>
      </c>
      <c r="C172" s="15">
        <v>16.8</v>
      </c>
      <c r="D172" s="46">
        <f t="shared" si="27"/>
        <v>15.9915</v>
      </c>
      <c r="E172" s="15">
        <v>8.6999999999999993</v>
      </c>
      <c r="F172" s="46">
        <f t="shared" si="28"/>
        <v>8.5325249999999997</v>
      </c>
      <c r="G172" s="15">
        <v>12</v>
      </c>
      <c r="H172" s="46">
        <f t="shared" si="29"/>
        <v>10.963799999999999</v>
      </c>
      <c r="I172" s="47">
        <v>84.6</v>
      </c>
      <c r="J172" s="37">
        <v>72</v>
      </c>
      <c r="K172" s="37">
        <f t="shared" si="40"/>
        <v>345.15</v>
      </c>
      <c r="L172" s="37">
        <v>189</v>
      </c>
      <c r="M172" s="37">
        <f t="shared" si="39"/>
        <v>462.15</v>
      </c>
      <c r="N172" s="53"/>
      <c r="O172" s="50" t="s">
        <v>130</v>
      </c>
      <c r="P172" s="50" t="s">
        <v>50</v>
      </c>
      <c r="Q172" s="48">
        <f t="shared" si="30"/>
        <v>22.40379432149831</v>
      </c>
      <c r="R172" s="48">
        <f t="shared" si="31"/>
        <v>21.18341250992448</v>
      </c>
      <c r="S172" s="34">
        <f t="shared" si="32"/>
        <v>1.2274301387591038</v>
      </c>
      <c r="T172" s="34">
        <f t="shared" si="33"/>
        <v>1.0956316446969829</v>
      </c>
      <c r="U172" s="17">
        <f t="shared" si="34"/>
        <v>42.635599999999968</v>
      </c>
      <c r="V172" s="17">
        <f t="shared" si="35"/>
        <v>21.317799999999984</v>
      </c>
      <c r="W172" s="17">
        <f t="shared" si="36"/>
        <v>18.181634335362475</v>
      </c>
      <c r="X172" s="19">
        <f t="shared" si="37"/>
        <v>2.1317799999999982</v>
      </c>
      <c r="Y172" s="71">
        <f t="shared" si="38"/>
        <v>1.8181634335362475</v>
      </c>
    </row>
    <row r="173" spans="1:25" ht="18" x14ac:dyDescent="0.55000000000000004">
      <c r="A173" s="57">
        <v>172</v>
      </c>
      <c r="B173" s="70" t="s">
        <v>217</v>
      </c>
      <c r="C173" s="15">
        <v>19</v>
      </c>
      <c r="D173" s="46">
        <f t="shared" si="27"/>
        <v>18.085625</v>
      </c>
      <c r="E173" s="15">
        <v>19.8</v>
      </c>
      <c r="F173" s="46">
        <f t="shared" si="28"/>
        <v>19.418850000000003</v>
      </c>
      <c r="G173" s="15">
        <v>9.6</v>
      </c>
      <c r="H173" s="46">
        <f t="shared" si="29"/>
        <v>8.7710399999999993</v>
      </c>
      <c r="I173" s="47">
        <v>76.400000000000006</v>
      </c>
      <c r="J173" s="37">
        <v>4.5</v>
      </c>
      <c r="K173" s="37">
        <f t="shared" si="40"/>
        <v>277.64999999999998</v>
      </c>
      <c r="L173" s="37">
        <v>86.5</v>
      </c>
      <c r="M173" s="37">
        <f t="shared" si="39"/>
        <v>359.65</v>
      </c>
      <c r="N173" s="53"/>
      <c r="O173" s="37"/>
      <c r="P173" s="37"/>
      <c r="Q173" s="48">
        <f t="shared" si="30"/>
        <v>29.072323608545634</v>
      </c>
      <c r="R173" s="48">
        <f t="shared" si="31"/>
        <v>27.948393686305572</v>
      </c>
      <c r="S173" s="34">
        <f t="shared" si="32"/>
        <v>7.8959594258064278</v>
      </c>
      <c r="T173" s="34">
        <f t="shared" si="33"/>
        <v>7.8606128210780746</v>
      </c>
      <c r="U173" s="17">
        <f t="shared" si="34"/>
        <v>170.91360000000003</v>
      </c>
      <c r="V173" s="17">
        <f t="shared" si="35"/>
        <v>85.456800000000015</v>
      </c>
      <c r="W173" s="17">
        <f t="shared" si="36"/>
        <v>81.935180493100034</v>
      </c>
      <c r="X173" s="19">
        <f t="shared" si="37"/>
        <v>8.5456800000000008</v>
      </c>
      <c r="Y173" s="71">
        <f t="shared" si="38"/>
        <v>8.1935180493100042</v>
      </c>
    </row>
    <row r="174" spans="1:25" ht="18" x14ac:dyDescent="0.55000000000000004">
      <c r="A174" s="57">
        <v>173</v>
      </c>
      <c r="B174" s="70" t="s">
        <v>218</v>
      </c>
      <c r="C174" s="15">
        <v>16.399999999999999</v>
      </c>
      <c r="D174" s="46">
        <f t="shared" si="27"/>
        <v>15.610749999999999</v>
      </c>
      <c r="E174" s="15">
        <v>18.8</v>
      </c>
      <c r="F174" s="46">
        <f t="shared" si="28"/>
        <v>18.438100000000002</v>
      </c>
      <c r="G174" s="15">
        <v>5.5</v>
      </c>
      <c r="H174" s="46">
        <f t="shared" si="29"/>
        <v>5.0250750000000002</v>
      </c>
      <c r="I174" s="47">
        <v>81.400000000000006</v>
      </c>
      <c r="J174" s="37">
        <v>-51.4</v>
      </c>
      <c r="K174" s="37">
        <f t="shared" si="40"/>
        <v>221.74999999999997</v>
      </c>
      <c r="L174" s="37">
        <v>118.5</v>
      </c>
      <c r="M174" s="37">
        <f t="shared" si="39"/>
        <v>391.65</v>
      </c>
      <c r="N174" s="53"/>
      <c r="O174" s="37"/>
      <c r="P174" s="37"/>
      <c r="Q174" s="48">
        <f t="shared" si="30"/>
        <v>25.547015481265127</v>
      </c>
      <c r="R174" s="48">
        <f t="shared" si="31"/>
        <v>24.67611042948473</v>
      </c>
      <c r="S174" s="34">
        <f t="shared" si="32"/>
        <v>4.3706512985259209</v>
      </c>
      <c r="T174" s="34">
        <f t="shared" si="33"/>
        <v>4.5883295642572328</v>
      </c>
      <c r="U174" s="17">
        <f t="shared" si="34"/>
        <v>163.01960000000003</v>
      </c>
      <c r="V174" s="17">
        <f t="shared" si="35"/>
        <v>81.509800000000013</v>
      </c>
      <c r="W174" s="17">
        <f t="shared" si="36"/>
        <v>77.287323395362492</v>
      </c>
      <c r="X174" s="19">
        <f t="shared" si="37"/>
        <v>8.1509800000000006</v>
      </c>
      <c r="Y174" s="71">
        <f t="shared" si="38"/>
        <v>7.7287323395362488</v>
      </c>
    </row>
    <row r="175" spans="1:25" ht="18" x14ac:dyDescent="0.55000000000000004">
      <c r="A175" s="57">
        <v>174</v>
      </c>
      <c r="B175" s="70" t="s">
        <v>219</v>
      </c>
      <c r="C175" s="15">
        <v>15.5</v>
      </c>
      <c r="D175" s="46">
        <f t="shared" si="27"/>
        <v>14.7540625</v>
      </c>
      <c r="E175" s="15">
        <v>17.600000000000001</v>
      </c>
      <c r="F175" s="46">
        <f t="shared" si="28"/>
        <v>17.261200000000002</v>
      </c>
      <c r="G175" s="15">
        <v>16.8</v>
      </c>
      <c r="H175" s="46">
        <f t="shared" si="29"/>
        <v>15.349320000000001</v>
      </c>
      <c r="I175" s="47">
        <v>32.799999999999997</v>
      </c>
      <c r="J175" s="37">
        <v>44</v>
      </c>
      <c r="K175" s="37">
        <f t="shared" si="40"/>
        <v>317.14999999999998</v>
      </c>
      <c r="L175" s="37">
        <v>260</v>
      </c>
      <c r="M175" s="37">
        <f t="shared" si="39"/>
        <v>533.15</v>
      </c>
      <c r="N175" s="53"/>
      <c r="O175" s="37"/>
      <c r="P175" s="37"/>
      <c r="Q175" s="48">
        <f t="shared" si="30"/>
        <v>28.848743473503312</v>
      </c>
      <c r="R175" s="48">
        <f t="shared" si="31"/>
        <v>27.408630213060746</v>
      </c>
      <c r="S175" s="34">
        <f t="shared" si="32"/>
        <v>7.6723792907641055</v>
      </c>
      <c r="T175" s="34">
        <f t="shared" si="33"/>
        <v>7.3208493478332493</v>
      </c>
      <c r="U175" s="17">
        <f t="shared" si="34"/>
        <v>249.87360000000001</v>
      </c>
      <c r="V175" s="17">
        <f t="shared" si="35"/>
        <v>124.93680000000001</v>
      </c>
      <c r="W175" s="17">
        <f t="shared" si="36"/>
        <v>112.4349965533125</v>
      </c>
      <c r="X175" s="19">
        <f t="shared" si="37"/>
        <v>12.493680000000001</v>
      </c>
      <c r="Y175" s="71">
        <f t="shared" si="38"/>
        <v>11.243499655331251</v>
      </c>
    </row>
    <row r="176" spans="1:25" ht="18" x14ac:dyDescent="0.55000000000000004">
      <c r="A176" s="57">
        <v>175</v>
      </c>
      <c r="B176" s="70" t="s">
        <v>220</v>
      </c>
      <c r="C176" s="15">
        <v>15.1</v>
      </c>
      <c r="D176" s="46">
        <f t="shared" si="27"/>
        <v>14.373312500000001</v>
      </c>
      <c r="E176" s="15">
        <v>11.8</v>
      </c>
      <c r="F176" s="46">
        <f t="shared" si="28"/>
        <v>11.572850000000001</v>
      </c>
      <c r="G176" s="15">
        <v>0</v>
      </c>
      <c r="H176" s="46">
        <f t="shared" si="29"/>
        <v>0</v>
      </c>
      <c r="I176" s="47">
        <v>54.6</v>
      </c>
      <c r="J176" s="37">
        <f>K176-273.15</f>
        <v>-27.899999999999977</v>
      </c>
      <c r="K176" s="37">
        <v>245.25</v>
      </c>
      <c r="L176" s="37">
        <f>M176-273.15</f>
        <v>-21.249999999999972</v>
      </c>
      <c r="M176" s="37">
        <v>251.9</v>
      </c>
      <c r="N176" s="53"/>
      <c r="O176" s="37"/>
      <c r="P176" s="37"/>
      <c r="Q176" s="48">
        <f t="shared" si="30"/>
        <v>19.1637678967368</v>
      </c>
      <c r="R176" s="48">
        <f t="shared" si="31"/>
        <v>18.453264463101274</v>
      </c>
      <c r="S176" s="34">
        <f t="shared" si="32"/>
        <v>2.012596286002406</v>
      </c>
      <c r="T176" s="34">
        <f t="shared" si="33"/>
        <v>1.6345164021262235</v>
      </c>
      <c r="U176" s="17">
        <f t="shared" si="34"/>
        <v>124.45759999999999</v>
      </c>
      <c r="V176" s="17">
        <f t="shared" si="35"/>
        <v>62.228799999999993</v>
      </c>
      <c r="W176" s="17">
        <f t="shared" si="36"/>
        <v>54.561987665362452</v>
      </c>
      <c r="X176" s="19">
        <f t="shared" si="37"/>
        <v>6.2228799999999991</v>
      </c>
      <c r="Y176" s="71">
        <f t="shared" si="38"/>
        <v>5.4561987665362448</v>
      </c>
    </row>
    <row r="177" spans="1:25" ht="18" x14ac:dyDescent="0.55000000000000004">
      <c r="A177" s="57">
        <v>176</v>
      </c>
      <c r="B177" s="70" t="s">
        <v>221</v>
      </c>
      <c r="C177" s="15">
        <v>18.3</v>
      </c>
      <c r="D177" s="46">
        <f t="shared" si="27"/>
        <v>17.4193125</v>
      </c>
      <c r="E177" s="15">
        <v>15.2</v>
      </c>
      <c r="F177" s="46">
        <f t="shared" si="28"/>
        <v>14.907399999999999</v>
      </c>
      <c r="G177" s="15">
        <v>0</v>
      </c>
      <c r="H177" s="46">
        <f t="shared" si="29"/>
        <v>0</v>
      </c>
      <c r="I177" s="47">
        <v>52.6</v>
      </c>
      <c r="J177" s="37">
        <v>52</v>
      </c>
      <c r="K177" s="37">
        <f>J177+273.15</f>
        <v>325.14999999999998</v>
      </c>
      <c r="L177" s="37">
        <v>61.6</v>
      </c>
      <c r="M177" s="37">
        <f>L177+273.15</f>
        <v>334.75</v>
      </c>
      <c r="N177" s="53"/>
      <c r="O177" s="37"/>
      <c r="P177" s="37"/>
      <c r="Q177" s="48">
        <f t="shared" si="30"/>
        <v>23.789283301520456</v>
      </c>
      <c r="R177" s="48">
        <f t="shared" si="31"/>
        <v>22.927342251832332</v>
      </c>
      <c r="S177" s="34">
        <f t="shared" si="32"/>
        <v>2.6129191187812495</v>
      </c>
      <c r="T177" s="34">
        <f t="shared" si="33"/>
        <v>2.839561386604835</v>
      </c>
      <c r="U177" s="17">
        <f t="shared" si="34"/>
        <v>116.94559999999998</v>
      </c>
      <c r="V177" s="17">
        <f t="shared" si="35"/>
        <v>58.472799999999992</v>
      </c>
      <c r="W177" s="17">
        <f t="shared" si="36"/>
        <v>53.044992551612495</v>
      </c>
      <c r="X177" s="19">
        <f t="shared" si="37"/>
        <v>5.8472799999999996</v>
      </c>
      <c r="Y177" s="71">
        <f t="shared" si="38"/>
        <v>5.3044992551612493</v>
      </c>
    </row>
    <row r="178" spans="1:25" ht="18" x14ac:dyDescent="0.55000000000000004">
      <c r="A178" s="57">
        <v>177</v>
      </c>
      <c r="B178" s="70" t="s">
        <v>222</v>
      </c>
      <c r="C178" s="15">
        <v>15.6</v>
      </c>
      <c r="D178" s="46">
        <f t="shared" si="27"/>
        <v>14.84925</v>
      </c>
      <c r="E178" s="15">
        <v>14.5</v>
      </c>
      <c r="F178" s="46">
        <f t="shared" si="28"/>
        <v>14.220874999999999</v>
      </c>
      <c r="G178" s="15">
        <v>0</v>
      </c>
      <c r="H178" s="46">
        <f t="shared" si="29"/>
        <v>0</v>
      </c>
      <c r="I178" s="47">
        <v>51.8</v>
      </c>
      <c r="J178" s="37">
        <v>-6.9</v>
      </c>
      <c r="K178" s="38">
        <f>J178+273.15</f>
        <v>266.25</v>
      </c>
      <c r="L178" s="37">
        <v>12.66</v>
      </c>
      <c r="M178" s="38">
        <f>L178+273.15</f>
        <v>285.81</v>
      </c>
      <c r="N178" s="53"/>
      <c r="O178" s="37"/>
      <c r="P178" s="37"/>
      <c r="Q178" s="48">
        <f t="shared" si="30"/>
        <v>21.298121982935491</v>
      </c>
      <c r="R178" s="48">
        <f t="shared" si="31"/>
        <v>20.560484219203715</v>
      </c>
      <c r="S178" s="34">
        <f t="shared" si="32"/>
        <v>0.1217578001962849</v>
      </c>
      <c r="T178" s="34">
        <f t="shared" si="33"/>
        <v>0.47270335397621821</v>
      </c>
      <c r="U178" s="17">
        <f t="shared" si="34"/>
        <v>144.18759999999997</v>
      </c>
      <c r="V178" s="17">
        <f t="shared" si="35"/>
        <v>72.093799999999987</v>
      </c>
      <c r="W178" s="17">
        <f t="shared" si="36"/>
        <v>64.545358252862471</v>
      </c>
      <c r="X178" s="19">
        <f t="shared" si="37"/>
        <v>7.2093799999999986</v>
      </c>
      <c r="Y178" s="71">
        <f t="shared" si="38"/>
        <v>6.4545358252862473</v>
      </c>
    </row>
    <row r="179" spans="1:25" ht="18" x14ac:dyDescent="0.55000000000000004">
      <c r="A179" s="57">
        <v>178</v>
      </c>
      <c r="B179" s="70" t="s">
        <v>223</v>
      </c>
      <c r="C179" s="15">
        <v>18.3</v>
      </c>
      <c r="D179" s="46">
        <f t="shared" si="27"/>
        <v>17.4193125</v>
      </c>
      <c r="E179" s="15">
        <v>11.4</v>
      </c>
      <c r="F179" s="46">
        <f t="shared" si="28"/>
        <v>11.18055</v>
      </c>
      <c r="G179" s="15">
        <v>5.2</v>
      </c>
      <c r="H179" s="46">
        <f t="shared" si="29"/>
        <v>4.7509800000000002</v>
      </c>
      <c r="I179" s="47">
        <v>73.400000000000006</v>
      </c>
      <c r="J179" s="37">
        <v>-50.8</v>
      </c>
      <c r="K179" s="37">
        <f>J179+273.15</f>
        <v>222.34999999999997</v>
      </c>
      <c r="L179" s="37">
        <v>99</v>
      </c>
      <c r="M179" s="37">
        <f>L179+273.15</f>
        <v>372.15</v>
      </c>
      <c r="N179" s="53"/>
      <c r="O179" s="37"/>
      <c r="P179" s="37"/>
      <c r="Q179" s="48">
        <f t="shared" si="30"/>
        <v>22.178593282712953</v>
      </c>
      <c r="R179" s="48">
        <f t="shared" si="31"/>
        <v>21.236971470422901</v>
      </c>
      <c r="S179" s="34">
        <f t="shared" si="32"/>
        <v>1.0022290999737464</v>
      </c>
      <c r="T179" s="34">
        <f t="shared" si="33"/>
        <v>1.1491906051954039</v>
      </c>
      <c r="U179" s="17">
        <f t="shared" si="34"/>
        <v>23.305599999999995</v>
      </c>
      <c r="V179" s="17">
        <f t="shared" si="35"/>
        <v>11.652799999999997</v>
      </c>
      <c r="W179" s="17">
        <f t="shared" si="36"/>
        <v>10.926472427562498</v>
      </c>
      <c r="X179" s="19">
        <f t="shared" si="37"/>
        <v>1.1652799999999996</v>
      </c>
      <c r="Y179" s="71">
        <f t="shared" si="38"/>
        <v>1.0926472427562497</v>
      </c>
    </row>
    <row r="180" spans="1:25" ht="18" x14ac:dyDescent="0.55000000000000004">
      <c r="A180" s="57">
        <v>179</v>
      </c>
      <c r="B180" s="70" t="s">
        <v>224</v>
      </c>
      <c r="C180" s="15">
        <v>16.8</v>
      </c>
      <c r="D180" s="46">
        <f t="shared" si="27"/>
        <v>15.9915</v>
      </c>
      <c r="E180" s="15">
        <v>8</v>
      </c>
      <c r="F180" s="46">
        <f t="shared" si="28"/>
        <v>7.8460000000000001</v>
      </c>
      <c r="G180" s="15">
        <v>4.0999999999999996</v>
      </c>
      <c r="H180" s="46">
        <f t="shared" si="29"/>
        <v>3.7459649999999995</v>
      </c>
      <c r="I180" s="47">
        <v>161</v>
      </c>
      <c r="J180" s="37">
        <f>K180-273.15</f>
        <v>22.850000000000023</v>
      </c>
      <c r="K180" s="37">
        <v>296</v>
      </c>
      <c r="L180" s="37">
        <f>M180-273.15</f>
        <v>236.05</v>
      </c>
      <c r="M180" s="37">
        <v>509.2</v>
      </c>
      <c r="N180" s="53"/>
      <c r="O180" s="50" t="s">
        <v>47</v>
      </c>
      <c r="P180" s="50" t="s">
        <v>192</v>
      </c>
      <c r="Q180" s="48">
        <f t="shared" si="30"/>
        <v>19.053870997778905</v>
      </c>
      <c r="R180" s="48">
        <f t="shared" si="31"/>
        <v>18.202198824076859</v>
      </c>
      <c r="S180" s="34">
        <f t="shared" si="32"/>
        <v>2.1224931849603017</v>
      </c>
      <c r="T180" s="34">
        <f t="shared" si="33"/>
        <v>1.8855820411506379</v>
      </c>
      <c r="U180" s="17">
        <f t="shared" si="34"/>
        <v>24.155599999999971</v>
      </c>
      <c r="V180" s="17">
        <f t="shared" si="35"/>
        <v>12.077799999999986</v>
      </c>
      <c r="W180" s="17">
        <f t="shared" si="36"/>
        <v>10.287499386662482</v>
      </c>
      <c r="X180" s="19">
        <f t="shared" si="37"/>
        <v>1.2077799999999985</v>
      </c>
      <c r="Y180" s="71">
        <f t="shared" si="38"/>
        <v>1.0287499386662482</v>
      </c>
    </row>
    <row r="181" spans="1:25" ht="18" x14ac:dyDescent="0.55000000000000004">
      <c r="A181" s="57">
        <v>180</v>
      </c>
      <c r="B181" s="70" t="s">
        <v>225</v>
      </c>
      <c r="C181" s="15">
        <v>17.2</v>
      </c>
      <c r="D181" s="46">
        <f t="shared" si="27"/>
        <v>16.372250000000001</v>
      </c>
      <c r="E181" s="15">
        <v>10.6</v>
      </c>
      <c r="F181" s="46">
        <f t="shared" si="28"/>
        <v>10.395949999999999</v>
      </c>
      <c r="G181" s="15">
        <v>4.8</v>
      </c>
      <c r="H181" s="46">
        <f t="shared" si="29"/>
        <v>4.3855199999999996</v>
      </c>
      <c r="I181" s="47">
        <v>118.2</v>
      </c>
      <c r="J181" s="37">
        <v>25</v>
      </c>
      <c r="K181" s="37">
        <f>J181+273.15</f>
        <v>298.14999999999998</v>
      </c>
      <c r="L181" s="37">
        <v>178.5</v>
      </c>
      <c r="M181" s="37">
        <v>451.65</v>
      </c>
      <c r="N181" s="53"/>
      <c r="O181" s="37"/>
      <c r="P181" s="37"/>
      <c r="Q181" s="48">
        <f t="shared" si="30"/>
        <v>20.766318884193222</v>
      </c>
      <c r="R181" s="48">
        <f t="shared" si="31"/>
        <v>19.883639811045661</v>
      </c>
      <c r="S181" s="34">
        <f t="shared" si="32"/>
        <v>0.41004529854598459</v>
      </c>
      <c r="T181" s="34">
        <f t="shared" si="33"/>
        <v>0.20414105418183581</v>
      </c>
      <c r="U181" s="17">
        <f t="shared" si="34"/>
        <v>27.041599999999992</v>
      </c>
      <c r="V181" s="17">
        <f t="shared" si="35"/>
        <v>13.520799999999996</v>
      </c>
      <c r="W181" s="17">
        <f t="shared" si="36"/>
        <v>12.158914868249978</v>
      </c>
      <c r="X181" s="19">
        <f t="shared" si="37"/>
        <v>1.3520799999999995</v>
      </c>
      <c r="Y181" s="71">
        <f t="shared" si="38"/>
        <v>1.2158914868249977</v>
      </c>
    </row>
    <row r="182" spans="1:25" ht="18" x14ac:dyDescent="0.55000000000000004">
      <c r="A182" s="57">
        <v>181</v>
      </c>
      <c r="B182" s="70" t="s">
        <v>226</v>
      </c>
      <c r="C182" s="15">
        <v>16.8</v>
      </c>
      <c r="D182" s="46">
        <f t="shared" si="27"/>
        <v>15.9915</v>
      </c>
      <c r="E182" s="15">
        <v>0</v>
      </c>
      <c r="F182" s="46">
        <f t="shared" si="28"/>
        <v>0</v>
      </c>
      <c r="G182" s="15">
        <v>0.2</v>
      </c>
      <c r="H182" s="46">
        <f t="shared" si="29"/>
        <v>0.18273</v>
      </c>
      <c r="I182" s="47">
        <v>108.7</v>
      </c>
      <c r="J182" s="37">
        <f>K182-273.15</f>
        <v>6.5400000000000205</v>
      </c>
      <c r="K182" s="37">
        <v>279.69</v>
      </c>
      <c r="L182" s="37">
        <f>M182-273.15</f>
        <v>80.720000000000027</v>
      </c>
      <c r="M182" s="37">
        <v>353.87</v>
      </c>
      <c r="N182" s="53"/>
      <c r="O182" s="37"/>
      <c r="P182" s="37"/>
      <c r="Q182" s="48">
        <f t="shared" si="30"/>
        <v>16.801190434013897</v>
      </c>
      <c r="R182" s="48">
        <f t="shared" si="31"/>
        <v>15.992543965951759</v>
      </c>
      <c r="S182" s="34">
        <f t="shared" si="32"/>
        <v>4.3751737487253095</v>
      </c>
      <c r="T182" s="34">
        <f t="shared" si="33"/>
        <v>4.0952368992757382</v>
      </c>
      <c r="U182" s="17">
        <f t="shared" si="34"/>
        <v>109.98559999999996</v>
      </c>
      <c r="V182" s="17">
        <f t="shared" si="35"/>
        <v>54.992799999999981</v>
      </c>
      <c r="W182" s="17">
        <f t="shared" si="36"/>
        <v>49.073957617249974</v>
      </c>
      <c r="X182" s="19">
        <f t="shared" si="37"/>
        <v>5.4992799999999979</v>
      </c>
      <c r="Y182" s="71">
        <f t="shared" si="38"/>
        <v>4.907395761724997</v>
      </c>
    </row>
    <row r="183" spans="1:25" ht="18" x14ac:dyDescent="0.55000000000000004">
      <c r="A183" s="57">
        <v>182</v>
      </c>
      <c r="B183" s="70" t="s">
        <v>227</v>
      </c>
      <c r="C183" s="15">
        <v>17.399999999999999</v>
      </c>
      <c r="D183" s="46">
        <f t="shared" si="27"/>
        <v>16.562625000000001</v>
      </c>
      <c r="E183" s="15">
        <v>4.0999999999999996</v>
      </c>
      <c r="F183" s="46">
        <f t="shared" si="28"/>
        <v>4.0210749999999997</v>
      </c>
      <c r="G183" s="15">
        <v>13.5</v>
      </c>
      <c r="H183" s="46">
        <f t="shared" si="29"/>
        <v>12.334275</v>
      </c>
      <c r="I183" s="47">
        <v>106</v>
      </c>
      <c r="J183" s="37">
        <f>K183-273.15</f>
        <v>23.450000000000045</v>
      </c>
      <c r="K183" s="37">
        <v>296.60000000000002</v>
      </c>
      <c r="L183" s="37">
        <f>M183-273.15</f>
        <v>160.85000000000002</v>
      </c>
      <c r="M183" s="37">
        <v>434</v>
      </c>
      <c r="N183" s="53"/>
      <c r="O183" s="37"/>
      <c r="P183" s="37"/>
      <c r="Q183" s="48">
        <f t="shared" si="30"/>
        <v>22.40133924567904</v>
      </c>
      <c r="R183" s="48">
        <f t="shared" si="31"/>
        <v>21.038629490104032</v>
      </c>
      <c r="S183" s="34">
        <f t="shared" si="32"/>
        <v>1.2249750629398335</v>
      </c>
      <c r="T183" s="34">
        <f t="shared" si="33"/>
        <v>0.9508486248765351</v>
      </c>
      <c r="U183" s="17">
        <f t="shared" si="34"/>
        <v>57.629600000000003</v>
      </c>
      <c r="V183" s="17">
        <f t="shared" si="35"/>
        <v>28.814800000000002</v>
      </c>
      <c r="W183" s="17">
        <f t="shared" si="36"/>
        <v>24.60680625317498</v>
      </c>
      <c r="X183" s="19">
        <f t="shared" si="37"/>
        <v>2.8814800000000003</v>
      </c>
      <c r="Y183" s="71">
        <f t="shared" si="38"/>
        <v>2.4606806253174982</v>
      </c>
    </row>
    <row r="184" spans="1:25" ht="18" x14ac:dyDescent="0.55000000000000004">
      <c r="A184" s="57">
        <v>183</v>
      </c>
      <c r="B184" s="70" t="s">
        <v>228</v>
      </c>
      <c r="C184" s="15">
        <v>17.8</v>
      </c>
      <c r="D184" s="46">
        <f t="shared" si="27"/>
        <v>16.943375</v>
      </c>
      <c r="E184" s="15">
        <v>6.3</v>
      </c>
      <c r="F184" s="46">
        <f t="shared" si="28"/>
        <v>6.178725</v>
      </c>
      <c r="G184" s="15">
        <v>5.0999999999999996</v>
      </c>
      <c r="H184" s="46">
        <f t="shared" si="29"/>
        <v>4.6596149999999996</v>
      </c>
      <c r="I184" s="47">
        <v>104</v>
      </c>
      <c r="J184" s="37">
        <f>K184-273.15</f>
        <v>-31.149999999999977</v>
      </c>
      <c r="K184" s="37">
        <v>242</v>
      </c>
      <c r="L184" s="37">
        <f>M184-273.15</f>
        <v>155.43</v>
      </c>
      <c r="M184" s="37">
        <v>428.58</v>
      </c>
      <c r="N184" s="53"/>
      <c r="O184" s="37"/>
      <c r="P184" s="37"/>
      <c r="Q184" s="48">
        <f t="shared" si="30"/>
        <v>19.558629808859312</v>
      </c>
      <c r="R184" s="48">
        <f t="shared" si="31"/>
        <v>18.627039779967053</v>
      </c>
      <c r="S184" s="34">
        <f t="shared" si="32"/>
        <v>1.6177343738798946</v>
      </c>
      <c r="T184" s="34">
        <f t="shared" si="33"/>
        <v>1.4607410852604445</v>
      </c>
      <c r="U184" s="17">
        <f t="shared" si="34"/>
        <v>7.4855999999999874</v>
      </c>
      <c r="V184" s="17">
        <f t="shared" si="35"/>
        <v>3.7427999999999937</v>
      </c>
      <c r="W184" s="17">
        <f t="shared" si="36"/>
        <v>3.0825594379749934</v>
      </c>
      <c r="X184" s="19">
        <f t="shared" si="37"/>
        <v>0.37427999999999939</v>
      </c>
      <c r="Y184" s="71">
        <f t="shared" si="38"/>
        <v>0.30825594379749932</v>
      </c>
    </row>
    <row r="185" spans="1:25" ht="18" x14ac:dyDescent="0.55000000000000004">
      <c r="A185" s="57">
        <v>184</v>
      </c>
      <c r="B185" s="70" t="s">
        <v>229</v>
      </c>
      <c r="C185" s="15">
        <v>17.2</v>
      </c>
      <c r="D185" s="46">
        <f t="shared" si="27"/>
        <v>16.372250000000001</v>
      </c>
      <c r="E185" s="15">
        <v>3.1</v>
      </c>
      <c r="F185" s="46">
        <f t="shared" si="28"/>
        <v>3.0403250000000002</v>
      </c>
      <c r="G185" s="15">
        <v>6.5</v>
      </c>
      <c r="H185" s="46">
        <f t="shared" si="29"/>
        <v>5.9387249999999998</v>
      </c>
      <c r="I185" s="47">
        <v>113.8</v>
      </c>
      <c r="J185" s="37">
        <v>-17</v>
      </c>
      <c r="K185" s="37">
        <f>J185+273.15</f>
        <v>256.14999999999998</v>
      </c>
      <c r="L185" s="37">
        <v>134.5</v>
      </c>
      <c r="M185" s="37">
        <v>407.65</v>
      </c>
      <c r="N185" s="53"/>
      <c r="O185" s="37"/>
      <c r="P185" s="37"/>
      <c r="Q185" s="48">
        <f t="shared" si="30"/>
        <v>18.646715528478467</v>
      </c>
      <c r="R185" s="48">
        <f t="shared" si="31"/>
        <v>17.679440058829634</v>
      </c>
      <c r="S185" s="34">
        <f t="shared" si="32"/>
        <v>2.5296486542607397</v>
      </c>
      <c r="T185" s="34">
        <f t="shared" si="33"/>
        <v>2.4083408063978631</v>
      </c>
      <c r="U185" s="17">
        <f t="shared" si="34"/>
        <v>24.701599999999992</v>
      </c>
      <c r="V185" s="17">
        <f t="shared" si="35"/>
        <v>12.350799999999996</v>
      </c>
      <c r="W185" s="17">
        <f t="shared" si="36"/>
        <v>11.280574856924977</v>
      </c>
      <c r="X185" s="19">
        <f t="shared" si="37"/>
        <v>1.2350799999999995</v>
      </c>
      <c r="Y185" s="71">
        <f t="shared" si="38"/>
        <v>1.1280574856924976</v>
      </c>
    </row>
    <row r="186" spans="1:25" ht="18" x14ac:dyDescent="0.55000000000000004">
      <c r="A186" s="57">
        <v>185</v>
      </c>
      <c r="B186" s="70" t="s">
        <v>230</v>
      </c>
      <c r="C186" s="15">
        <v>17.3</v>
      </c>
      <c r="D186" s="46">
        <f t="shared" si="27"/>
        <v>16.467437500000003</v>
      </c>
      <c r="E186" s="15">
        <v>5.5</v>
      </c>
      <c r="F186" s="46">
        <f t="shared" si="28"/>
        <v>5.3941249999999998</v>
      </c>
      <c r="G186" s="15">
        <v>2</v>
      </c>
      <c r="H186" s="46">
        <f t="shared" si="29"/>
        <v>1.8272999999999999</v>
      </c>
      <c r="I186" s="47">
        <v>118.6</v>
      </c>
      <c r="J186" s="37">
        <v>-44</v>
      </c>
      <c r="K186" s="37">
        <f>J186+273.15</f>
        <v>229.14999999999998</v>
      </c>
      <c r="L186" s="37">
        <v>142</v>
      </c>
      <c r="M186" s="37">
        <f>L186+273.15</f>
        <v>415.15</v>
      </c>
      <c r="N186" s="53"/>
      <c r="O186" s="37"/>
      <c r="P186" s="37"/>
      <c r="Q186" s="48">
        <f t="shared" si="30"/>
        <v>18.263077506269308</v>
      </c>
      <c r="R186" s="48">
        <f t="shared" si="31"/>
        <v>17.424468646763128</v>
      </c>
      <c r="S186" s="34">
        <f t="shared" si="32"/>
        <v>2.9132866764698981</v>
      </c>
      <c r="T186" s="34">
        <f t="shared" si="33"/>
        <v>2.6633122184643696</v>
      </c>
      <c r="U186" s="17">
        <f t="shared" si="34"/>
        <v>35.315599999999975</v>
      </c>
      <c r="V186" s="17">
        <f t="shared" si="35"/>
        <v>17.657799999999988</v>
      </c>
      <c r="W186" s="17">
        <f t="shared" si="36"/>
        <v>14.851063583174973</v>
      </c>
      <c r="X186" s="19">
        <f t="shared" si="37"/>
        <v>1.7657799999999988</v>
      </c>
      <c r="Y186" s="71">
        <f t="shared" si="38"/>
        <v>1.4851063583174973</v>
      </c>
    </row>
    <row r="187" spans="1:25" ht="18" x14ac:dyDescent="0.55000000000000004">
      <c r="A187" s="57">
        <v>186</v>
      </c>
      <c r="B187" s="70" t="s">
        <v>231</v>
      </c>
      <c r="C187" s="15">
        <v>17</v>
      </c>
      <c r="D187" s="46">
        <f t="shared" si="27"/>
        <v>16.181875000000002</v>
      </c>
      <c r="E187" s="15">
        <v>9.6</v>
      </c>
      <c r="F187" s="46">
        <f t="shared" si="28"/>
        <v>9.4152000000000005</v>
      </c>
      <c r="G187" s="15">
        <v>4.5</v>
      </c>
      <c r="H187" s="46">
        <f t="shared" si="29"/>
        <v>4.1114249999999997</v>
      </c>
      <c r="I187" s="47">
        <v>131.69999999999999</v>
      </c>
      <c r="J187" s="38">
        <v>29</v>
      </c>
      <c r="K187" s="37">
        <f>J187+273.15</f>
        <v>302.14999999999998</v>
      </c>
      <c r="L187" s="38">
        <v>196</v>
      </c>
      <c r="M187" s="37">
        <f>L187+273.15</f>
        <v>469.15</v>
      </c>
      <c r="N187" s="53"/>
      <c r="O187" s="37"/>
      <c r="P187" s="37"/>
      <c r="Q187" s="49">
        <f t="shared" si="30"/>
        <v>20.035218990567586</v>
      </c>
      <c r="R187" s="48">
        <f t="shared" si="31"/>
        <v>19.167756391561586</v>
      </c>
      <c r="S187" s="34">
        <f t="shared" si="32"/>
        <v>1.1411451921716207</v>
      </c>
      <c r="T187" s="34">
        <f t="shared" si="33"/>
        <v>0.92002447366591156</v>
      </c>
      <c r="U187" s="17">
        <f t="shared" si="34"/>
        <v>24.843599999999981</v>
      </c>
      <c r="V187" s="17">
        <f t="shared" si="35"/>
        <v>12.42179999999999</v>
      </c>
      <c r="W187" s="17">
        <f t="shared" si="36"/>
        <v>10.891016561612476</v>
      </c>
      <c r="X187" s="19">
        <f t="shared" si="37"/>
        <v>1.242179999999999</v>
      </c>
      <c r="Y187" s="71">
        <f t="shared" si="38"/>
        <v>1.0891016561612477</v>
      </c>
    </row>
    <row r="188" spans="1:25" ht="18" x14ac:dyDescent="0.55000000000000004">
      <c r="A188" s="57">
        <v>187</v>
      </c>
      <c r="B188" s="70" t="s">
        <v>232</v>
      </c>
      <c r="C188" s="15">
        <v>16.399999999999999</v>
      </c>
      <c r="D188" s="46">
        <f t="shared" si="27"/>
        <v>15.610749999999999</v>
      </c>
      <c r="E188" s="15">
        <v>0</v>
      </c>
      <c r="F188" s="46">
        <f t="shared" si="28"/>
        <v>0</v>
      </c>
      <c r="G188" s="15">
        <v>1.8</v>
      </c>
      <c r="H188" s="46">
        <f t="shared" si="29"/>
        <v>1.6445699999999999</v>
      </c>
      <c r="I188" s="47">
        <v>94.9</v>
      </c>
      <c r="J188" s="37">
        <f>K188-273.15</f>
        <v>-93.83899999999997</v>
      </c>
      <c r="K188" s="37">
        <v>179.31100000000001</v>
      </c>
      <c r="L188" s="37">
        <f>M188-273.15</f>
        <v>49.25</v>
      </c>
      <c r="M188" s="37">
        <v>322.39999999999998</v>
      </c>
      <c r="N188" s="53"/>
      <c r="O188" s="37"/>
      <c r="P188" s="37"/>
      <c r="Q188" s="48">
        <f t="shared" si="30"/>
        <v>16.498484778912275</v>
      </c>
      <c r="R188" s="48">
        <f t="shared" si="31"/>
        <v>15.697137511259815</v>
      </c>
      <c r="S188" s="34">
        <f t="shared" si="32"/>
        <v>4.6778794038269318</v>
      </c>
      <c r="T188" s="34">
        <f t="shared" si="33"/>
        <v>4.3906433539676826</v>
      </c>
      <c r="U188" s="17">
        <f t="shared" si="34"/>
        <v>97.569600000000008</v>
      </c>
      <c r="V188" s="17">
        <f t="shared" si="35"/>
        <v>48.784800000000004</v>
      </c>
      <c r="W188" s="17">
        <f t="shared" si="36"/>
        <v>44.06652497424998</v>
      </c>
      <c r="X188" s="19">
        <f t="shared" si="37"/>
        <v>4.8784800000000006</v>
      </c>
      <c r="Y188" s="71">
        <f t="shared" si="38"/>
        <v>4.4066524974249983</v>
      </c>
    </row>
    <row r="189" spans="1:25" ht="18" x14ac:dyDescent="0.55000000000000004">
      <c r="A189" s="57">
        <v>188</v>
      </c>
      <c r="B189" s="70" t="s">
        <v>233</v>
      </c>
      <c r="C189" s="15">
        <v>17.899999999999999</v>
      </c>
      <c r="D189" s="46">
        <f t="shared" si="27"/>
        <v>17.038562499999998</v>
      </c>
      <c r="E189" s="15">
        <v>11.9</v>
      </c>
      <c r="F189" s="46">
        <f t="shared" si="28"/>
        <v>11.670925</v>
      </c>
      <c r="G189" s="15">
        <v>5.2</v>
      </c>
      <c r="H189" s="46">
        <f t="shared" si="29"/>
        <v>4.7509800000000002</v>
      </c>
      <c r="I189" s="47">
        <v>89.1</v>
      </c>
      <c r="J189" s="37">
        <f>K189-273.15</f>
        <v>-51.299999999999983</v>
      </c>
      <c r="K189" s="37">
        <v>221.85</v>
      </c>
      <c r="L189" s="37">
        <f>M189-273.15</f>
        <v>130.65000000000003</v>
      </c>
      <c r="M189" s="37">
        <v>403.8</v>
      </c>
      <c r="N189" s="53"/>
      <c r="O189" s="37"/>
      <c r="P189" s="37"/>
      <c r="Q189" s="48">
        <f t="shared" si="30"/>
        <v>22.114700992778538</v>
      </c>
      <c r="R189" s="48">
        <f t="shared" si="31"/>
        <v>21.191859601800669</v>
      </c>
      <c r="S189" s="34">
        <f t="shared" si="32"/>
        <v>0.93833681003933123</v>
      </c>
      <c r="T189" s="34">
        <f t="shared" si="33"/>
        <v>1.1040787365731717</v>
      </c>
      <c r="U189" s="17">
        <f t="shared" si="34"/>
        <v>29.939600000000006</v>
      </c>
      <c r="V189" s="17">
        <f t="shared" si="35"/>
        <v>14.969800000000003</v>
      </c>
      <c r="W189" s="17">
        <f t="shared" si="36"/>
        <v>13.987010820375001</v>
      </c>
      <c r="X189" s="19">
        <f t="shared" si="37"/>
        <v>1.4969800000000002</v>
      </c>
      <c r="Y189" s="71">
        <f t="shared" si="38"/>
        <v>1.3987010820375001</v>
      </c>
    </row>
    <row r="190" spans="1:25" ht="18" x14ac:dyDescent="0.55000000000000004">
      <c r="A190" s="57">
        <v>189</v>
      </c>
      <c r="B190" s="70" t="s">
        <v>234</v>
      </c>
      <c r="C190" s="15">
        <v>16.7</v>
      </c>
      <c r="D190" s="46">
        <f t="shared" si="27"/>
        <v>15.896312500000001</v>
      </c>
      <c r="E190" s="15">
        <v>3.8</v>
      </c>
      <c r="F190" s="46">
        <f t="shared" si="28"/>
        <v>3.7268499999999998</v>
      </c>
      <c r="G190" s="15">
        <v>1.7</v>
      </c>
      <c r="H190" s="46">
        <f t="shared" si="29"/>
        <v>1.5532049999999999</v>
      </c>
      <c r="I190" s="47">
        <v>89</v>
      </c>
      <c r="J190" s="37">
        <f>K190-273.15</f>
        <v>-135.01999999999998</v>
      </c>
      <c r="K190" s="37">
        <v>138.13</v>
      </c>
      <c r="L190" s="37">
        <f>M190-273.15</f>
        <v>44.230000000000018</v>
      </c>
      <c r="M190" s="37">
        <v>317.38</v>
      </c>
      <c r="N190" s="53"/>
      <c r="O190" s="37"/>
      <c r="P190" s="37"/>
      <c r="Q190" s="48">
        <f t="shared" si="30"/>
        <v>17.211042966653704</v>
      </c>
      <c r="R190" s="48">
        <f t="shared" si="31"/>
        <v>16.40105508167634</v>
      </c>
      <c r="S190" s="34">
        <f t="shared" si="32"/>
        <v>3.9653212160855027</v>
      </c>
      <c r="T190" s="34">
        <f t="shared" si="33"/>
        <v>3.6867257835511573</v>
      </c>
      <c r="U190" s="17">
        <f t="shared" si="34"/>
        <v>54.651599999999995</v>
      </c>
      <c r="V190" s="17">
        <f t="shared" si="35"/>
        <v>27.325799999999997</v>
      </c>
      <c r="W190" s="17">
        <f t="shared" si="36"/>
        <v>23.591120902124977</v>
      </c>
      <c r="X190" s="19">
        <f t="shared" si="37"/>
        <v>2.7325799999999996</v>
      </c>
      <c r="Y190" s="71">
        <f t="shared" si="38"/>
        <v>2.3591120902124976</v>
      </c>
    </row>
    <row r="191" spans="1:25" ht="18" x14ac:dyDescent="0.55000000000000004">
      <c r="A191" s="57">
        <v>190</v>
      </c>
      <c r="B191" s="70" t="s">
        <v>235</v>
      </c>
      <c r="C191" s="15">
        <v>17.2</v>
      </c>
      <c r="D191" s="46">
        <f t="shared" si="27"/>
        <v>16.372250000000001</v>
      </c>
      <c r="E191" s="15">
        <v>2.4</v>
      </c>
      <c r="F191" s="46">
        <f t="shared" si="28"/>
        <v>2.3538000000000001</v>
      </c>
      <c r="G191" s="15">
        <v>2</v>
      </c>
      <c r="H191" s="46">
        <f t="shared" si="29"/>
        <v>1.8272999999999999</v>
      </c>
      <c r="I191" s="47">
        <v>50</v>
      </c>
      <c r="J191" s="37">
        <f>K191-273.15</f>
        <v>-35.999999999999972</v>
      </c>
      <c r="K191" s="37">
        <v>237.15</v>
      </c>
      <c r="L191" s="37" t="s">
        <v>47</v>
      </c>
      <c r="M191" s="37" t="s">
        <v>47</v>
      </c>
      <c r="N191" s="53"/>
      <c r="O191" s="37"/>
      <c r="P191" s="37"/>
      <c r="Q191" s="48">
        <f t="shared" si="30"/>
        <v>17.481418706729723</v>
      </c>
      <c r="R191" s="48">
        <f t="shared" si="31"/>
        <v>16.641212990419298</v>
      </c>
      <c r="S191" s="34">
        <f t="shared" si="32"/>
        <v>3.6949454760094831</v>
      </c>
      <c r="T191" s="34">
        <f t="shared" si="33"/>
        <v>3.4465678748081992</v>
      </c>
      <c r="U191" s="17">
        <f t="shared" si="34"/>
        <v>55.401599999999988</v>
      </c>
      <c r="V191" s="17">
        <f t="shared" si="35"/>
        <v>27.700799999999994</v>
      </c>
      <c r="W191" s="17">
        <f t="shared" si="36"/>
        <v>24.435305056299981</v>
      </c>
      <c r="X191" s="19">
        <f t="shared" si="37"/>
        <v>2.7700799999999992</v>
      </c>
      <c r="Y191" s="71">
        <f t="shared" si="38"/>
        <v>2.4435305056299983</v>
      </c>
    </row>
    <row r="192" spans="1:25" ht="18" x14ac:dyDescent="0.55000000000000004">
      <c r="A192" s="57">
        <v>191</v>
      </c>
      <c r="B192" s="70" t="s">
        <v>236</v>
      </c>
      <c r="C192" s="15">
        <v>17.600000000000001</v>
      </c>
      <c r="D192" s="46">
        <f t="shared" si="27"/>
        <v>16.753</v>
      </c>
      <c r="E192" s="15">
        <v>0</v>
      </c>
      <c r="F192" s="46">
        <f t="shared" si="28"/>
        <v>0</v>
      </c>
      <c r="G192" s="15">
        <v>0</v>
      </c>
      <c r="H192" s="46">
        <f t="shared" si="29"/>
        <v>0</v>
      </c>
      <c r="I192" s="47">
        <v>58.3</v>
      </c>
      <c r="J192" s="37">
        <f>K192-273.15</f>
        <v>-127.55999999999997</v>
      </c>
      <c r="K192" s="37">
        <v>145.59</v>
      </c>
      <c r="L192" s="37">
        <f>M192-273.15</f>
        <v>-32.779999999999973</v>
      </c>
      <c r="M192" s="37">
        <v>240.37</v>
      </c>
      <c r="N192" s="53"/>
      <c r="O192" s="37"/>
      <c r="P192" s="37"/>
      <c r="Q192" s="48">
        <f t="shared" si="30"/>
        <v>17.600000000000001</v>
      </c>
      <c r="R192" s="48">
        <f t="shared" si="31"/>
        <v>16.753</v>
      </c>
      <c r="S192" s="34">
        <f t="shared" si="32"/>
        <v>3.576364182739205</v>
      </c>
      <c r="T192" s="34">
        <f t="shared" si="33"/>
        <v>3.3347808652274971</v>
      </c>
      <c r="U192" s="17">
        <f t="shared" si="34"/>
        <v>103.01759999999997</v>
      </c>
      <c r="V192" s="17">
        <f t="shared" si="35"/>
        <v>51.508799999999987</v>
      </c>
      <c r="W192" s="17">
        <f t="shared" si="36"/>
        <v>45.974217301299987</v>
      </c>
      <c r="X192" s="19">
        <f t="shared" si="37"/>
        <v>5.150879999999999</v>
      </c>
      <c r="Y192" s="71">
        <f t="shared" si="38"/>
        <v>4.5974217301299989</v>
      </c>
    </row>
    <row r="193" spans="1:25" ht="18" x14ac:dyDescent="0.55000000000000004">
      <c r="A193" s="57">
        <v>192</v>
      </c>
      <c r="B193" s="70" t="s">
        <v>237</v>
      </c>
      <c r="C193" s="15">
        <v>17</v>
      </c>
      <c r="D193" s="46">
        <f t="shared" si="27"/>
        <v>16.181875000000002</v>
      </c>
      <c r="E193" s="15">
        <v>11.1</v>
      </c>
      <c r="F193" s="46">
        <f t="shared" si="28"/>
        <v>10.886324999999999</v>
      </c>
      <c r="G193" s="15">
        <v>4.5999999999999996</v>
      </c>
      <c r="H193" s="46">
        <f t="shared" si="29"/>
        <v>4.2027899999999994</v>
      </c>
      <c r="I193" s="47">
        <v>93.6</v>
      </c>
      <c r="J193" s="37">
        <v>-68.2</v>
      </c>
      <c r="K193" s="37">
        <f>J193+273.15</f>
        <v>204.95</v>
      </c>
      <c r="L193" s="37">
        <v>111.3</v>
      </c>
      <c r="M193" s="37">
        <v>384.45</v>
      </c>
      <c r="N193" s="53"/>
      <c r="O193" s="37"/>
      <c r="P193" s="37"/>
      <c r="Q193" s="48">
        <f t="shared" si="30"/>
        <v>20.817540680877748</v>
      </c>
      <c r="R193" s="48">
        <f t="shared" si="31"/>
        <v>19.950653981896181</v>
      </c>
      <c r="S193" s="34">
        <f t="shared" si="32"/>
        <v>0.35882350186145828</v>
      </c>
      <c r="T193" s="34">
        <f t="shared" si="33"/>
        <v>0.13712688333131595</v>
      </c>
      <c r="U193" s="17">
        <f t="shared" si="34"/>
        <v>34.403599999999983</v>
      </c>
      <c r="V193" s="17">
        <f t="shared" si="35"/>
        <v>17.201799999999992</v>
      </c>
      <c r="W193" s="17">
        <f t="shared" si="36"/>
        <v>15.531932012162471</v>
      </c>
      <c r="X193" s="19">
        <f t="shared" si="37"/>
        <v>1.7201799999999992</v>
      </c>
      <c r="Y193" s="71">
        <f t="shared" si="38"/>
        <v>1.553193201216247</v>
      </c>
    </row>
    <row r="194" spans="1:25" ht="18" x14ac:dyDescent="0.55000000000000004">
      <c r="A194" s="57">
        <v>193</v>
      </c>
      <c r="B194" s="70" t="s">
        <v>238</v>
      </c>
      <c r="C194" s="15">
        <v>18.600000000000001</v>
      </c>
      <c r="D194" s="46">
        <f t="shared" ref="D194:D257" si="41">C194*(1-($AC$12-$AD$12)*$AA$12*1.25)</f>
        <v>17.704875000000001</v>
      </c>
      <c r="E194" s="15">
        <v>16.2</v>
      </c>
      <c r="F194" s="46">
        <f t="shared" ref="F194:F257" si="42">E194*(1-($AC$12-$AD$12)*$AA$12/2)</f>
        <v>15.88815</v>
      </c>
      <c r="G194" s="15">
        <v>5.7</v>
      </c>
      <c r="H194" s="46">
        <f t="shared" ref="H194:H257" si="43">G194*(1-($AC$12-$AD$12)*(0.00122+$AA$12/2))</f>
        <v>5.2078049999999996</v>
      </c>
      <c r="I194" s="47">
        <v>75.400000000000006</v>
      </c>
      <c r="J194" s="37" t="s">
        <v>47</v>
      </c>
      <c r="K194" s="37" t="s">
        <v>47</v>
      </c>
      <c r="L194" s="37">
        <v>133.44999999999999</v>
      </c>
      <c r="M194" s="37">
        <f>L194+273.15</f>
        <v>406.59999999999997</v>
      </c>
      <c r="N194" s="53"/>
      <c r="O194" s="37"/>
      <c r="P194" s="37"/>
      <c r="Q194" s="48">
        <f t="shared" ref="Q194:Q257" si="44">(C194^2+E194^2+G194^2)^(1/2)</f>
        <v>25.315805339747737</v>
      </c>
      <c r="R194" s="48">
        <f t="shared" ref="R194:R257" si="45">(D194^2+F194^2+H194^2)^(1/2)</f>
        <v>24.35194329219231</v>
      </c>
      <c r="S194" s="34">
        <f t="shared" ref="S194:S257" si="46">ABS($AG$2-Q194)</f>
        <v>4.1394411570085303</v>
      </c>
      <c r="T194" s="34">
        <f t="shared" ref="T194:T257" si="47">ABS($AG$3-R194)</f>
        <v>4.2641624269648126</v>
      </c>
      <c r="U194" s="17">
        <f t="shared" ref="U194:U257" si="48">4*($AB$2-C194)^2+($AC$2-E194)^2+($AD$2-G194)^2</f>
        <v>86.387599999999978</v>
      </c>
      <c r="V194" s="17">
        <f t="shared" ref="V194:V257" si="49">(4*($AB$2-C194)^2+($AC$2-E194)^2+($AD$2-G194)^2)^1/2</f>
        <v>43.193799999999989</v>
      </c>
      <c r="W194" s="17">
        <f t="shared" ref="W194:W257" si="50">(4*($AB$3-D194)^2+($AC$3-F194)^2+($AD$3-H194)^2)^1/2</f>
        <v>41.479995151062496</v>
      </c>
      <c r="X194" s="19">
        <f t="shared" ref="X194:X257" si="51">V194/$Z$12</f>
        <v>4.3193799999999989</v>
      </c>
      <c r="Y194" s="71">
        <f t="shared" ref="Y194:Y257" si="52">W194/$Z$12</f>
        <v>4.1479995151062496</v>
      </c>
    </row>
    <row r="195" spans="1:25" ht="18" x14ac:dyDescent="0.55000000000000004">
      <c r="A195" s="57">
        <v>194</v>
      </c>
      <c r="B195" s="70" t="s">
        <v>239</v>
      </c>
      <c r="C195" s="15">
        <v>18.8</v>
      </c>
      <c r="D195" s="46">
        <f t="shared" si="41"/>
        <v>17.895250000000001</v>
      </c>
      <c r="E195" s="15">
        <v>0</v>
      </c>
      <c r="F195" s="46">
        <f t="shared" si="42"/>
        <v>0</v>
      </c>
      <c r="G195" s="15">
        <v>0</v>
      </c>
      <c r="H195" s="46">
        <f t="shared" si="43"/>
        <v>0</v>
      </c>
      <c r="I195" s="47">
        <v>156.9</v>
      </c>
      <c r="J195" s="37">
        <f>K195-273.15</f>
        <v>-42.949999999999989</v>
      </c>
      <c r="K195" s="37">
        <v>230.2</v>
      </c>
      <c r="L195" s="37">
        <f>M195-273.15</f>
        <v>195.82000000000005</v>
      </c>
      <c r="M195" s="37">
        <v>468.97</v>
      </c>
      <c r="N195" s="53"/>
      <c r="O195" s="37"/>
      <c r="P195" s="37"/>
      <c r="Q195" s="48">
        <f t="shared" si="44"/>
        <v>18.8</v>
      </c>
      <c r="R195" s="48">
        <f t="shared" si="45"/>
        <v>17.895250000000001</v>
      </c>
      <c r="S195" s="34">
        <f t="shared" si="46"/>
        <v>2.3763641827392057</v>
      </c>
      <c r="T195" s="34">
        <f t="shared" si="47"/>
        <v>2.1925308652274964</v>
      </c>
      <c r="U195" s="17">
        <f t="shared" si="48"/>
        <v>98.025599999999997</v>
      </c>
      <c r="V195" s="17">
        <f t="shared" si="49"/>
        <v>49.012799999999999</v>
      </c>
      <c r="W195" s="17">
        <f t="shared" si="50"/>
        <v>43.947888646300001</v>
      </c>
      <c r="X195" s="19">
        <f t="shared" si="51"/>
        <v>4.9012799999999999</v>
      </c>
      <c r="Y195" s="71">
        <f t="shared" si="52"/>
        <v>4.3947888646299997</v>
      </c>
    </row>
    <row r="196" spans="1:25" ht="18" x14ac:dyDescent="0.55000000000000004">
      <c r="A196" s="57">
        <v>195</v>
      </c>
      <c r="B196" s="70" t="s">
        <v>240</v>
      </c>
      <c r="C196" s="15">
        <v>18</v>
      </c>
      <c r="D196" s="46">
        <f t="shared" si="41"/>
        <v>17.133749999999999</v>
      </c>
      <c r="E196" s="15">
        <v>0</v>
      </c>
      <c r="F196" s="46">
        <f t="shared" si="42"/>
        <v>0</v>
      </c>
      <c r="G196" s="15">
        <v>0</v>
      </c>
      <c r="H196" s="46">
        <f t="shared" si="43"/>
        <v>0</v>
      </c>
      <c r="I196" s="47">
        <v>156.9</v>
      </c>
      <c r="J196" s="37">
        <f>K196-273.15</f>
        <v>-30.359999999999985</v>
      </c>
      <c r="K196" s="37">
        <v>242.79</v>
      </c>
      <c r="L196" s="37">
        <f>M196-273.15</f>
        <v>187.31</v>
      </c>
      <c r="M196" s="37">
        <v>460.46</v>
      </c>
      <c r="N196" s="53"/>
      <c r="O196" s="37"/>
      <c r="P196" s="37"/>
      <c r="Q196" s="48">
        <f t="shared" si="44"/>
        <v>18</v>
      </c>
      <c r="R196" s="48">
        <f t="shared" si="45"/>
        <v>17.133749999999999</v>
      </c>
      <c r="S196" s="34">
        <f t="shared" si="46"/>
        <v>3.1763641827392064</v>
      </c>
      <c r="T196" s="34">
        <f t="shared" si="47"/>
        <v>2.954030865227498</v>
      </c>
      <c r="U196" s="17">
        <f t="shared" si="48"/>
        <v>100.0736</v>
      </c>
      <c r="V196" s="17">
        <f t="shared" si="49"/>
        <v>50.036799999999999</v>
      </c>
      <c r="W196" s="17">
        <f t="shared" si="50"/>
        <v>44.718892166299995</v>
      </c>
      <c r="X196" s="19">
        <f t="shared" si="51"/>
        <v>5.0036800000000001</v>
      </c>
      <c r="Y196" s="71">
        <f t="shared" si="52"/>
        <v>4.4718892166299993</v>
      </c>
    </row>
    <row r="197" spans="1:25" ht="18" x14ac:dyDescent="0.55000000000000004">
      <c r="A197" s="57">
        <v>196</v>
      </c>
      <c r="B197" s="70" t="s">
        <v>241</v>
      </c>
      <c r="C197" s="15">
        <v>15.7</v>
      </c>
      <c r="D197" s="46">
        <f t="shared" si="41"/>
        <v>14.944437499999999</v>
      </c>
      <c r="E197" s="15">
        <v>0</v>
      </c>
      <c r="F197" s="46">
        <f t="shared" si="42"/>
        <v>0</v>
      </c>
      <c r="G197" s="15">
        <v>0</v>
      </c>
      <c r="H197" s="46">
        <f t="shared" si="43"/>
        <v>0</v>
      </c>
      <c r="I197" s="47">
        <v>195.9</v>
      </c>
      <c r="J197" s="37">
        <v>-29.7</v>
      </c>
      <c r="K197" s="37">
        <f>J197+273.15</f>
        <v>243.45</v>
      </c>
      <c r="L197" s="37">
        <v>174.1</v>
      </c>
      <c r="M197" s="37">
        <f>L197+273.15</f>
        <v>447.25</v>
      </c>
      <c r="N197" s="53"/>
      <c r="O197" s="37"/>
      <c r="P197" s="37"/>
      <c r="Q197" s="48">
        <f t="shared" si="44"/>
        <v>15.7</v>
      </c>
      <c r="R197" s="48">
        <f t="shared" si="45"/>
        <v>14.944437499999999</v>
      </c>
      <c r="S197" s="34">
        <f t="shared" si="46"/>
        <v>5.4763641827392071</v>
      </c>
      <c r="T197" s="34">
        <f t="shared" si="47"/>
        <v>5.1433433652274978</v>
      </c>
      <c r="U197" s="17">
        <f t="shared" si="48"/>
        <v>134.48159999999999</v>
      </c>
      <c r="V197" s="17">
        <f t="shared" si="49"/>
        <v>67.240799999999993</v>
      </c>
      <c r="W197" s="17">
        <f t="shared" si="50"/>
        <v>59.856028669112476</v>
      </c>
      <c r="X197" s="19">
        <f t="shared" si="51"/>
        <v>6.7240799999999989</v>
      </c>
      <c r="Y197" s="71">
        <f t="shared" si="52"/>
        <v>5.9856028669112478</v>
      </c>
    </row>
    <row r="198" spans="1:25" ht="16.899999999999999" customHeight="1" x14ac:dyDescent="0.55000000000000004">
      <c r="A198" s="57">
        <v>197</v>
      </c>
      <c r="B198" s="70" t="s">
        <v>242</v>
      </c>
      <c r="C198" s="15">
        <v>17.5</v>
      </c>
      <c r="D198" s="46">
        <f t="shared" si="41"/>
        <v>16.657812500000002</v>
      </c>
      <c r="E198" s="15">
        <v>2.6</v>
      </c>
      <c r="F198" s="46">
        <f t="shared" si="42"/>
        <v>2.5499499999999999</v>
      </c>
      <c r="G198" s="15">
        <v>10</v>
      </c>
      <c r="H198" s="46">
        <f t="shared" si="43"/>
        <v>9.1364999999999998</v>
      </c>
      <c r="I198" s="47">
        <v>191.8</v>
      </c>
      <c r="J198" s="37">
        <v>6.9</v>
      </c>
      <c r="K198" s="37">
        <f>J198+273.15</f>
        <v>280.04999999999995</v>
      </c>
      <c r="L198" s="39">
        <v>230.2</v>
      </c>
      <c r="M198" s="37">
        <f>L198+273.15</f>
        <v>503.34999999999997</v>
      </c>
      <c r="N198" s="53">
        <v>1.79717E-4</v>
      </c>
      <c r="O198" s="50" t="s">
        <v>130</v>
      </c>
      <c r="P198" s="50" t="s">
        <v>50</v>
      </c>
      <c r="Q198" s="48">
        <f t="shared" si="44"/>
        <v>20.322647465327936</v>
      </c>
      <c r="R198" s="48">
        <f t="shared" si="45"/>
        <v>19.169261710813391</v>
      </c>
      <c r="S198" s="34">
        <f t="shared" si="46"/>
        <v>0.85371671741127031</v>
      </c>
      <c r="T198" s="34">
        <f t="shared" si="47"/>
        <v>0.91851915441410625</v>
      </c>
      <c r="U198" s="17">
        <f t="shared" si="48"/>
        <v>34.313599999999994</v>
      </c>
      <c r="V198" s="17">
        <f t="shared" si="49"/>
        <v>17.156799999999997</v>
      </c>
      <c r="W198" s="17">
        <f t="shared" si="50"/>
        <v>15.518592665362476</v>
      </c>
      <c r="X198" s="19">
        <f t="shared" si="51"/>
        <v>1.7156799999999996</v>
      </c>
      <c r="Y198" s="71">
        <f t="shared" si="52"/>
        <v>1.5518592665362476</v>
      </c>
    </row>
    <row r="199" spans="1:25" ht="18" x14ac:dyDescent="0.55000000000000004">
      <c r="A199" s="57">
        <v>198</v>
      </c>
      <c r="B199" s="70" t="s">
        <v>243</v>
      </c>
      <c r="C199" s="15">
        <v>17</v>
      </c>
      <c r="D199" s="46">
        <f t="shared" si="41"/>
        <v>16.181875000000002</v>
      </c>
      <c r="E199" s="15">
        <v>11.5</v>
      </c>
      <c r="F199" s="46">
        <f t="shared" si="42"/>
        <v>11.278625</v>
      </c>
      <c r="G199" s="15">
        <v>7.4</v>
      </c>
      <c r="H199" s="46">
        <f t="shared" si="43"/>
        <v>6.7610099999999997</v>
      </c>
      <c r="I199" s="47">
        <v>159.9</v>
      </c>
      <c r="J199" s="37" t="s">
        <v>47</v>
      </c>
      <c r="K199" s="37" t="s">
        <v>47</v>
      </c>
      <c r="L199" s="37" t="s">
        <v>47</v>
      </c>
      <c r="M199" s="37" t="s">
        <v>47</v>
      </c>
      <c r="N199" s="53"/>
      <c r="O199" s="37"/>
      <c r="P199" s="37"/>
      <c r="Q199" s="48">
        <f t="shared" si="44"/>
        <v>21.817653402692049</v>
      </c>
      <c r="R199" s="48">
        <f t="shared" si="45"/>
        <v>20.851180221425118</v>
      </c>
      <c r="S199" s="34">
        <f t="shared" si="46"/>
        <v>0.64128921995284216</v>
      </c>
      <c r="T199" s="34">
        <f t="shared" si="47"/>
        <v>0.76339935619762045</v>
      </c>
      <c r="U199" s="17">
        <f t="shared" si="48"/>
        <v>32.243599999999986</v>
      </c>
      <c r="V199" s="17">
        <f t="shared" si="49"/>
        <v>16.121799999999993</v>
      </c>
      <c r="W199" s="17">
        <f t="shared" si="50"/>
        <v>14.871750680662473</v>
      </c>
      <c r="X199" s="19">
        <f t="shared" si="51"/>
        <v>1.6121799999999993</v>
      </c>
      <c r="Y199" s="71">
        <f t="shared" si="52"/>
        <v>1.4871750680662472</v>
      </c>
    </row>
    <row r="200" spans="1:25" ht="18" x14ac:dyDescent="0.55000000000000004">
      <c r="A200" s="57">
        <v>199</v>
      </c>
      <c r="B200" s="70" t="s">
        <v>244</v>
      </c>
      <c r="C200" s="15">
        <v>20.3</v>
      </c>
      <c r="D200" s="46">
        <f t="shared" si="41"/>
        <v>19.323062500000002</v>
      </c>
      <c r="E200" s="15">
        <v>11.4</v>
      </c>
      <c r="F200" s="46">
        <f t="shared" si="42"/>
        <v>11.18055</v>
      </c>
      <c r="G200" s="15">
        <v>3.1</v>
      </c>
      <c r="H200" s="46">
        <f t="shared" si="43"/>
        <v>2.8323149999999999</v>
      </c>
      <c r="I200" s="47">
        <v>209</v>
      </c>
      <c r="J200" s="37" t="s">
        <v>47</v>
      </c>
      <c r="K200" s="37" t="s">
        <v>47</v>
      </c>
      <c r="L200" s="37" t="s">
        <v>47</v>
      </c>
      <c r="M200" s="37" t="s">
        <v>47</v>
      </c>
      <c r="N200" s="53"/>
      <c r="O200" s="37"/>
      <c r="P200" s="37"/>
      <c r="Q200" s="48">
        <f t="shared" si="44"/>
        <v>23.487443453896809</v>
      </c>
      <c r="R200" s="48">
        <f t="shared" si="45"/>
        <v>22.503498637781444</v>
      </c>
      <c r="S200" s="34">
        <f t="shared" si="46"/>
        <v>2.3110792711576025</v>
      </c>
      <c r="T200" s="34">
        <f t="shared" si="47"/>
        <v>2.4157177725539469</v>
      </c>
      <c r="U200" s="17">
        <f t="shared" si="48"/>
        <v>44.555600000000027</v>
      </c>
      <c r="V200" s="17">
        <f t="shared" si="49"/>
        <v>22.277800000000013</v>
      </c>
      <c r="W200" s="17">
        <f t="shared" si="50"/>
        <v>20.503881809725037</v>
      </c>
      <c r="X200" s="19">
        <f t="shared" si="51"/>
        <v>2.2277800000000014</v>
      </c>
      <c r="Y200" s="71">
        <f t="shared" si="52"/>
        <v>2.0503881809725035</v>
      </c>
    </row>
    <row r="201" spans="1:25" ht="18" x14ac:dyDescent="0.55000000000000004">
      <c r="A201" s="57">
        <v>200</v>
      </c>
      <c r="B201" s="70" t="s">
        <v>245</v>
      </c>
      <c r="C201" s="15">
        <v>16.399999999999999</v>
      </c>
      <c r="D201" s="46">
        <f t="shared" si="41"/>
        <v>15.610749999999999</v>
      </c>
      <c r="E201" s="15">
        <v>10.5</v>
      </c>
      <c r="F201" s="46">
        <f t="shared" si="42"/>
        <v>10.297874999999999</v>
      </c>
      <c r="G201" s="15">
        <v>6.1</v>
      </c>
      <c r="H201" s="46">
        <f t="shared" si="43"/>
        <v>5.5732649999999992</v>
      </c>
      <c r="I201" s="47">
        <v>195</v>
      </c>
      <c r="J201" s="37" t="s">
        <v>47</v>
      </c>
      <c r="K201" s="37" t="s">
        <v>47</v>
      </c>
      <c r="L201" s="37" t="s">
        <v>47</v>
      </c>
      <c r="M201" s="37" t="s">
        <v>47</v>
      </c>
      <c r="N201" s="53"/>
      <c r="O201" s="37"/>
      <c r="P201" s="37"/>
      <c r="Q201" s="48">
        <f t="shared" si="44"/>
        <v>20.40637155400244</v>
      </c>
      <c r="R201" s="48">
        <f t="shared" si="45"/>
        <v>19.514175048880492</v>
      </c>
      <c r="S201" s="34">
        <f t="shared" si="46"/>
        <v>0.76999262873676599</v>
      </c>
      <c r="T201" s="34">
        <f t="shared" si="47"/>
        <v>0.5736058163470048</v>
      </c>
      <c r="U201" s="17">
        <f t="shared" si="48"/>
        <v>34.589600000000004</v>
      </c>
      <c r="V201" s="17">
        <f t="shared" si="49"/>
        <v>17.294800000000002</v>
      </c>
      <c r="W201" s="17">
        <f t="shared" si="50"/>
        <v>15.553868807724982</v>
      </c>
      <c r="X201" s="19">
        <f t="shared" si="51"/>
        <v>1.7294800000000001</v>
      </c>
      <c r="Y201" s="71">
        <f t="shared" si="52"/>
        <v>1.5553868807724982</v>
      </c>
    </row>
    <row r="202" spans="1:25" ht="18" x14ac:dyDescent="0.55000000000000004">
      <c r="A202" s="57">
        <v>201</v>
      </c>
      <c r="B202" s="70" t="s">
        <v>246</v>
      </c>
      <c r="C202" s="15">
        <v>17</v>
      </c>
      <c r="D202" s="46">
        <f t="shared" si="41"/>
        <v>16.181875000000002</v>
      </c>
      <c r="E202" s="15">
        <v>13</v>
      </c>
      <c r="F202" s="46">
        <f t="shared" si="42"/>
        <v>12.749750000000001</v>
      </c>
      <c r="G202" s="15">
        <v>7.4</v>
      </c>
      <c r="H202" s="46">
        <f t="shared" si="43"/>
        <v>6.7610099999999997</v>
      </c>
      <c r="I202" s="47">
        <v>159.9</v>
      </c>
      <c r="J202" s="37">
        <f>K202-273.15</f>
        <v>24.75</v>
      </c>
      <c r="K202" s="37">
        <v>297.89999999999998</v>
      </c>
      <c r="L202" s="37">
        <f>M202-273.15</f>
        <v>201.85000000000002</v>
      </c>
      <c r="M202" s="37">
        <v>475</v>
      </c>
      <c r="N202" s="53"/>
      <c r="O202" s="37"/>
      <c r="P202" s="37"/>
      <c r="Q202" s="48">
        <f t="shared" si="44"/>
        <v>22.644204556574735</v>
      </c>
      <c r="R202" s="48">
        <f t="shared" si="45"/>
        <v>21.682261408769726</v>
      </c>
      <c r="S202" s="34">
        <f t="shared" si="46"/>
        <v>1.4678403738355286</v>
      </c>
      <c r="T202" s="34">
        <f t="shared" si="47"/>
        <v>1.5944805435422289</v>
      </c>
      <c r="U202" s="17">
        <f t="shared" si="48"/>
        <v>47.993599999999986</v>
      </c>
      <c r="V202" s="17">
        <f t="shared" si="49"/>
        <v>23.996799999999993</v>
      </c>
      <c r="W202" s="17">
        <f t="shared" si="50"/>
        <v>22.457809022849975</v>
      </c>
      <c r="X202" s="19">
        <f t="shared" si="51"/>
        <v>2.3996799999999991</v>
      </c>
      <c r="Y202" s="71">
        <f t="shared" si="52"/>
        <v>2.2457809022849977</v>
      </c>
    </row>
    <row r="203" spans="1:25" ht="18" x14ac:dyDescent="0.55000000000000004">
      <c r="A203" s="57">
        <v>202</v>
      </c>
      <c r="B203" s="70" t="s">
        <v>247</v>
      </c>
      <c r="C203" s="15">
        <v>15.7</v>
      </c>
      <c r="D203" s="46">
        <f t="shared" si="41"/>
        <v>14.944437499999999</v>
      </c>
      <c r="E203" s="15">
        <v>6.1</v>
      </c>
      <c r="F203" s="46">
        <f t="shared" si="42"/>
        <v>5.9825749999999998</v>
      </c>
      <c r="G203" s="15">
        <v>6.5</v>
      </c>
      <c r="H203" s="46">
        <f t="shared" si="43"/>
        <v>5.9387249999999998</v>
      </c>
      <c r="I203" s="47">
        <v>142</v>
      </c>
      <c r="J203" s="37">
        <v>-64</v>
      </c>
      <c r="K203" s="37">
        <f>J203+273.15</f>
        <v>209.14999999999998</v>
      </c>
      <c r="L203" s="37">
        <v>162</v>
      </c>
      <c r="M203" s="37">
        <f>L203+273.15</f>
        <v>435.15</v>
      </c>
      <c r="N203" s="53"/>
      <c r="O203" s="37"/>
      <c r="P203" s="37"/>
      <c r="Q203" s="48">
        <f t="shared" si="44"/>
        <v>18.054085410233331</v>
      </c>
      <c r="R203" s="48">
        <f t="shared" si="45"/>
        <v>17.15796813284301</v>
      </c>
      <c r="S203" s="34">
        <f t="shared" si="46"/>
        <v>3.1222787725058758</v>
      </c>
      <c r="T203" s="34">
        <f t="shared" si="47"/>
        <v>2.9298127323844874</v>
      </c>
      <c r="U203" s="17">
        <f t="shared" si="48"/>
        <v>37.541599999999995</v>
      </c>
      <c r="V203" s="17">
        <f t="shared" si="49"/>
        <v>18.770799999999998</v>
      </c>
      <c r="W203" s="17">
        <f t="shared" si="50"/>
        <v>16.424366114737477</v>
      </c>
      <c r="X203" s="19">
        <f t="shared" si="51"/>
        <v>1.8770799999999999</v>
      </c>
      <c r="Y203" s="71">
        <f t="shared" si="52"/>
        <v>1.6424366114737476</v>
      </c>
    </row>
    <row r="204" spans="1:25" ht="18" x14ac:dyDescent="0.55000000000000004">
      <c r="A204" s="57">
        <v>203</v>
      </c>
      <c r="B204" s="70" t="s">
        <v>248</v>
      </c>
      <c r="C204" s="15">
        <v>16</v>
      </c>
      <c r="D204" s="46">
        <f t="shared" si="41"/>
        <v>15.23</v>
      </c>
      <c r="E204" s="15">
        <v>3.7</v>
      </c>
      <c r="F204" s="46">
        <f t="shared" si="42"/>
        <v>3.6287750000000001</v>
      </c>
      <c r="G204" s="15">
        <v>4.0999999999999996</v>
      </c>
      <c r="H204" s="46">
        <f t="shared" si="43"/>
        <v>3.7459649999999995</v>
      </c>
      <c r="I204" s="47">
        <v>177.1</v>
      </c>
      <c r="J204" s="37">
        <f>K204-273.15</f>
        <v>-45.97999999999999</v>
      </c>
      <c r="K204" s="37">
        <v>227.17</v>
      </c>
      <c r="L204" s="37">
        <f>M204-273.15</f>
        <v>168.26000000000005</v>
      </c>
      <c r="M204" s="37">
        <v>441.41</v>
      </c>
      <c r="N204" s="53"/>
      <c r="O204" s="37"/>
      <c r="P204" s="37"/>
      <c r="Q204" s="48">
        <f t="shared" si="44"/>
        <v>16.926310879810757</v>
      </c>
      <c r="R204" s="48">
        <f t="shared" si="45"/>
        <v>16.098234741171158</v>
      </c>
      <c r="S204" s="34">
        <f t="shared" si="46"/>
        <v>4.2500533029284497</v>
      </c>
      <c r="T204" s="34">
        <f t="shared" si="47"/>
        <v>3.9895461240563392</v>
      </c>
      <c r="U204" s="17">
        <f t="shared" si="48"/>
        <v>48.893599999999978</v>
      </c>
      <c r="V204" s="17">
        <f t="shared" si="49"/>
        <v>24.446799999999989</v>
      </c>
      <c r="W204" s="17">
        <f t="shared" si="50"/>
        <v>21.581302705724966</v>
      </c>
      <c r="X204" s="19">
        <f t="shared" si="51"/>
        <v>2.4446799999999991</v>
      </c>
      <c r="Y204" s="71">
        <f t="shared" si="52"/>
        <v>2.1581302705724967</v>
      </c>
    </row>
    <row r="205" spans="1:25" ht="18" x14ac:dyDescent="0.55000000000000004">
      <c r="A205" s="57">
        <v>204</v>
      </c>
      <c r="B205" s="70" t="s">
        <v>249</v>
      </c>
      <c r="C205" s="15">
        <v>19</v>
      </c>
      <c r="D205" s="46">
        <f t="shared" si="41"/>
        <v>18.085625</v>
      </c>
      <c r="E205" s="15">
        <v>8.1999999999999993</v>
      </c>
      <c r="F205" s="46">
        <f t="shared" si="42"/>
        <v>8.0421499999999995</v>
      </c>
      <c r="G205" s="15">
        <v>5.0999999999999996</v>
      </c>
      <c r="H205" s="46">
        <f t="shared" si="43"/>
        <v>4.6596149999999996</v>
      </c>
      <c r="I205" s="47">
        <v>146</v>
      </c>
      <c r="J205" s="37">
        <v>-101</v>
      </c>
      <c r="K205" s="38">
        <f>J205+273.15</f>
        <v>172.14999999999998</v>
      </c>
      <c r="L205" s="37">
        <v>188</v>
      </c>
      <c r="M205" s="38">
        <f>L205+273.15</f>
        <v>461.15</v>
      </c>
      <c r="N205" s="53"/>
      <c r="O205" s="37"/>
      <c r="P205" s="37"/>
      <c r="Q205" s="48">
        <f t="shared" si="44"/>
        <v>21.313141485947114</v>
      </c>
      <c r="R205" s="48">
        <f t="shared" si="45"/>
        <v>20.334158950184047</v>
      </c>
      <c r="S205" s="34">
        <f t="shared" si="46"/>
        <v>0.13677730320790715</v>
      </c>
      <c r="T205" s="34">
        <f t="shared" si="47"/>
        <v>0.24637808495655023</v>
      </c>
      <c r="U205" s="17">
        <f t="shared" si="48"/>
        <v>5.3636000000000017</v>
      </c>
      <c r="V205" s="17">
        <f t="shared" si="49"/>
        <v>2.6818000000000008</v>
      </c>
      <c r="W205" s="17">
        <f t="shared" si="50"/>
        <v>2.3972910476625042</v>
      </c>
      <c r="X205" s="19">
        <f t="shared" si="51"/>
        <v>0.26818000000000008</v>
      </c>
      <c r="Y205" s="71">
        <f t="shared" si="52"/>
        <v>0.23972910476625042</v>
      </c>
    </row>
    <row r="206" spans="1:25" ht="18" x14ac:dyDescent="0.55000000000000004">
      <c r="A206" s="57">
        <v>205</v>
      </c>
      <c r="B206" s="70" t="s">
        <v>250</v>
      </c>
      <c r="C206" s="15">
        <v>15.6</v>
      </c>
      <c r="D206" s="46">
        <f t="shared" si="41"/>
        <v>14.84925</v>
      </c>
      <c r="E206" s="15">
        <v>0.8</v>
      </c>
      <c r="F206" s="46">
        <f t="shared" si="42"/>
        <v>0.78460000000000008</v>
      </c>
      <c r="G206" s="15">
        <v>3.2</v>
      </c>
      <c r="H206" s="46">
        <f t="shared" si="43"/>
        <v>2.9236800000000001</v>
      </c>
      <c r="I206" s="47">
        <v>301.5</v>
      </c>
      <c r="J206" s="37">
        <f>K206-273.15</f>
        <v>16.850000000000023</v>
      </c>
      <c r="K206" s="37">
        <v>290</v>
      </c>
      <c r="L206" s="37">
        <f>M206-273.15</f>
        <v>281.10000000000002</v>
      </c>
      <c r="M206" s="37">
        <v>554.25</v>
      </c>
      <c r="N206" s="53"/>
      <c r="O206" s="37"/>
      <c r="P206" s="37"/>
      <c r="Q206" s="48">
        <f t="shared" si="44"/>
        <v>15.944905142395799</v>
      </c>
      <c r="R206" s="48">
        <f t="shared" si="45"/>
        <v>15.154660255673829</v>
      </c>
      <c r="S206" s="34">
        <f t="shared" si="46"/>
        <v>5.2314590403434078</v>
      </c>
      <c r="T206" s="34">
        <f t="shared" si="47"/>
        <v>4.9331206095536686</v>
      </c>
      <c r="U206" s="17">
        <f t="shared" si="48"/>
        <v>91.817599999999985</v>
      </c>
      <c r="V206" s="17">
        <f t="shared" si="49"/>
        <v>45.908799999999992</v>
      </c>
      <c r="W206" s="17">
        <f t="shared" si="50"/>
        <v>41.474364659499969</v>
      </c>
      <c r="X206" s="19">
        <f t="shared" si="51"/>
        <v>4.5908799999999994</v>
      </c>
      <c r="Y206" s="71">
        <f t="shared" si="52"/>
        <v>4.1474364659499967</v>
      </c>
    </row>
    <row r="207" spans="1:25" ht="18" x14ac:dyDescent="0.55000000000000004">
      <c r="A207" s="57">
        <v>206</v>
      </c>
      <c r="B207" s="70" t="s">
        <v>251</v>
      </c>
      <c r="C207" s="15">
        <v>16.899999999999999</v>
      </c>
      <c r="D207" s="46">
        <f t="shared" si="41"/>
        <v>16.0866875</v>
      </c>
      <c r="E207" s="15">
        <v>7.8</v>
      </c>
      <c r="F207" s="46">
        <f t="shared" si="42"/>
        <v>7.6498499999999998</v>
      </c>
      <c r="G207" s="15">
        <v>2.7</v>
      </c>
      <c r="H207" s="46">
        <f t="shared" si="43"/>
        <v>2.4668550000000002</v>
      </c>
      <c r="I207" s="47">
        <v>107.7</v>
      </c>
      <c r="J207" s="37">
        <f>K207-273.15</f>
        <v>-29.949999999999989</v>
      </c>
      <c r="K207" s="37">
        <v>243.2</v>
      </c>
      <c r="L207" s="37">
        <f>M207-273.15</f>
        <v>128</v>
      </c>
      <c r="M207" s="37">
        <v>401.15</v>
      </c>
      <c r="N207" s="53"/>
      <c r="O207" s="37"/>
      <c r="P207" s="37"/>
      <c r="Q207" s="48">
        <f t="shared" si="44"/>
        <v>18.807977031036589</v>
      </c>
      <c r="R207" s="48">
        <f t="shared" si="45"/>
        <v>17.982966755688039</v>
      </c>
      <c r="S207" s="34">
        <f t="shared" si="46"/>
        <v>2.3683871517026169</v>
      </c>
      <c r="T207" s="34">
        <f t="shared" si="47"/>
        <v>2.1048141095394577</v>
      </c>
      <c r="U207" s="17">
        <f t="shared" si="48"/>
        <v>32.379600000000003</v>
      </c>
      <c r="V207" s="17">
        <f t="shared" si="49"/>
        <v>16.189800000000002</v>
      </c>
      <c r="W207" s="17">
        <f t="shared" si="50"/>
        <v>13.652038679124981</v>
      </c>
      <c r="X207" s="19">
        <f t="shared" si="51"/>
        <v>1.6189800000000001</v>
      </c>
      <c r="Y207" s="71">
        <f t="shared" si="52"/>
        <v>1.365203867912498</v>
      </c>
    </row>
    <row r="208" spans="1:25" ht="18" x14ac:dyDescent="0.55000000000000004">
      <c r="A208" s="57">
        <v>207</v>
      </c>
      <c r="B208" s="70" t="s">
        <v>252</v>
      </c>
      <c r="C208" s="15">
        <v>17.8</v>
      </c>
      <c r="D208" s="46">
        <f t="shared" si="41"/>
        <v>16.943375</v>
      </c>
      <c r="E208" s="15">
        <v>7.6</v>
      </c>
      <c r="F208" s="46">
        <f t="shared" si="42"/>
        <v>7.4536999999999995</v>
      </c>
      <c r="G208" s="15">
        <v>2</v>
      </c>
      <c r="H208" s="46">
        <f t="shared" si="43"/>
        <v>1.8272999999999999</v>
      </c>
      <c r="I208" s="47">
        <v>97.8</v>
      </c>
      <c r="J208" s="37" t="s">
        <v>47</v>
      </c>
      <c r="K208" s="37" t="s">
        <v>47</v>
      </c>
      <c r="L208" s="37">
        <f>M208-273.15</f>
        <v>165.5</v>
      </c>
      <c r="M208" s="37">
        <v>438.65</v>
      </c>
      <c r="N208" s="53"/>
      <c r="O208" s="37"/>
      <c r="P208" s="37"/>
      <c r="Q208" s="48">
        <f t="shared" si="44"/>
        <v>19.45764631192581</v>
      </c>
      <c r="R208" s="48">
        <f t="shared" si="45"/>
        <v>18.600393150969282</v>
      </c>
      <c r="S208" s="34">
        <f t="shared" si="46"/>
        <v>1.7187178708133963</v>
      </c>
      <c r="T208" s="34">
        <f t="shared" si="47"/>
        <v>1.4873877142582153</v>
      </c>
      <c r="U208" s="17">
        <f t="shared" si="48"/>
        <v>28.745599999999985</v>
      </c>
      <c r="V208" s="17">
        <f t="shared" si="49"/>
        <v>14.372799999999993</v>
      </c>
      <c r="W208" s="17">
        <f t="shared" si="50"/>
        <v>11.935765202549993</v>
      </c>
      <c r="X208" s="19">
        <f t="shared" si="51"/>
        <v>1.4372799999999992</v>
      </c>
      <c r="Y208" s="71">
        <f t="shared" si="52"/>
        <v>1.1935765202549993</v>
      </c>
    </row>
    <row r="209" spans="1:25" ht="18" x14ac:dyDescent="0.55000000000000004">
      <c r="A209" s="57">
        <v>208</v>
      </c>
      <c r="B209" s="70" t="s">
        <v>253</v>
      </c>
      <c r="C209" s="15">
        <v>14.9</v>
      </c>
      <c r="D209" s="46">
        <f t="shared" si="41"/>
        <v>14.182937500000001</v>
      </c>
      <c r="E209" s="15">
        <v>3.1</v>
      </c>
      <c r="F209" s="46">
        <f t="shared" si="42"/>
        <v>3.0403250000000002</v>
      </c>
      <c r="G209" s="15">
        <v>10.8</v>
      </c>
      <c r="H209" s="46">
        <f t="shared" si="43"/>
        <v>9.867420000000001</v>
      </c>
      <c r="I209" s="47">
        <v>177.8</v>
      </c>
      <c r="J209" s="37">
        <v>-64.900000000000006</v>
      </c>
      <c r="K209" s="37">
        <f>J209+273.15</f>
        <v>208.24999999999997</v>
      </c>
      <c r="L209" s="37">
        <v>174.3</v>
      </c>
      <c r="M209" s="37">
        <f>L209+273.15</f>
        <v>447.45</v>
      </c>
      <c r="N209" s="53"/>
      <c r="O209" s="37"/>
      <c r="P209" s="37"/>
      <c r="Q209" s="48">
        <f t="shared" si="44"/>
        <v>18.661725536509213</v>
      </c>
      <c r="R209" s="48">
        <f t="shared" si="45"/>
        <v>17.543239999809934</v>
      </c>
      <c r="S209" s="34">
        <f t="shared" si="46"/>
        <v>2.5146386462299937</v>
      </c>
      <c r="T209" s="34">
        <f t="shared" si="47"/>
        <v>2.544540865417563</v>
      </c>
      <c r="U209" s="17">
        <f t="shared" si="48"/>
        <v>88.019599999999969</v>
      </c>
      <c r="V209" s="17">
        <f t="shared" si="49"/>
        <v>44.009799999999984</v>
      </c>
      <c r="W209" s="17">
        <f t="shared" si="50"/>
        <v>39.03920429437494</v>
      </c>
      <c r="X209" s="19">
        <f t="shared" si="51"/>
        <v>4.4009799999999988</v>
      </c>
      <c r="Y209" s="71">
        <f t="shared" si="52"/>
        <v>3.9039204294374938</v>
      </c>
    </row>
    <row r="210" spans="1:25" ht="18" x14ac:dyDescent="0.55000000000000004">
      <c r="A210" s="57">
        <v>209</v>
      </c>
      <c r="B210" s="70" t="s">
        <v>254</v>
      </c>
      <c r="C210" s="15">
        <v>15.8</v>
      </c>
      <c r="D210" s="46">
        <f t="shared" si="41"/>
        <v>15.039625000000001</v>
      </c>
      <c r="E210" s="15">
        <v>8.1999999999999993</v>
      </c>
      <c r="F210" s="46">
        <f t="shared" si="42"/>
        <v>8.0421499999999995</v>
      </c>
      <c r="G210" s="15">
        <v>10.8</v>
      </c>
      <c r="H210" s="46">
        <f t="shared" si="43"/>
        <v>9.867420000000001</v>
      </c>
      <c r="I210" s="47">
        <v>124.2</v>
      </c>
      <c r="J210" s="37">
        <f>K210-273.15</f>
        <v>-43.999999999999972</v>
      </c>
      <c r="K210" s="37">
        <v>229.15</v>
      </c>
      <c r="L210" s="37">
        <f>M210-273.15</f>
        <v>167.90000000000003</v>
      </c>
      <c r="M210" s="37">
        <v>441.05</v>
      </c>
      <c r="N210" s="53"/>
      <c r="O210" s="37"/>
      <c r="P210" s="37"/>
      <c r="Q210" s="48">
        <f t="shared" si="44"/>
        <v>20.821143100223868</v>
      </c>
      <c r="R210" s="48">
        <f t="shared" si="45"/>
        <v>19.703615765121008</v>
      </c>
      <c r="S210" s="34">
        <f t="shared" si="46"/>
        <v>0.35522108251533879</v>
      </c>
      <c r="T210" s="34">
        <f t="shared" si="47"/>
        <v>0.38416510010648963</v>
      </c>
      <c r="U210" s="17">
        <f t="shared" si="48"/>
        <v>49.985599999999963</v>
      </c>
      <c r="V210" s="17">
        <f t="shared" si="49"/>
        <v>24.992799999999981</v>
      </c>
      <c r="W210" s="17">
        <f t="shared" si="50"/>
        <v>21.639255712499963</v>
      </c>
      <c r="X210" s="19">
        <f t="shared" si="51"/>
        <v>2.4992799999999979</v>
      </c>
      <c r="Y210" s="71">
        <f t="shared" si="52"/>
        <v>2.1639255712499965</v>
      </c>
    </row>
    <row r="211" spans="1:25" ht="18" x14ac:dyDescent="0.55000000000000004">
      <c r="A211" s="57">
        <v>210</v>
      </c>
      <c r="B211" s="70" t="s">
        <v>255</v>
      </c>
      <c r="C211" s="15">
        <v>15.6</v>
      </c>
      <c r="D211" s="46">
        <f t="shared" si="41"/>
        <v>14.84925</v>
      </c>
      <c r="E211" s="15">
        <v>4.5</v>
      </c>
      <c r="F211" s="46">
        <f t="shared" si="42"/>
        <v>4.4133750000000003</v>
      </c>
      <c r="G211" s="15">
        <v>6.7</v>
      </c>
      <c r="H211" s="46">
        <f t="shared" si="43"/>
        <v>6.1214550000000001</v>
      </c>
      <c r="I211" s="47">
        <v>124.1</v>
      </c>
      <c r="J211" s="37">
        <v>-88</v>
      </c>
      <c r="K211" s="37">
        <f>J211+273.15</f>
        <v>185.14999999999998</v>
      </c>
      <c r="L211" s="37">
        <v>112</v>
      </c>
      <c r="M211" s="37">
        <f>L211+273.15</f>
        <v>385.15</v>
      </c>
      <c r="N211" s="53"/>
      <c r="O211" s="37"/>
      <c r="P211" s="37"/>
      <c r="Q211" s="48">
        <f t="shared" si="44"/>
        <v>17.564168070250297</v>
      </c>
      <c r="R211" s="48">
        <f t="shared" si="45"/>
        <v>16.656839909483132</v>
      </c>
      <c r="S211" s="34">
        <f t="shared" si="46"/>
        <v>3.6121961124889097</v>
      </c>
      <c r="T211" s="34">
        <f t="shared" si="47"/>
        <v>3.4309409557443651</v>
      </c>
      <c r="U211" s="17">
        <f t="shared" si="48"/>
        <v>45.277599999999985</v>
      </c>
      <c r="V211" s="17">
        <f t="shared" si="49"/>
        <v>22.638799999999993</v>
      </c>
      <c r="W211" s="17">
        <f t="shared" si="50"/>
        <v>20.056245777124971</v>
      </c>
      <c r="X211" s="19">
        <f t="shared" si="51"/>
        <v>2.2638799999999994</v>
      </c>
      <c r="Y211" s="71">
        <f t="shared" si="52"/>
        <v>2.005624577712497</v>
      </c>
    </row>
    <row r="212" spans="1:25" ht="18" x14ac:dyDescent="0.55000000000000004">
      <c r="A212" s="57">
        <v>211</v>
      </c>
      <c r="B212" s="70" t="s">
        <v>256</v>
      </c>
      <c r="C212" s="15">
        <v>15.3</v>
      </c>
      <c r="D212" s="46">
        <f t="shared" si="41"/>
        <v>14.5636875</v>
      </c>
      <c r="E212" s="15">
        <v>4.4000000000000004</v>
      </c>
      <c r="F212" s="46">
        <f t="shared" si="42"/>
        <v>4.3153000000000006</v>
      </c>
      <c r="G212" s="15">
        <v>5.3</v>
      </c>
      <c r="H212" s="46">
        <f t="shared" si="43"/>
        <v>4.8423449999999999</v>
      </c>
      <c r="I212" s="47">
        <v>118.8</v>
      </c>
      <c r="J212" s="37" t="s">
        <v>47</v>
      </c>
      <c r="K212" s="37" t="s">
        <v>47</v>
      </c>
      <c r="L212" s="37">
        <v>94.4</v>
      </c>
      <c r="M212" s="37">
        <f>L212+273.15</f>
        <v>367.54999999999995</v>
      </c>
      <c r="N212" s="53"/>
      <c r="O212" s="37"/>
      <c r="P212" s="37"/>
      <c r="Q212" s="48">
        <f t="shared" si="44"/>
        <v>16.779153733129689</v>
      </c>
      <c r="R212" s="48">
        <f t="shared" si="45"/>
        <v>15.942744832264026</v>
      </c>
      <c r="S212" s="34">
        <f t="shared" si="46"/>
        <v>4.397210449609517</v>
      </c>
      <c r="T212" s="34">
        <f t="shared" si="47"/>
        <v>4.1450360329634712</v>
      </c>
      <c r="U212" s="17">
        <f t="shared" si="48"/>
        <v>56.435599999999951</v>
      </c>
      <c r="V212" s="17">
        <f t="shared" si="49"/>
        <v>28.217799999999976</v>
      </c>
      <c r="W212" s="17">
        <f t="shared" si="50"/>
        <v>24.95617731287496</v>
      </c>
      <c r="X212" s="19">
        <f t="shared" si="51"/>
        <v>2.8217799999999977</v>
      </c>
      <c r="Y212" s="71">
        <f t="shared" si="52"/>
        <v>2.4956177312874961</v>
      </c>
    </row>
    <row r="213" spans="1:25" ht="18" x14ac:dyDescent="0.55000000000000004">
      <c r="A213" s="57">
        <v>212</v>
      </c>
      <c r="B213" s="70" t="s">
        <v>257</v>
      </c>
      <c r="C213" s="15">
        <v>14.7</v>
      </c>
      <c r="D213" s="46">
        <f t="shared" si="41"/>
        <v>13.9925625</v>
      </c>
      <c r="E213" s="15">
        <v>6.1</v>
      </c>
      <c r="F213" s="46">
        <f t="shared" si="42"/>
        <v>5.9825749999999998</v>
      </c>
      <c r="G213" s="15">
        <v>11.3</v>
      </c>
      <c r="H213" s="46">
        <f t="shared" si="43"/>
        <v>10.324244999999999</v>
      </c>
      <c r="I213" s="47">
        <v>78.099999999999994</v>
      </c>
      <c r="J213" s="37">
        <v>-145</v>
      </c>
      <c r="K213" s="37">
        <f>J213+273.15</f>
        <v>128.14999999999998</v>
      </c>
      <c r="L213" s="37">
        <v>-23</v>
      </c>
      <c r="M213" s="37">
        <f>L213+273.15</f>
        <v>250.14999999999998</v>
      </c>
      <c r="N213" s="53"/>
      <c r="O213" s="37"/>
      <c r="P213" s="37"/>
      <c r="Q213" s="48">
        <f t="shared" si="44"/>
        <v>19.518965136502498</v>
      </c>
      <c r="R213" s="48">
        <f t="shared" si="45"/>
        <v>18.389481878700558</v>
      </c>
      <c r="S213" s="34">
        <f t="shared" si="46"/>
        <v>1.6573990462367085</v>
      </c>
      <c r="T213" s="34">
        <f t="shared" si="47"/>
        <v>1.6982989865269396</v>
      </c>
      <c r="U213" s="17">
        <f t="shared" si="48"/>
        <v>83.941599999999994</v>
      </c>
      <c r="V213" s="17">
        <f t="shared" si="49"/>
        <v>41.970799999999997</v>
      </c>
      <c r="W213" s="17">
        <f t="shared" si="50"/>
        <v>36.632511679937451</v>
      </c>
      <c r="X213" s="19">
        <f t="shared" si="51"/>
        <v>4.1970799999999997</v>
      </c>
      <c r="Y213" s="71">
        <f t="shared" si="52"/>
        <v>3.663251167993745</v>
      </c>
    </row>
    <row r="214" spans="1:25" ht="18" x14ac:dyDescent="0.55000000000000004">
      <c r="A214" s="57">
        <v>213</v>
      </c>
      <c r="B214" s="70" t="s">
        <v>258</v>
      </c>
      <c r="C214" s="15">
        <v>17.3</v>
      </c>
      <c r="D214" s="46">
        <f t="shared" si="41"/>
        <v>16.467437500000003</v>
      </c>
      <c r="E214" s="15">
        <v>3.7</v>
      </c>
      <c r="F214" s="46">
        <f t="shared" si="42"/>
        <v>3.6287750000000001</v>
      </c>
      <c r="G214" s="15">
        <v>7.3</v>
      </c>
      <c r="H214" s="46">
        <f t="shared" si="43"/>
        <v>6.6696449999999992</v>
      </c>
      <c r="I214" s="47">
        <v>192.7</v>
      </c>
      <c r="J214" s="37">
        <f>K214-273.15</f>
        <v>3.6000000000000227</v>
      </c>
      <c r="K214" s="37">
        <v>276.75</v>
      </c>
      <c r="L214" s="37">
        <f>M214-273.15</f>
        <v>288.30000000000007</v>
      </c>
      <c r="M214" s="37">
        <v>561.45000000000005</v>
      </c>
      <c r="N214" s="53">
        <v>1.21088E-5</v>
      </c>
      <c r="O214" s="50" t="s">
        <v>47</v>
      </c>
      <c r="P214" s="50" t="s">
        <v>55</v>
      </c>
      <c r="Q214" s="48">
        <f t="shared" si="44"/>
        <v>19.138181731815592</v>
      </c>
      <c r="R214" s="48">
        <f t="shared" si="45"/>
        <v>18.133633674557792</v>
      </c>
      <c r="S214" s="34">
        <f t="shared" si="46"/>
        <v>2.0381824509236139</v>
      </c>
      <c r="T214" s="34">
        <f t="shared" si="47"/>
        <v>1.9541471906697048</v>
      </c>
      <c r="U214" s="17">
        <f t="shared" si="48"/>
        <v>19.045599999999975</v>
      </c>
      <c r="V214" s="17">
        <f t="shared" si="49"/>
        <v>9.5227999999999877</v>
      </c>
      <c r="W214" s="17">
        <f t="shared" si="50"/>
        <v>8.6331472779374714</v>
      </c>
      <c r="X214" s="19">
        <f t="shared" si="51"/>
        <v>0.95227999999999879</v>
      </c>
      <c r="Y214" s="71">
        <f t="shared" si="52"/>
        <v>0.86331472779374718</v>
      </c>
    </row>
    <row r="215" spans="1:25" ht="18" x14ac:dyDescent="0.55000000000000004">
      <c r="A215" s="57">
        <v>214</v>
      </c>
      <c r="B215" s="70" t="s">
        <v>259</v>
      </c>
      <c r="C215" s="15">
        <v>15.1</v>
      </c>
      <c r="D215" s="46">
        <f t="shared" si="41"/>
        <v>14.373312500000001</v>
      </c>
      <c r="E215" s="15">
        <v>4.8</v>
      </c>
      <c r="F215" s="46">
        <f t="shared" si="42"/>
        <v>4.7076000000000002</v>
      </c>
      <c r="G215" s="15">
        <v>7</v>
      </c>
      <c r="H215" s="46">
        <f t="shared" si="43"/>
        <v>6.3955500000000001</v>
      </c>
      <c r="I215" s="47">
        <v>85.3</v>
      </c>
      <c r="J215" s="37" t="s">
        <v>47</v>
      </c>
      <c r="K215" s="37" t="s">
        <v>47</v>
      </c>
      <c r="L215" s="37">
        <f>M215-273.15</f>
        <v>91.850000000000023</v>
      </c>
      <c r="M215" s="37">
        <v>365</v>
      </c>
      <c r="N215" s="53"/>
      <c r="O215" s="37"/>
      <c r="P215" s="37"/>
      <c r="Q215" s="48">
        <f t="shared" si="44"/>
        <v>17.321951391226104</v>
      </c>
      <c r="R215" s="48">
        <f t="shared" si="45"/>
        <v>16.421226196151014</v>
      </c>
      <c r="S215" s="34">
        <f t="shared" si="46"/>
        <v>3.8544127915131021</v>
      </c>
      <c r="T215" s="34">
        <f t="shared" si="47"/>
        <v>3.6665546690764828</v>
      </c>
      <c r="U215" s="17">
        <f t="shared" si="48"/>
        <v>57.257599999999982</v>
      </c>
      <c r="V215" s="17">
        <f t="shared" si="49"/>
        <v>28.628799999999991</v>
      </c>
      <c r="W215" s="17">
        <f t="shared" si="50"/>
        <v>25.353818955362453</v>
      </c>
      <c r="X215" s="19">
        <f t="shared" si="51"/>
        <v>2.8628799999999992</v>
      </c>
      <c r="Y215" s="71">
        <f t="shared" si="52"/>
        <v>2.5353818955362453</v>
      </c>
    </row>
    <row r="216" spans="1:25" ht="18" x14ac:dyDescent="0.55000000000000004">
      <c r="A216" s="57">
        <v>215</v>
      </c>
      <c r="B216" s="70" t="s">
        <v>260</v>
      </c>
      <c r="C216" s="15">
        <v>17.8</v>
      </c>
      <c r="D216" s="46">
        <f t="shared" si="41"/>
        <v>16.943375</v>
      </c>
      <c r="E216" s="15">
        <v>6.4</v>
      </c>
      <c r="F216" s="46">
        <f t="shared" si="42"/>
        <v>6.2768000000000006</v>
      </c>
      <c r="G216" s="15">
        <v>7</v>
      </c>
      <c r="H216" s="46">
        <f t="shared" si="43"/>
        <v>6.3955500000000001</v>
      </c>
      <c r="I216" s="47">
        <v>69.8</v>
      </c>
      <c r="J216" s="37">
        <v>-52.6</v>
      </c>
      <c r="K216" s="37">
        <f>J216+273.15</f>
        <v>220.54999999999998</v>
      </c>
      <c r="L216" s="37">
        <v>96.8</v>
      </c>
      <c r="M216" s="37">
        <f>L216+273.15</f>
        <v>369.95</v>
      </c>
      <c r="N216" s="53"/>
      <c r="O216" s="37"/>
      <c r="P216" s="37"/>
      <c r="Q216" s="49">
        <f t="shared" si="44"/>
        <v>20.169283576765935</v>
      </c>
      <c r="R216" s="48">
        <f t="shared" si="45"/>
        <v>19.167139443149178</v>
      </c>
      <c r="S216" s="34">
        <f t="shared" si="46"/>
        <v>1.0070806059732718</v>
      </c>
      <c r="T216" s="34">
        <f t="shared" si="47"/>
        <v>0.92064142207831878</v>
      </c>
      <c r="U216" s="17">
        <f t="shared" si="48"/>
        <v>3.7455999999999858</v>
      </c>
      <c r="V216" s="17">
        <f t="shared" si="49"/>
        <v>1.8727999999999929</v>
      </c>
      <c r="W216" s="17">
        <f t="shared" si="50"/>
        <v>1.5274245662999919</v>
      </c>
      <c r="X216" s="19">
        <f t="shared" si="51"/>
        <v>0.18727999999999928</v>
      </c>
      <c r="Y216" s="71">
        <f t="shared" si="52"/>
        <v>0.15274245662999919</v>
      </c>
    </row>
    <row r="217" spans="1:25" ht="18" x14ac:dyDescent="0.55000000000000004">
      <c r="A217" s="57">
        <v>216</v>
      </c>
      <c r="B217" s="70" t="s">
        <v>261</v>
      </c>
      <c r="C217" s="15">
        <v>18.5</v>
      </c>
      <c r="D217" s="46">
        <f t="shared" si="41"/>
        <v>17.6096875</v>
      </c>
      <c r="E217" s="15">
        <v>8.4</v>
      </c>
      <c r="F217" s="46">
        <f t="shared" si="42"/>
        <v>8.2383000000000006</v>
      </c>
      <c r="G217" s="15">
        <v>8.8000000000000007</v>
      </c>
      <c r="H217" s="46">
        <f t="shared" si="43"/>
        <v>8.0401199999999999</v>
      </c>
      <c r="I217" s="47">
        <v>91.4</v>
      </c>
      <c r="J217" s="37">
        <v>-63</v>
      </c>
      <c r="K217" s="37">
        <f>J217+273.15</f>
        <v>210.14999999999998</v>
      </c>
      <c r="L217" s="37">
        <v>108.1</v>
      </c>
      <c r="M217" s="37">
        <f>L217+273.15</f>
        <v>381.25</v>
      </c>
      <c r="N217" s="53"/>
      <c r="O217" s="37"/>
      <c r="P217" s="37"/>
      <c r="Q217" s="48">
        <f t="shared" si="44"/>
        <v>22.14158982548453</v>
      </c>
      <c r="R217" s="48">
        <f t="shared" si="45"/>
        <v>21.038398474029723</v>
      </c>
      <c r="S217" s="34">
        <f t="shared" si="46"/>
        <v>0.96522564274532385</v>
      </c>
      <c r="T217" s="34">
        <f t="shared" si="47"/>
        <v>0.95061760880222579</v>
      </c>
      <c r="U217" s="17">
        <f t="shared" si="48"/>
        <v>5.3936000000000011</v>
      </c>
      <c r="V217" s="17">
        <f t="shared" si="49"/>
        <v>2.6968000000000005</v>
      </c>
      <c r="W217" s="17">
        <f t="shared" si="50"/>
        <v>2.3681187068124991</v>
      </c>
      <c r="X217" s="19">
        <f t="shared" si="51"/>
        <v>0.26968000000000003</v>
      </c>
      <c r="Y217" s="71">
        <f t="shared" si="52"/>
        <v>0.23681187068124993</v>
      </c>
    </row>
    <row r="218" spans="1:25" ht="18" x14ac:dyDescent="0.55000000000000004">
      <c r="A218" s="57">
        <v>217</v>
      </c>
      <c r="B218" s="70" t="s">
        <v>262</v>
      </c>
      <c r="C218" s="15">
        <v>18</v>
      </c>
      <c r="D218" s="46">
        <f t="shared" si="41"/>
        <v>17.133749999999999</v>
      </c>
      <c r="E218" s="15">
        <v>4.9000000000000004</v>
      </c>
      <c r="F218" s="46">
        <f t="shared" si="42"/>
        <v>4.8056750000000008</v>
      </c>
      <c r="G218" s="15">
        <v>3</v>
      </c>
      <c r="H218" s="46">
        <f t="shared" si="43"/>
        <v>2.7409499999999998</v>
      </c>
      <c r="I218" s="47">
        <v>82.7</v>
      </c>
      <c r="J218" s="37" t="s">
        <v>47</v>
      </c>
      <c r="K218" s="37" t="s">
        <v>47</v>
      </c>
      <c r="L218" s="37">
        <v>110.2</v>
      </c>
      <c r="M218" s="37" t="s">
        <v>47</v>
      </c>
      <c r="N218" s="53"/>
      <c r="O218" s="37"/>
      <c r="P218" s="37"/>
      <c r="Q218" s="48">
        <f t="shared" si="44"/>
        <v>18.894708253900085</v>
      </c>
      <c r="R218" s="48">
        <f t="shared" si="45"/>
        <v>18.004796810034403</v>
      </c>
      <c r="S218" s="34">
        <f t="shared" si="46"/>
        <v>2.2816559288391218</v>
      </c>
      <c r="T218" s="34">
        <f t="shared" si="47"/>
        <v>2.0829840551930943</v>
      </c>
      <c r="U218" s="17">
        <f t="shared" si="48"/>
        <v>22.483599999999992</v>
      </c>
      <c r="V218" s="17">
        <f t="shared" si="49"/>
        <v>11.241799999999996</v>
      </c>
      <c r="W218" s="17">
        <f t="shared" si="50"/>
        <v>9.5586176666124949</v>
      </c>
      <c r="X218" s="19">
        <f t="shared" si="51"/>
        <v>1.1241799999999995</v>
      </c>
      <c r="Y218" s="71">
        <f t="shared" si="52"/>
        <v>0.95586176666124945</v>
      </c>
    </row>
    <row r="219" spans="1:25" ht="18" x14ac:dyDescent="0.55000000000000004">
      <c r="A219" s="57">
        <v>218</v>
      </c>
      <c r="B219" s="70" t="s">
        <v>263</v>
      </c>
      <c r="C219" s="15">
        <v>17.7</v>
      </c>
      <c r="D219" s="46">
        <f t="shared" si="41"/>
        <v>16.848187499999998</v>
      </c>
      <c r="E219" s="15">
        <v>11.8</v>
      </c>
      <c r="F219" s="46">
        <f t="shared" si="42"/>
        <v>11.572850000000001</v>
      </c>
      <c r="G219" s="15">
        <v>6.4</v>
      </c>
      <c r="H219" s="46">
        <f t="shared" si="43"/>
        <v>5.8473600000000001</v>
      </c>
      <c r="I219" s="47">
        <v>103.4</v>
      </c>
      <c r="J219" s="37" t="s">
        <v>47</v>
      </c>
      <c r="K219" s="37" t="s">
        <v>47</v>
      </c>
      <c r="L219" s="37">
        <v>141</v>
      </c>
      <c r="M219" s="37">
        <f>L219+273.15</f>
        <v>414.15</v>
      </c>
      <c r="N219" s="53"/>
      <c r="O219" s="37"/>
      <c r="P219" s="37"/>
      <c r="Q219" s="48">
        <f t="shared" si="44"/>
        <v>22.214634815814552</v>
      </c>
      <c r="R219" s="48">
        <f t="shared" si="45"/>
        <v>21.259912937903962</v>
      </c>
      <c r="S219" s="34">
        <f t="shared" si="46"/>
        <v>1.0382706330753457</v>
      </c>
      <c r="T219" s="34">
        <f t="shared" si="47"/>
        <v>1.1721320726764652</v>
      </c>
      <c r="U219" s="17">
        <f t="shared" si="48"/>
        <v>27.561600000000002</v>
      </c>
      <c r="V219" s="17">
        <f t="shared" si="49"/>
        <v>13.780800000000001</v>
      </c>
      <c r="W219" s="17">
        <f t="shared" si="50"/>
        <v>12.953804009162502</v>
      </c>
      <c r="X219" s="19">
        <f t="shared" si="51"/>
        <v>1.3780800000000002</v>
      </c>
      <c r="Y219" s="71">
        <f t="shared" si="52"/>
        <v>1.2953804009162502</v>
      </c>
    </row>
    <row r="220" spans="1:25" ht="18" x14ac:dyDescent="0.55000000000000004">
      <c r="A220" s="57">
        <v>219</v>
      </c>
      <c r="B220" s="70" t="s">
        <v>264</v>
      </c>
      <c r="C220" s="15">
        <v>15.2</v>
      </c>
      <c r="D220" s="46">
        <f t="shared" si="41"/>
        <v>14.468500000000001</v>
      </c>
      <c r="E220" s="15">
        <v>3.4</v>
      </c>
      <c r="F220" s="46">
        <f t="shared" si="42"/>
        <v>3.3345500000000001</v>
      </c>
      <c r="G220" s="15">
        <v>4.2</v>
      </c>
      <c r="H220" s="46">
        <f t="shared" si="43"/>
        <v>3.8373300000000001</v>
      </c>
      <c r="I220" s="47">
        <v>170.3</v>
      </c>
      <c r="J220" s="37">
        <f>K220-273.15</f>
        <v>-95.399999999999977</v>
      </c>
      <c r="K220" s="37">
        <v>177.75</v>
      </c>
      <c r="L220" s="37">
        <v>140.9</v>
      </c>
      <c r="M220" s="37">
        <v>414.05</v>
      </c>
      <c r="N220" s="53"/>
      <c r="O220" s="37"/>
      <c r="P220" s="37"/>
      <c r="Q220" s="48">
        <f t="shared" si="44"/>
        <v>16.131955864060625</v>
      </c>
      <c r="R220" s="48">
        <f t="shared" si="45"/>
        <v>15.335638802521402</v>
      </c>
      <c r="S220" s="34">
        <f t="shared" si="46"/>
        <v>5.0444083186785811</v>
      </c>
      <c r="T220" s="34">
        <f t="shared" si="47"/>
        <v>4.7521420627060955</v>
      </c>
      <c r="U220" s="17">
        <f t="shared" si="48"/>
        <v>70.361599999999996</v>
      </c>
      <c r="V220" s="17">
        <f t="shared" si="49"/>
        <v>35.180799999999998</v>
      </c>
      <c r="W220" s="17">
        <f t="shared" si="50"/>
        <v>31.226726183999958</v>
      </c>
      <c r="X220" s="19">
        <f t="shared" si="51"/>
        <v>3.5180799999999999</v>
      </c>
      <c r="Y220" s="71">
        <f t="shared" si="52"/>
        <v>3.1226726183999958</v>
      </c>
    </row>
    <row r="221" spans="1:25" ht="18" x14ac:dyDescent="0.55000000000000004">
      <c r="A221" s="57">
        <v>220</v>
      </c>
      <c r="B221" s="70" t="s">
        <v>265</v>
      </c>
      <c r="C221" s="15">
        <v>15.5</v>
      </c>
      <c r="D221" s="46">
        <f t="shared" si="41"/>
        <v>14.7540625</v>
      </c>
      <c r="E221" s="15">
        <v>8.9</v>
      </c>
      <c r="F221" s="46">
        <f t="shared" si="42"/>
        <v>8.7286750000000008</v>
      </c>
      <c r="G221" s="15">
        <v>6.2</v>
      </c>
      <c r="H221" s="46">
        <f t="shared" si="43"/>
        <v>5.6646299999999998</v>
      </c>
      <c r="I221" s="47">
        <v>182</v>
      </c>
      <c r="J221" s="37" t="s">
        <v>47</v>
      </c>
      <c r="K221" s="37" t="s">
        <v>47</v>
      </c>
      <c r="L221" s="37">
        <v>235</v>
      </c>
      <c r="M221" s="37">
        <f>L221+273.15</f>
        <v>508.15</v>
      </c>
      <c r="N221" s="53"/>
      <c r="O221" s="37"/>
      <c r="P221" s="37"/>
      <c r="Q221" s="48">
        <f t="shared" si="44"/>
        <v>18.918245161747958</v>
      </c>
      <c r="R221" s="48">
        <f t="shared" si="45"/>
        <v>18.05436679993046</v>
      </c>
      <c r="S221" s="34">
        <f t="shared" si="46"/>
        <v>2.2581190209912485</v>
      </c>
      <c r="T221" s="34">
        <f t="shared" si="47"/>
        <v>2.0334140652970376</v>
      </c>
      <c r="U221" s="17">
        <f t="shared" si="48"/>
        <v>45.723599999999969</v>
      </c>
      <c r="V221" s="17">
        <f t="shared" si="49"/>
        <v>22.861799999999985</v>
      </c>
      <c r="W221" s="17">
        <f t="shared" si="50"/>
        <v>20.175135578624971</v>
      </c>
      <c r="X221" s="19">
        <f t="shared" si="51"/>
        <v>2.2861799999999985</v>
      </c>
      <c r="Y221" s="71">
        <f t="shared" si="52"/>
        <v>2.0175135578624972</v>
      </c>
    </row>
    <row r="222" spans="1:25" ht="18" x14ac:dyDescent="0.55000000000000004">
      <c r="A222" s="57">
        <v>221</v>
      </c>
      <c r="B222" s="70" t="s">
        <v>266</v>
      </c>
      <c r="C222" s="15">
        <v>17.8</v>
      </c>
      <c r="D222" s="46">
        <f t="shared" si="41"/>
        <v>16.943375</v>
      </c>
      <c r="E222" s="15">
        <v>8.6</v>
      </c>
      <c r="F222" s="46">
        <f t="shared" si="42"/>
        <v>8.43445</v>
      </c>
      <c r="G222" s="15">
        <v>4.0999999999999996</v>
      </c>
      <c r="H222" s="46">
        <f t="shared" si="43"/>
        <v>3.7459649999999995</v>
      </c>
      <c r="I222" s="47">
        <v>266</v>
      </c>
      <c r="J222" s="37">
        <v>-35</v>
      </c>
      <c r="K222" s="37">
        <f>J222+273.15</f>
        <v>238.14999999999998</v>
      </c>
      <c r="L222" s="37">
        <v>340</v>
      </c>
      <c r="M222" s="37">
        <f>L222+273.15</f>
        <v>613.15</v>
      </c>
      <c r="N222" s="53"/>
      <c r="O222" s="37"/>
      <c r="P222" s="37"/>
      <c r="Q222" s="48">
        <f t="shared" si="44"/>
        <v>20.189353630069487</v>
      </c>
      <c r="R222" s="48">
        <f t="shared" si="45"/>
        <v>19.293785449578056</v>
      </c>
      <c r="S222" s="34">
        <f t="shared" si="46"/>
        <v>0.98701055266971949</v>
      </c>
      <c r="T222" s="34">
        <f t="shared" si="47"/>
        <v>0.79399541564944087</v>
      </c>
      <c r="U222" s="17">
        <f t="shared" si="48"/>
        <v>14.355599999999987</v>
      </c>
      <c r="V222" s="17">
        <f t="shared" si="49"/>
        <v>7.1777999999999933</v>
      </c>
      <c r="W222" s="17">
        <f t="shared" si="50"/>
        <v>6.091844621662494</v>
      </c>
      <c r="X222" s="19">
        <f t="shared" si="51"/>
        <v>0.71777999999999931</v>
      </c>
      <c r="Y222" s="71">
        <f t="shared" si="52"/>
        <v>0.60918446216624944</v>
      </c>
    </row>
    <row r="223" spans="1:25" ht="18" x14ac:dyDescent="0.55000000000000004">
      <c r="A223" s="57">
        <v>222</v>
      </c>
      <c r="B223" s="70" t="s">
        <v>267</v>
      </c>
      <c r="C223" s="15">
        <v>13.9</v>
      </c>
      <c r="D223" s="46">
        <f t="shared" si="41"/>
        <v>13.2310625</v>
      </c>
      <c r="E223" s="15">
        <v>4.5</v>
      </c>
      <c r="F223" s="46">
        <f t="shared" si="42"/>
        <v>4.4133750000000003</v>
      </c>
      <c r="G223" s="15">
        <v>4.0999999999999996</v>
      </c>
      <c r="H223" s="46">
        <f t="shared" si="43"/>
        <v>3.7459649999999995</v>
      </c>
      <c r="I223" s="47">
        <v>339</v>
      </c>
      <c r="J223" s="37">
        <f>K223-273.15</f>
        <v>-9.1999999999999886</v>
      </c>
      <c r="K223" s="37">
        <v>263.95</v>
      </c>
      <c r="L223" s="37">
        <f>M223-273.15</f>
        <v>349</v>
      </c>
      <c r="M223" s="37">
        <v>622.15</v>
      </c>
      <c r="N223" s="53"/>
      <c r="O223" s="37"/>
      <c r="P223" s="37"/>
      <c r="Q223" s="48">
        <f t="shared" si="44"/>
        <v>15.174649913589441</v>
      </c>
      <c r="R223" s="48">
        <f t="shared" si="45"/>
        <v>14.441992506256062</v>
      </c>
      <c r="S223" s="34">
        <f t="shared" si="46"/>
        <v>6.0017142691497654</v>
      </c>
      <c r="T223" s="34">
        <f t="shared" si="47"/>
        <v>5.6457883589714353</v>
      </c>
      <c r="U223" s="17">
        <f t="shared" si="48"/>
        <v>107.58959999999993</v>
      </c>
      <c r="V223" s="17">
        <f t="shared" si="49"/>
        <v>53.794799999999967</v>
      </c>
      <c r="W223" s="17">
        <f t="shared" si="50"/>
        <v>47.637481793537447</v>
      </c>
      <c r="X223" s="19">
        <f t="shared" si="51"/>
        <v>5.3794799999999965</v>
      </c>
      <c r="Y223" s="71">
        <f t="shared" si="52"/>
        <v>4.7637481793537448</v>
      </c>
    </row>
    <row r="224" spans="1:25" ht="18" x14ac:dyDescent="0.55000000000000004">
      <c r="A224" s="57">
        <v>223</v>
      </c>
      <c r="B224" s="70" t="s">
        <v>268</v>
      </c>
      <c r="C224" s="15">
        <v>14.5</v>
      </c>
      <c r="D224" s="46">
        <f t="shared" si="41"/>
        <v>13.8021875</v>
      </c>
      <c r="E224" s="15">
        <v>3.7</v>
      </c>
      <c r="F224" s="46">
        <f t="shared" si="42"/>
        <v>3.6287750000000001</v>
      </c>
      <c r="G224" s="15">
        <v>3.5</v>
      </c>
      <c r="H224" s="46">
        <f t="shared" si="43"/>
        <v>3.197775</v>
      </c>
      <c r="I224" s="47">
        <v>382</v>
      </c>
      <c r="J224" s="37" t="s">
        <v>47</v>
      </c>
      <c r="K224" s="37" t="s">
        <v>47</v>
      </c>
      <c r="L224" s="37" t="s">
        <v>47</v>
      </c>
      <c r="M224" s="37" t="s">
        <v>47</v>
      </c>
      <c r="N224" s="53"/>
      <c r="O224" s="37"/>
      <c r="P224" s="37"/>
      <c r="Q224" s="48">
        <f t="shared" si="44"/>
        <v>15.368474224853943</v>
      </c>
      <c r="R224" s="48">
        <f t="shared" si="45"/>
        <v>14.625120605875573</v>
      </c>
      <c r="S224" s="34">
        <f t="shared" si="46"/>
        <v>5.8078899578852639</v>
      </c>
      <c r="T224" s="34">
        <f t="shared" si="47"/>
        <v>5.4626602593519245</v>
      </c>
      <c r="U224" s="17">
        <f t="shared" si="48"/>
        <v>94.373599999999968</v>
      </c>
      <c r="V224" s="17">
        <f t="shared" si="49"/>
        <v>47.186799999999984</v>
      </c>
      <c r="W224" s="17">
        <f t="shared" si="50"/>
        <v>41.750093077237452</v>
      </c>
      <c r="X224" s="19">
        <f t="shared" si="51"/>
        <v>4.7186799999999982</v>
      </c>
      <c r="Y224" s="71">
        <f t="shared" si="52"/>
        <v>4.1750093077237453</v>
      </c>
    </row>
    <row r="225" spans="1:25" ht="18" x14ac:dyDescent="0.55000000000000004">
      <c r="A225" s="57">
        <v>224</v>
      </c>
      <c r="B225" s="70" t="s">
        <v>269</v>
      </c>
      <c r="C225" s="15">
        <v>17</v>
      </c>
      <c r="D225" s="46">
        <f t="shared" si="41"/>
        <v>16.181875000000002</v>
      </c>
      <c r="E225" s="15">
        <v>8</v>
      </c>
      <c r="F225" s="46">
        <f t="shared" si="42"/>
        <v>7.8460000000000001</v>
      </c>
      <c r="G225" s="15">
        <v>3.2</v>
      </c>
      <c r="H225" s="46">
        <f t="shared" si="43"/>
        <v>2.9236800000000001</v>
      </c>
      <c r="I225" s="47">
        <v>75.5</v>
      </c>
      <c r="J225" s="37">
        <f>K225-273.15</f>
        <v>-79.999999999999972</v>
      </c>
      <c r="K225" s="37">
        <v>193.15</v>
      </c>
      <c r="L225" s="37">
        <f>M225-273.15</f>
        <v>60.5</v>
      </c>
      <c r="M225" s="37">
        <v>333.65</v>
      </c>
      <c r="N225" s="53"/>
      <c r="O225" s="37"/>
      <c r="P225" s="37"/>
      <c r="Q225" s="48">
        <f t="shared" si="44"/>
        <v>19.058856209122311</v>
      </c>
      <c r="R225" s="48">
        <f t="shared" si="45"/>
        <v>18.219788672156024</v>
      </c>
      <c r="S225" s="34">
        <f t="shared" si="46"/>
        <v>2.1175079736168954</v>
      </c>
      <c r="T225" s="34">
        <f t="shared" si="47"/>
        <v>1.8679921930714727</v>
      </c>
      <c r="U225" s="17">
        <f t="shared" si="48"/>
        <v>27.273599999999984</v>
      </c>
      <c r="V225" s="17">
        <f t="shared" si="49"/>
        <v>13.636799999999992</v>
      </c>
      <c r="W225" s="17">
        <f t="shared" si="50"/>
        <v>11.517928005749972</v>
      </c>
      <c r="X225" s="19">
        <f t="shared" si="51"/>
        <v>1.3636799999999991</v>
      </c>
      <c r="Y225" s="71">
        <f t="shared" si="52"/>
        <v>1.1517928005749973</v>
      </c>
    </row>
    <row r="226" spans="1:25" ht="18" x14ac:dyDescent="0.55000000000000004">
      <c r="A226" s="57">
        <v>225</v>
      </c>
      <c r="B226" s="70" t="s">
        <v>270</v>
      </c>
      <c r="C226" s="15">
        <v>16.5</v>
      </c>
      <c r="D226" s="46">
        <f t="shared" si="41"/>
        <v>15.705937500000001</v>
      </c>
      <c r="E226" s="15">
        <v>7.5</v>
      </c>
      <c r="F226" s="46">
        <f t="shared" si="42"/>
        <v>7.3556249999999999</v>
      </c>
      <c r="G226" s="15">
        <v>8</v>
      </c>
      <c r="H226" s="46">
        <f t="shared" si="43"/>
        <v>7.3091999999999997</v>
      </c>
      <c r="I226" s="47">
        <v>90.8</v>
      </c>
      <c r="J226" s="37" t="s">
        <v>47</v>
      </c>
      <c r="K226" s="37" t="s">
        <v>47</v>
      </c>
      <c r="L226" s="37" t="s">
        <v>47</v>
      </c>
      <c r="M226" s="37" t="s">
        <v>47</v>
      </c>
      <c r="N226" s="53"/>
      <c r="O226" s="37"/>
      <c r="P226" s="37"/>
      <c r="Q226" s="49">
        <f t="shared" si="44"/>
        <v>19.811612756158951</v>
      </c>
      <c r="R226" s="48">
        <f t="shared" si="45"/>
        <v>18.820363878908697</v>
      </c>
      <c r="S226" s="34">
        <f t="shared" si="46"/>
        <v>1.3647514265802556</v>
      </c>
      <c r="T226" s="34">
        <f t="shared" si="47"/>
        <v>1.2674169863187998</v>
      </c>
      <c r="U226" s="17">
        <f t="shared" si="48"/>
        <v>20.963599999999978</v>
      </c>
      <c r="V226" s="17">
        <f t="shared" si="49"/>
        <v>10.481799999999989</v>
      </c>
      <c r="W226" s="17">
        <f t="shared" si="50"/>
        <v>9.04955172567497</v>
      </c>
      <c r="X226" s="19">
        <f t="shared" si="51"/>
        <v>1.048179999999999</v>
      </c>
      <c r="Y226" s="71">
        <f t="shared" si="52"/>
        <v>0.90495517256749702</v>
      </c>
    </row>
    <row r="227" spans="1:25" ht="18" x14ac:dyDescent="0.55000000000000004">
      <c r="A227" s="57">
        <v>226</v>
      </c>
      <c r="B227" s="70" t="s">
        <v>271</v>
      </c>
      <c r="C227" s="15">
        <v>16.2</v>
      </c>
      <c r="D227" s="46">
        <f t="shared" si="41"/>
        <v>15.420375</v>
      </c>
      <c r="E227" s="15">
        <v>7.8</v>
      </c>
      <c r="F227" s="46">
        <f t="shared" si="42"/>
        <v>7.6498499999999998</v>
      </c>
      <c r="G227" s="15">
        <v>3</v>
      </c>
      <c r="H227" s="46">
        <f t="shared" si="43"/>
        <v>2.7409499999999998</v>
      </c>
      <c r="I227" s="47">
        <v>91.6</v>
      </c>
      <c r="J227" s="37">
        <f>K227-273.15</f>
        <v>-89.999999999999972</v>
      </c>
      <c r="K227" s="37">
        <v>183.15</v>
      </c>
      <c r="L227" s="37">
        <f>M227-273.15</f>
        <v>93.350000000000023</v>
      </c>
      <c r="M227" s="37">
        <v>366.5</v>
      </c>
      <c r="N227" s="53"/>
      <c r="O227" s="37"/>
      <c r="P227" s="37"/>
      <c r="Q227" s="48">
        <f t="shared" si="44"/>
        <v>18.228549037155975</v>
      </c>
      <c r="R227" s="48">
        <f t="shared" si="45"/>
        <v>17.430461183388839</v>
      </c>
      <c r="S227" s="34">
        <f t="shared" si="46"/>
        <v>2.9478151455832311</v>
      </c>
      <c r="T227" s="34">
        <f t="shared" si="47"/>
        <v>2.6573196818386577</v>
      </c>
      <c r="U227" s="17">
        <f t="shared" si="48"/>
        <v>42.041599999999988</v>
      </c>
      <c r="V227" s="17">
        <f t="shared" si="49"/>
        <v>21.020799999999994</v>
      </c>
      <c r="W227" s="17">
        <f t="shared" si="50"/>
        <v>17.982927630049979</v>
      </c>
      <c r="X227" s="19">
        <f t="shared" si="51"/>
        <v>2.1020799999999995</v>
      </c>
      <c r="Y227" s="71">
        <f t="shared" si="52"/>
        <v>1.7982927630049979</v>
      </c>
    </row>
    <row r="228" spans="1:25" ht="18" x14ac:dyDescent="0.55000000000000004">
      <c r="A228" s="57">
        <v>227</v>
      </c>
      <c r="B228" s="70" t="s">
        <v>272</v>
      </c>
      <c r="C228" s="15">
        <v>17</v>
      </c>
      <c r="D228" s="46">
        <f t="shared" si="41"/>
        <v>16.181875000000002</v>
      </c>
      <c r="E228" s="15">
        <v>8.5</v>
      </c>
      <c r="F228" s="46">
        <f t="shared" si="42"/>
        <v>8.3363750000000003</v>
      </c>
      <c r="G228" s="15">
        <v>2.9</v>
      </c>
      <c r="H228" s="46">
        <f t="shared" si="43"/>
        <v>2.6495849999999996</v>
      </c>
      <c r="I228" s="47">
        <v>93.9</v>
      </c>
      <c r="J228" s="37">
        <f>K228-273.15</f>
        <v>-81.649999999999977</v>
      </c>
      <c r="K228" s="37">
        <v>191.5</v>
      </c>
      <c r="L228" s="37">
        <f>M228-273.15</f>
        <v>93</v>
      </c>
      <c r="M228" s="37">
        <v>366.15</v>
      </c>
      <c r="N228" s="53"/>
      <c r="O228" s="37"/>
      <c r="P228" s="37"/>
      <c r="Q228" s="48">
        <f t="shared" si="44"/>
        <v>19.226544151250895</v>
      </c>
      <c r="R228" s="48">
        <f t="shared" si="45"/>
        <v>18.394796202417549</v>
      </c>
      <c r="S228" s="34">
        <f t="shared" si="46"/>
        <v>1.9498200314883114</v>
      </c>
      <c r="T228" s="34">
        <f t="shared" si="47"/>
        <v>1.6929846628099483</v>
      </c>
      <c r="U228" s="17">
        <f t="shared" si="48"/>
        <v>30.893599999999985</v>
      </c>
      <c r="V228" s="17">
        <f t="shared" si="49"/>
        <v>15.446799999999993</v>
      </c>
      <c r="W228" s="17">
        <f t="shared" si="50"/>
        <v>13.109948705474977</v>
      </c>
      <c r="X228" s="19">
        <f t="shared" si="51"/>
        <v>1.5446799999999992</v>
      </c>
      <c r="Y228" s="71">
        <f t="shared" si="52"/>
        <v>1.3109948705474976</v>
      </c>
    </row>
    <row r="229" spans="1:25" ht="18" x14ac:dyDescent="0.55000000000000004">
      <c r="A229" s="57">
        <v>228</v>
      </c>
      <c r="B229" s="70" t="s">
        <v>273</v>
      </c>
      <c r="C229" s="15">
        <v>16.899999999999999</v>
      </c>
      <c r="D229" s="46">
        <f t="shared" si="41"/>
        <v>16.0866875</v>
      </c>
      <c r="E229" s="15">
        <v>10.5</v>
      </c>
      <c r="F229" s="46">
        <f t="shared" si="42"/>
        <v>10.297874999999999</v>
      </c>
      <c r="G229" s="15">
        <v>6</v>
      </c>
      <c r="H229" s="46">
        <f t="shared" si="43"/>
        <v>5.4818999999999996</v>
      </c>
      <c r="I229" s="47">
        <v>117.8</v>
      </c>
      <c r="J229" s="37" t="s">
        <v>47</v>
      </c>
      <c r="K229" s="37" t="s">
        <v>47</v>
      </c>
      <c r="L229" s="37" t="s">
        <v>47</v>
      </c>
      <c r="M229" s="37" t="s">
        <v>47</v>
      </c>
      <c r="N229" s="53"/>
      <c r="O229" s="37"/>
      <c r="P229" s="37"/>
      <c r="Q229" s="48">
        <f t="shared" si="44"/>
        <v>20.781241541351662</v>
      </c>
      <c r="R229" s="48">
        <f t="shared" si="45"/>
        <v>19.871561887488394</v>
      </c>
      <c r="S229" s="34">
        <f t="shared" si="46"/>
        <v>0.3951226413875446</v>
      </c>
      <c r="T229" s="34">
        <f t="shared" si="47"/>
        <v>0.21621897773910348</v>
      </c>
      <c r="U229" s="17">
        <f t="shared" si="48"/>
        <v>26.499600000000004</v>
      </c>
      <c r="V229" s="17">
        <f t="shared" si="49"/>
        <v>13.249800000000002</v>
      </c>
      <c r="W229" s="17">
        <f t="shared" si="50"/>
        <v>11.979358893174982</v>
      </c>
      <c r="X229" s="19">
        <f t="shared" si="51"/>
        <v>1.3249800000000003</v>
      </c>
      <c r="Y229" s="71">
        <f t="shared" si="52"/>
        <v>1.1979358893174983</v>
      </c>
    </row>
    <row r="230" spans="1:25" ht="18" x14ac:dyDescent="0.55000000000000004">
      <c r="A230" s="57">
        <v>229</v>
      </c>
      <c r="B230" s="70" t="s">
        <v>274</v>
      </c>
      <c r="C230" s="15">
        <v>17.100000000000001</v>
      </c>
      <c r="D230" s="46">
        <f t="shared" si="41"/>
        <v>16.277062500000003</v>
      </c>
      <c r="E230" s="15">
        <v>2.2999999999999998</v>
      </c>
      <c r="F230" s="46">
        <f t="shared" si="42"/>
        <v>2.255725</v>
      </c>
      <c r="G230" s="15">
        <v>2.8</v>
      </c>
      <c r="H230" s="46">
        <f t="shared" si="43"/>
        <v>2.5582199999999999</v>
      </c>
      <c r="I230" s="47">
        <v>104</v>
      </c>
      <c r="J230" s="37" t="s">
        <v>47</v>
      </c>
      <c r="K230" s="37" t="s">
        <v>47</v>
      </c>
      <c r="L230" s="37">
        <v>98</v>
      </c>
      <c r="M230" s="37">
        <v>371.15</v>
      </c>
      <c r="N230" s="53"/>
      <c r="O230" s="37"/>
      <c r="P230" s="37"/>
      <c r="Q230" s="48">
        <f t="shared" si="44"/>
        <v>17.479702514631079</v>
      </c>
      <c r="R230" s="48">
        <f t="shared" si="45"/>
        <v>16.630560678249285</v>
      </c>
      <c r="S230" s="34">
        <f t="shared" si="46"/>
        <v>3.6966616681081277</v>
      </c>
      <c r="T230" s="34">
        <f t="shared" si="47"/>
        <v>3.457220186978212</v>
      </c>
      <c r="U230" s="17">
        <f t="shared" si="48"/>
        <v>50.227599999999967</v>
      </c>
      <c r="V230" s="17">
        <f t="shared" si="49"/>
        <v>25.113799999999983</v>
      </c>
      <c r="W230" s="17">
        <f t="shared" si="50"/>
        <v>22.364952955374967</v>
      </c>
      <c r="X230" s="19">
        <f t="shared" si="51"/>
        <v>2.5113799999999982</v>
      </c>
      <c r="Y230" s="71">
        <f t="shared" si="52"/>
        <v>2.2364952955374968</v>
      </c>
    </row>
    <row r="231" spans="1:25" ht="18" x14ac:dyDescent="0.55000000000000004">
      <c r="A231" s="57">
        <v>230</v>
      </c>
      <c r="B231" s="70" t="s">
        <v>275</v>
      </c>
      <c r="C231" s="15">
        <v>16.7</v>
      </c>
      <c r="D231" s="46">
        <f t="shared" si="41"/>
        <v>15.896312500000001</v>
      </c>
      <c r="E231" s="15">
        <v>9.1</v>
      </c>
      <c r="F231" s="46">
        <f t="shared" si="42"/>
        <v>8.9248250000000002</v>
      </c>
      <c r="G231" s="15">
        <v>7.5</v>
      </c>
      <c r="H231" s="46">
        <f t="shared" si="43"/>
        <v>6.8523749999999994</v>
      </c>
      <c r="I231" s="47">
        <v>94</v>
      </c>
      <c r="J231" s="37">
        <f>K231-273.15</f>
        <v>-50.149999999999977</v>
      </c>
      <c r="K231" s="37">
        <v>223</v>
      </c>
      <c r="L231" s="37">
        <f>M231-273.15</f>
        <v>88.850000000000023</v>
      </c>
      <c r="M231" s="37">
        <v>362</v>
      </c>
      <c r="N231" s="53"/>
      <c r="O231" s="37"/>
      <c r="P231" s="37"/>
      <c r="Q231" s="48">
        <f t="shared" si="44"/>
        <v>20.443825473721887</v>
      </c>
      <c r="R231" s="48">
        <f t="shared" si="45"/>
        <v>19.475633379146011</v>
      </c>
      <c r="S231" s="34">
        <f t="shared" si="46"/>
        <v>0.73253870901731943</v>
      </c>
      <c r="T231" s="34">
        <f t="shared" si="47"/>
        <v>0.61214748608148639</v>
      </c>
      <c r="U231" s="17">
        <f t="shared" si="48"/>
        <v>20.981599999999993</v>
      </c>
      <c r="V231" s="17">
        <f t="shared" si="49"/>
        <v>10.490799999999997</v>
      </c>
      <c r="W231" s="17">
        <f t="shared" si="50"/>
        <v>9.2482882197374767</v>
      </c>
      <c r="X231" s="19">
        <f t="shared" si="51"/>
        <v>1.0490799999999996</v>
      </c>
      <c r="Y231" s="71">
        <f t="shared" si="52"/>
        <v>0.92482882197374772</v>
      </c>
    </row>
    <row r="232" spans="1:25" ht="18" x14ac:dyDescent="0.55000000000000004">
      <c r="A232" s="57">
        <v>231</v>
      </c>
      <c r="B232" s="70" t="s">
        <v>276</v>
      </c>
      <c r="C232" s="15">
        <v>17.100000000000001</v>
      </c>
      <c r="D232" s="46">
        <f t="shared" si="41"/>
        <v>16.277062500000003</v>
      </c>
      <c r="E232" s="15">
        <v>7.6</v>
      </c>
      <c r="F232" s="46">
        <f t="shared" si="42"/>
        <v>7.4536999999999995</v>
      </c>
      <c r="G232" s="15">
        <v>5.4</v>
      </c>
      <c r="H232" s="46">
        <f t="shared" si="43"/>
        <v>4.9337100000000005</v>
      </c>
      <c r="I232" s="47">
        <v>97.3</v>
      </c>
      <c r="J232" s="37" t="s">
        <v>47</v>
      </c>
      <c r="K232" s="37" t="s">
        <v>47</v>
      </c>
      <c r="L232" s="37">
        <v>120</v>
      </c>
      <c r="M232" s="37">
        <f>L232+273.15</f>
        <v>393.15</v>
      </c>
      <c r="N232" s="53"/>
      <c r="O232" s="37"/>
      <c r="P232" s="37"/>
      <c r="Q232" s="48">
        <f t="shared" si="44"/>
        <v>19.476395970507483</v>
      </c>
      <c r="R232" s="48">
        <f t="shared" si="45"/>
        <v>18.56991926969545</v>
      </c>
      <c r="S232" s="34">
        <f t="shared" si="46"/>
        <v>1.6999682122317239</v>
      </c>
      <c r="T232" s="34">
        <f t="shared" si="47"/>
        <v>1.5178615955320467</v>
      </c>
      <c r="U232" s="17">
        <f t="shared" si="48"/>
        <v>13.417599999999965</v>
      </c>
      <c r="V232" s="17">
        <f t="shared" si="49"/>
        <v>6.7087999999999823</v>
      </c>
      <c r="W232" s="17">
        <f t="shared" si="50"/>
        <v>5.6784823026624647</v>
      </c>
      <c r="X232" s="19">
        <f t="shared" si="51"/>
        <v>0.67087999999999826</v>
      </c>
      <c r="Y232" s="71">
        <f t="shared" si="52"/>
        <v>0.56784823026624642</v>
      </c>
    </row>
    <row r="233" spans="1:25" ht="18" x14ac:dyDescent="0.55000000000000004">
      <c r="A233" s="57">
        <v>232</v>
      </c>
      <c r="B233" s="70" t="s">
        <v>277</v>
      </c>
      <c r="C233" s="15">
        <v>17.399999999999999</v>
      </c>
      <c r="D233" s="46">
        <f t="shared" si="41"/>
        <v>16.562625000000001</v>
      </c>
      <c r="E233" s="15">
        <v>9.4</v>
      </c>
      <c r="F233" s="46">
        <f t="shared" si="42"/>
        <v>9.2190500000000011</v>
      </c>
      <c r="G233" s="15">
        <v>6.4</v>
      </c>
      <c r="H233" s="46">
        <f t="shared" si="43"/>
        <v>5.8473600000000001</v>
      </c>
      <c r="I233" s="47">
        <v>80.3</v>
      </c>
      <c r="J233" s="37" t="s">
        <v>47</v>
      </c>
      <c r="K233" s="37" t="s">
        <v>47</v>
      </c>
      <c r="L233" s="37">
        <v>112.5</v>
      </c>
      <c r="M233" s="37">
        <f>L233+273.15</f>
        <v>385.65</v>
      </c>
      <c r="N233" s="53"/>
      <c r="O233" s="37"/>
      <c r="P233" s="37"/>
      <c r="Q233" s="48">
        <f t="shared" si="44"/>
        <v>20.78653410263481</v>
      </c>
      <c r="R233" s="48">
        <f t="shared" si="45"/>
        <v>19.836911270727736</v>
      </c>
      <c r="S233" s="34">
        <f t="shared" si="46"/>
        <v>0.3898300801043959</v>
      </c>
      <c r="T233" s="34">
        <f t="shared" si="47"/>
        <v>0.25086959449976121</v>
      </c>
      <c r="U233" s="17">
        <f t="shared" si="48"/>
        <v>13.089600000000004</v>
      </c>
      <c r="V233" s="17">
        <f t="shared" si="49"/>
        <v>6.5448000000000022</v>
      </c>
      <c r="W233" s="17">
        <f t="shared" si="50"/>
        <v>5.8384317450999879</v>
      </c>
      <c r="X233" s="19">
        <f t="shared" si="51"/>
        <v>0.65448000000000017</v>
      </c>
      <c r="Y233" s="71">
        <f t="shared" si="52"/>
        <v>0.58384317450999879</v>
      </c>
    </row>
    <row r="234" spans="1:25" ht="18" x14ac:dyDescent="0.55000000000000004">
      <c r="A234" s="57">
        <v>233</v>
      </c>
      <c r="B234" s="70" t="s">
        <v>278</v>
      </c>
      <c r="C234" s="15">
        <v>19.8</v>
      </c>
      <c r="D234" s="46">
        <f t="shared" si="41"/>
        <v>18.847125000000002</v>
      </c>
      <c r="E234" s="15">
        <v>8.4</v>
      </c>
      <c r="F234" s="46">
        <f t="shared" si="42"/>
        <v>8.2383000000000006</v>
      </c>
      <c r="G234" s="15">
        <v>6.5</v>
      </c>
      <c r="H234" s="46">
        <f t="shared" si="43"/>
        <v>5.9387249999999998</v>
      </c>
      <c r="I234" s="47">
        <v>137.1</v>
      </c>
      <c r="J234" s="37">
        <v>10.1</v>
      </c>
      <c r="K234" s="37">
        <f>J234+273.15</f>
        <v>283.25</v>
      </c>
      <c r="L234" s="37">
        <f>M234-273.15</f>
        <v>205.92900000000003</v>
      </c>
      <c r="M234" s="37">
        <v>479.07900000000001</v>
      </c>
      <c r="N234" s="53"/>
      <c r="O234" s="50" t="s">
        <v>47</v>
      </c>
      <c r="P234" s="50" t="s">
        <v>192</v>
      </c>
      <c r="Q234" s="48">
        <f t="shared" si="44"/>
        <v>22.468867350180339</v>
      </c>
      <c r="R234" s="48">
        <f t="shared" si="45"/>
        <v>21.409160709407786</v>
      </c>
      <c r="S234" s="34">
        <f t="shared" si="46"/>
        <v>1.2925031674411329</v>
      </c>
      <c r="T234" s="34">
        <f t="shared" si="47"/>
        <v>1.3213798441802886</v>
      </c>
      <c r="U234" s="17">
        <f t="shared" si="48"/>
        <v>6.8756000000000173</v>
      </c>
      <c r="V234" s="17">
        <f t="shared" si="49"/>
        <v>3.4378000000000086</v>
      </c>
      <c r="W234" s="17">
        <f t="shared" si="50"/>
        <v>3.3847540041125206</v>
      </c>
      <c r="X234" s="19">
        <f t="shared" si="51"/>
        <v>0.34378000000000086</v>
      </c>
      <c r="Y234" s="71">
        <f t="shared" si="52"/>
        <v>0.33847540041125207</v>
      </c>
    </row>
    <row r="235" spans="1:25" ht="18" x14ac:dyDescent="0.55000000000000004">
      <c r="A235" s="57">
        <v>234</v>
      </c>
      <c r="B235" s="70" t="s">
        <v>279</v>
      </c>
      <c r="C235" s="15">
        <v>19.2</v>
      </c>
      <c r="D235" s="46">
        <f t="shared" si="41"/>
        <v>18.276</v>
      </c>
      <c r="E235" s="15">
        <v>6.3</v>
      </c>
      <c r="F235" s="46">
        <f t="shared" si="42"/>
        <v>6.178725</v>
      </c>
      <c r="G235" s="15">
        <v>3.3</v>
      </c>
      <c r="H235" s="46">
        <f t="shared" si="43"/>
        <v>3.0150449999999998</v>
      </c>
      <c r="I235" s="47">
        <v>112.8</v>
      </c>
      <c r="J235" s="37">
        <v>-17.100000000000001</v>
      </c>
      <c r="K235" s="37">
        <f>J235+273.15</f>
        <v>256.04999999999995</v>
      </c>
      <c r="L235" s="37">
        <v>180.4</v>
      </c>
      <c r="M235" s="37">
        <f>L235+273.15</f>
        <v>453.54999999999995</v>
      </c>
      <c r="N235" s="53"/>
      <c r="O235" s="37"/>
      <c r="P235" s="37"/>
      <c r="Q235" s="48">
        <f t="shared" si="44"/>
        <v>20.474862636901864</v>
      </c>
      <c r="R235" s="48">
        <f t="shared" si="45"/>
        <v>19.526374854991644</v>
      </c>
      <c r="S235" s="34">
        <f t="shared" si="46"/>
        <v>0.70150154583734192</v>
      </c>
      <c r="T235" s="34">
        <f t="shared" si="47"/>
        <v>0.5614060102358529</v>
      </c>
      <c r="U235" s="17">
        <f t="shared" si="48"/>
        <v>15.101600000000003</v>
      </c>
      <c r="V235" s="17">
        <f t="shared" si="49"/>
        <v>7.5508000000000015</v>
      </c>
      <c r="W235" s="17">
        <f t="shared" si="50"/>
        <v>6.4352089231250069</v>
      </c>
      <c r="X235" s="19">
        <f t="shared" si="51"/>
        <v>0.7550800000000002</v>
      </c>
      <c r="Y235" s="71">
        <f t="shared" si="52"/>
        <v>0.64352089231250065</v>
      </c>
    </row>
    <row r="236" spans="1:25" ht="18" x14ac:dyDescent="0.55000000000000004">
      <c r="A236" s="57">
        <v>235</v>
      </c>
      <c r="B236" s="70" t="s">
        <v>280</v>
      </c>
      <c r="C236" s="15">
        <v>18.8</v>
      </c>
      <c r="D236" s="46">
        <f t="shared" si="41"/>
        <v>17.895250000000001</v>
      </c>
      <c r="E236" s="15">
        <v>9</v>
      </c>
      <c r="F236" s="46">
        <f t="shared" si="42"/>
        <v>8.8267500000000005</v>
      </c>
      <c r="G236" s="15">
        <v>5.7</v>
      </c>
      <c r="H236" s="46">
        <f t="shared" si="43"/>
        <v>5.2078049999999996</v>
      </c>
      <c r="I236" s="47">
        <v>117.2</v>
      </c>
      <c r="J236" s="37">
        <v>-58</v>
      </c>
      <c r="K236" s="37">
        <f>J236+273.15</f>
        <v>215.14999999999998</v>
      </c>
      <c r="L236" s="37">
        <v>177</v>
      </c>
      <c r="M236" s="37">
        <f>L236+273.15</f>
        <v>450.15</v>
      </c>
      <c r="N236" s="53"/>
      <c r="O236" s="37"/>
      <c r="P236" s="37"/>
      <c r="Q236" s="48">
        <f t="shared" si="44"/>
        <v>21.608563117431018</v>
      </c>
      <c r="R236" s="48">
        <f t="shared" si="45"/>
        <v>20.622141524173117</v>
      </c>
      <c r="S236" s="34">
        <f t="shared" si="46"/>
        <v>0.43219893469181159</v>
      </c>
      <c r="T236" s="34">
        <f t="shared" si="47"/>
        <v>0.53436065894561935</v>
      </c>
      <c r="U236" s="17">
        <f t="shared" si="48"/>
        <v>5.7156000000000011</v>
      </c>
      <c r="V236" s="17">
        <f t="shared" si="49"/>
        <v>2.8578000000000006</v>
      </c>
      <c r="W236" s="17">
        <f t="shared" si="50"/>
        <v>2.6677062548125039</v>
      </c>
      <c r="X236" s="19">
        <f t="shared" si="51"/>
        <v>0.28578000000000003</v>
      </c>
      <c r="Y236" s="71">
        <f t="shared" si="52"/>
        <v>0.26677062548125041</v>
      </c>
    </row>
    <row r="237" spans="1:25" ht="18" x14ac:dyDescent="0.55000000000000004">
      <c r="A237" s="57">
        <v>236</v>
      </c>
      <c r="B237" s="70" t="s">
        <v>281</v>
      </c>
      <c r="C237" s="15">
        <v>12.3</v>
      </c>
      <c r="D237" s="46">
        <f t="shared" si="41"/>
        <v>11.7080625</v>
      </c>
      <c r="E237" s="15">
        <v>2</v>
      </c>
      <c r="F237" s="46">
        <f t="shared" si="42"/>
        <v>1.9615</v>
      </c>
      <c r="G237" s="15">
        <v>0</v>
      </c>
      <c r="H237" s="46">
        <f t="shared" si="43"/>
        <v>0</v>
      </c>
      <c r="I237" s="47">
        <v>92.3</v>
      </c>
      <c r="J237" s="37">
        <f>K237-273.15</f>
        <v>-157.99999999999997</v>
      </c>
      <c r="K237" s="37">
        <v>115.15</v>
      </c>
      <c r="L237" s="37">
        <f>M237-273.15</f>
        <v>-29.789999999999964</v>
      </c>
      <c r="M237" s="37">
        <v>243.36</v>
      </c>
      <c r="N237" s="53"/>
      <c r="O237" s="37"/>
      <c r="P237" s="37"/>
      <c r="Q237" s="48">
        <f t="shared" si="44"/>
        <v>12.461540835707277</v>
      </c>
      <c r="R237" s="48">
        <f t="shared" si="45"/>
        <v>11.871234550538805</v>
      </c>
      <c r="S237" s="34">
        <f t="shared" si="46"/>
        <v>8.7148233470319294</v>
      </c>
      <c r="T237" s="34">
        <f t="shared" si="47"/>
        <v>8.2165463146886921</v>
      </c>
      <c r="U237" s="17">
        <f t="shared" si="48"/>
        <v>238.86559999999992</v>
      </c>
      <c r="V237" s="17">
        <f t="shared" si="49"/>
        <v>119.43279999999996</v>
      </c>
      <c r="W237" s="17">
        <f t="shared" si="50"/>
        <v>105.82444080411241</v>
      </c>
      <c r="X237" s="19">
        <f t="shared" si="51"/>
        <v>11.943279999999996</v>
      </c>
      <c r="Y237" s="71">
        <f t="shared" si="52"/>
        <v>10.582444080411241</v>
      </c>
    </row>
    <row r="238" spans="1:25" ht="18" x14ac:dyDescent="0.55000000000000004">
      <c r="A238" s="57">
        <v>237</v>
      </c>
      <c r="B238" s="70" t="s">
        <v>282</v>
      </c>
      <c r="C238" s="15">
        <v>16.5</v>
      </c>
      <c r="D238" s="46">
        <f t="shared" si="41"/>
        <v>15.705937500000001</v>
      </c>
      <c r="E238" s="15">
        <v>7.8</v>
      </c>
      <c r="F238" s="46">
        <f t="shared" si="42"/>
        <v>7.6498499999999998</v>
      </c>
      <c r="G238" s="15">
        <v>3</v>
      </c>
      <c r="H238" s="46">
        <f t="shared" si="43"/>
        <v>2.7409499999999998</v>
      </c>
      <c r="I238" s="47">
        <v>84.2</v>
      </c>
      <c r="J238" s="37">
        <f>K238-273.15</f>
        <v>-96.95999999999998</v>
      </c>
      <c r="K238" s="37">
        <v>176.19</v>
      </c>
      <c r="L238" s="37">
        <f>M238-273.15</f>
        <v>57.300000000000011</v>
      </c>
      <c r="M238" s="37">
        <v>330.45</v>
      </c>
      <c r="N238" s="53"/>
      <c r="O238" s="37"/>
      <c r="P238" s="37"/>
      <c r="Q238" s="48">
        <f t="shared" si="44"/>
        <v>18.495675170158023</v>
      </c>
      <c r="R238" s="48">
        <f t="shared" si="45"/>
        <v>17.683593658499007</v>
      </c>
      <c r="S238" s="34">
        <f t="shared" si="46"/>
        <v>2.6806890125811833</v>
      </c>
      <c r="T238" s="34">
        <f t="shared" si="47"/>
        <v>2.4041872067284906</v>
      </c>
      <c r="U238" s="17">
        <f t="shared" si="48"/>
        <v>36.353599999999979</v>
      </c>
      <c r="V238" s="17">
        <f t="shared" si="49"/>
        <v>18.176799999999989</v>
      </c>
      <c r="W238" s="17">
        <f t="shared" si="50"/>
        <v>15.464878911612473</v>
      </c>
      <c r="X238" s="19">
        <f t="shared" si="51"/>
        <v>1.8176799999999989</v>
      </c>
      <c r="Y238" s="71">
        <f t="shared" si="52"/>
        <v>1.5464878911612474</v>
      </c>
    </row>
    <row r="239" spans="1:25" ht="18" x14ac:dyDescent="0.55000000000000004">
      <c r="A239" s="57">
        <v>238</v>
      </c>
      <c r="B239" s="70" t="s">
        <v>283</v>
      </c>
      <c r="C239" s="15">
        <v>16.8</v>
      </c>
      <c r="D239" s="46">
        <f t="shared" si="41"/>
        <v>15.9915</v>
      </c>
      <c r="E239" s="15">
        <v>7.6</v>
      </c>
      <c r="F239" s="46">
        <f t="shared" si="42"/>
        <v>7.4536999999999995</v>
      </c>
      <c r="G239" s="15">
        <v>7.7</v>
      </c>
      <c r="H239" s="46">
        <f t="shared" si="43"/>
        <v>7.0351049999999997</v>
      </c>
      <c r="I239" s="47">
        <v>98.3</v>
      </c>
      <c r="J239" s="37" t="s">
        <v>47</v>
      </c>
      <c r="K239" s="37" t="s">
        <v>47</v>
      </c>
      <c r="L239" s="37" t="s">
        <v>47</v>
      </c>
      <c r="M239" s="37" t="s">
        <v>47</v>
      </c>
      <c r="N239" s="53"/>
      <c r="O239" s="37"/>
      <c r="P239" s="37"/>
      <c r="Q239" s="49">
        <f t="shared" si="44"/>
        <v>19.982242116439288</v>
      </c>
      <c r="R239" s="48">
        <f t="shared" si="45"/>
        <v>18.994168007602362</v>
      </c>
      <c r="S239" s="34">
        <f t="shared" si="46"/>
        <v>1.1941220662999186</v>
      </c>
      <c r="T239" s="34">
        <f t="shared" si="47"/>
        <v>1.0936128576251356</v>
      </c>
      <c r="U239" s="17">
        <f t="shared" si="48"/>
        <v>15.595599999999971</v>
      </c>
      <c r="V239" s="17">
        <f t="shared" si="49"/>
        <v>7.7977999999999854</v>
      </c>
      <c r="W239" s="17">
        <f t="shared" si="50"/>
        <v>6.6963714375624788</v>
      </c>
      <c r="X239" s="19">
        <f t="shared" si="51"/>
        <v>0.77977999999999859</v>
      </c>
      <c r="Y239" s="71">
        <f t="shared" si="52"/>
        <v>0.66963714375624783</v>
      </c>
    </row>
    <row r="240" spans="1:25" ht="18" x14ac:dyDescent="0.55000000000000004">
      <c r="A240" s="57">
        <v>239</v>
      </c>
      <c r="B240" s="70" t="s">
        <v>284</v>
      </c>
      <c r="C240" s="15">
        <v>16.399999999999999</v>
      </c>
      <c r="D240" s="46">
        <f t="shared" si="41"/>
        <v>15.610749999999999</v>
      </c>
      <c r="E240" s="15">
        <v>5.2</v>
      </c>
      <c r="F240" s="46">
        <f t="shared" si="42"/>
        <v>5.0998999999999999</v>
      </c>
      <c r="G240" s="15">
        <v>2.4</v>
      </c>
      <c r="H240" s="46">
        <f t="shared" si="43"/>
        <v>2.1927599999999998</v>
      </c>
      <c r="I240" s="47">
        <v>79.900000000000006</v>
      </c>
      <c r="J240" s="37">
        <f>K240-273.15</f>
        <v>-122.55999999999997</v>
      </c>
      <c r="K240" s="37">
        <v>150.59</v>
      </c>
      <c r="L240" s="37">
        <f>M240-273.15</f>
        <v>31.560000000000002</v>
      </c>
      <c r="M240" s="37">
        <v>304.70999999999998</v>
      </c>
      <c r="N240" s="53"/>
      <c r="O240" s="37"/>
      <c r="P240" s="37"/>
      <c r="Q240" s="48">
        <f t="shared" si="44"/>
        <v>17.371240600486772</v>
      </c>
      <c r="R240" s="48">
        <f t="shared" si="45"/>
        <v>16.568424547617678</v>
      </c>
      <c r="S240" s="34">
        <f t="shared" si="46"/>
        <v>3.8051235822524347</v>
      </c>
      <c r="T240" s="34">
        <f t="shared" si="47"/>
        <v>3.5193563176098195</v>
      </c>
      <c r="U240" s="17">
        <f t="shared" si="48"/>
        <v>45.929600000000001</v>
      </c>
      <c r="V240" s="17">
        <f t="shared" si="49"/>
        <v>22.9648</v>
      </c>
      <c r="W240" s="17">
        <f t="shared" si="50"/>
        <v>19.648233209099985</v>
      </c>
      <c r="X240" s="19">
        <f t="shared" si="51"/>
        <v>2.2964799999999999</v>
      </c>
      <c r="Y240" s="71">
        <f t="shared" si="52"/>
        <v>1.9648233209099986</v>
      </c>
    </row>
    <row r="241" spans="1:25" ht="18" x14ac:dyDescent="0.55000000000000004">
      <c r="A241" s="57">
        <v>241</v>
      </c>
      <c r="B241" s="70" t="s">
        <v>285</v>
      </c>
      <c r="C241" s="15">
        <v>17.100000000000001</v>
      </c>
      <c r="D241" s="46">
        <f t="shared" si="41"/>
        <v>16.277062500000003</v>
      </c>
      <c r="E241" s="15">
        <v>12.9</v>
      </c>
      <c r="F241" s="46">
        <f t="shared" si="42"/>
        <v>12.651675000000001</v>
      </c>
      <c r="G241" s="15">
        <v>6.5</v>
      </c>
      <c r="H241" s="46">
        <f t="shared" si="43"/>
        <v>5.9387249999999998</v>
      </c>
      <c r="I241" s="47">
        <v>90.5</v>
      </c>
      <c r="J241" s="37" t="s">
        <v>47</v>
      </c>
      <c r="K241" s="37" t="s">
        <v>47</v>
      </c>
      <c r="L241" s="37">
        <v>83.9</v>
      </c>
      <c r="M241" s="37">
        <v>357.05</v>
      </c>
      <c r="N241" s="53"/>
      <c r="O241" s="37"/>
      <c r="P241" s="37"/>
      <c r="Q241" s="48">
        <f t="shared" si="44"/>
        <v>22.384592915664115</v>
      </c>
      <c r="R241" s="48">
        <f t="shared" si="45"/>
        <v>21.454046204857402</v>
      </c>
      <c r="S241" s="34">
        <f t="shared" si="46"/>
        <v>1.2082287329249084</v>
      </c>
      <c r="T241" s="34">
        <f t="shared" si="47"/>
        <v>1.3662653396299049</v>
      </c>
      <c r="U241" s="17">
        <f t="shared" si="48"/>
        <v>45.557599999999965</v>
      </c>
      <c r="V241" s="17">
        <f t="shared" si="49"/>
        <v>22.778799999999983</v>
      </c>
      <c r="W241" s="17">
        <f t="shared" si="50"/>
        <v>21.330322212237476</v>
      </c>
      <c r="X241" s="19">
        <f t="shared" si="51"/>
        <v>2.2778799999999984</v>
      </c>
      <c r="Y241" s="71">
        <f t="shared" si="52"/>
        <v>2.1330322212237478</v>
      </c>
    </row>
    <row r="242" spans="1:25" ht="18" x14ac:dyDescent="0.55000000000000004">
      <c r="A242" s="57">
        <v>242</v>
      </c>
      <c r="B242" s="70" t="s">
        <v>286</v>
      </c>
      <c r="C242" s="15">
        <v>15.8</v>
      </c>
      <c r="D242" s="46">
        <f t="shared" si="41"/>
        <v>15.039625000000001</v>
      </c>
      <c r="E242" s="15">
        <v>3.1</v>
      </c>
      <c r="F242" s="46">
        <f t="shared" si="42"/>
        <v>3.0403250000000002</v>
      </c>
      <c r="G242" s="15">
        <v>5.7</v>
      </c>
      <c r="H242" s="46">
        <f t="shared" si="43"/>
        <v>5.2078049999999996</v>
      </c>
      <c r="I242" s="47">
        <v>75.400000000000006</v>
      </c>
      <c r="J242" s="37">
        <f>K242-273.15</f>
        <v>-134.99999999999997</v>
      </c>
      <c r="K242" s="37">
        <v>138.15</v>
      </c>
      <c r="L242" s="37">
        <f>M242-273.15</f>
        <v>8.9000000000000341</v>
      </c>
      <c r="M242" s="37">
        <v>282.05</v>
      </c>
      <c r="N242" s="53"/>
      <c r="O242" s="37"/>
      <c r="P242" s="37"/>
      <c r="Q242" s="48">
        <f t="shared" si="44"/>
        <v>17.080398121823741</v>
      </c>
      <c r="R242" s="48">
        <f t="shared" si="45"/>
        <v>16.203552979648478</v>
      </c>
      <c r="S242" s="34">
        <f t="shared" si="46"/>
        <v>4.0959660609154653</v>
      </c>
      <c r="T242" s="34">
        <f t="shared" si="47"/>
        <v>3.8842278855790191</v>
      </c>
      <c r="U242" s="17">
        <f t="shared" si="48"/>
        <v>51.005599999999959</v>
      </c>
      <c r="V242" s="17">
        <f t="shared" si="49"/>
        <v>25.502799999999979</v>
      </c>
      <c r="W242" s="17">
        <f t="shared" si="50"/>
        <v>22.86576989137496</v>
      </c>
      <c r="X242" s="19">
        <f t="shared" si="51"/>
        <v>2.5502799999999981</v>
      </c>
      <c r="Y242" s="71">
        <f t="shared" si="52"/>
        <v>2.2865769891374961</v>
      </c>
    </row>
    <row r="243" spans="1:25" ht="18" x14ac:dyDescent="0.55000000000000004">
      <c r="A243" s="57">
        <v>243</v>
      </c>
      <c r="B243" s="70" t="s">
        <v>287</v>
      </c>
      <c r="C243" s="15">
        <v>19.7</v>
      </c>
      <c r="D243" s="46">
        <f t="shared" si="41"/>
        <v>18.7519375</v>
      </c>
      <c r="E243" s="15">
        <v>12.6</v>
      </c>
      <c r="F243" s="46">
        <f t="shared" si="42"/>
        <v>12.35745</v>
      </c>
      <c r="G243" s="15">
        <v>4.4000000000000004</v>
      </c>
      <c r="H243" s="46">
        <f t="shared" si="43"/>
        <v>4.02006</v>
      </c>
      <c r="I243" s="47">
        <v>132.5</v>
      </c>
      <c r="J243" s="37">
        <v>62</v>
      </c>
      <c r="K243" s="37">
        <f>J243+273.15</f>
        <v>335.15</v>
      </c>
      <c r="L243" s="37">
        <v>258</v>
      </c>
      <c r="M243" s="37">
        <f>L243+273.15</f>
        <v>531.15</v>
      </c>
      <c r="N243" s="53"/>
      <c r="O243" s="37"/>
      <c r="P243" s="37"/>
      <c r="Q243" s="48">
        <f t="shared" si="44"/>
        <v>23.795167576632025</v>
      </c>
      <c r="R243" s="48">
        <f t="shared" si="45"/>
        <v>22.814526357345365</v>
      </c>
      <c r="S243" s="34">
        <f t="shared" si="46"/>
        <v>2.6188033938928186</v>
      </c>
      <c r="T243" s="34">
        <f t="shared" si="47"/>
        <v>2.7267454921178675</v>
      </c>
      <c r="U243" s="17">
        <f t="shared" si="48"/>
        <v>41.961599999999997</v>
      </c>
      <c r="V243" s="17">
        <f t="shared" si="49"/>
        <v>20.980799999999999</v>
      </c>
      <c r="W243" s="17">
        <f t="shared" si="50"/>
        <v>19.865426628662512</v>
      </c>
      <c r="X243" s="19">
        <f t="shared" si="51"/>
        <v>2.0980799999999999</v>
      </c>
      <c r="Y243" s="71">
        <f t="shared" si="52"/>
        <v>1.9865426628662513</v>
      </c>
    </row>
    <row r="244" spans="1:25" ht="18" x14ac:dyDescent="0.55000000000000004">
      <c r="A244" s="57">
        <v>244</v>
      </c>
      <c r="B244" s="70" t="s">
        <v>288</v>
      </c>
      <c r="C244" s="15">
        <v>20</v>
      </c>
      <c r="D244" s="46">
        <f t="shared" si="41"/>
        <v>19.037500000000001</v>
      </c>
      <c r="E244" s="15">
        <v>6.3</v>
      </c>
      <c r="F244" s="46">
        <f t="shared" si="42"/>
        <v>6.178725</v>
      </c>
      <c r="G244" s="15">
        <v>12.1</v>
      </c>
      <c r="H244" s="46">
        <f t="shared" si="43"/>
        <v>11.055164999999999</v>
      </c>
      <c r="I244" s="47">
        <v>119</v>
      </c>
      <c r="J244" s="37">
        <v>57</v>
      </c>
      <c r="K244" s="37">
        <f>J244+273.15</f>
        <v>330.15</v>
      </c>
      <c r="L244" s="37">
        <v>211</v>
      </c>
      <c r="M244" s="37">
        <f>L244+273.15</f>
        <v>484.15</v>
      </c>
      <c r="N244" s="53"/>
      <c r="O244" s="37"/>
      <c r="P244" s="37"/>
      <c r="Q244" s="48">
        <f t="shared" si="44"/>
        <v>24.209502266672068</v>
      </c>
      <c r="R244" s="48">
        <f t="shared" si="45"/>
        <v>22.865251410226172</v>
      </c>
      <c r="S244" s="34">
        <f t="shared" si="46"/>
        <v>3.0331380839328617</v>
      </c>
      <c r="T244" s="34">
        <f t="shared" si="47"/>
        <v>2.7774705449986747</v>
      </c>
      <c r="U244" s="17">
        <f t="shared" si="48"/>
        <v>33.05360000000001</v>
      </c>
      <c r="V244" s="17">
        <f t="shared" si="49"/>
        <v>16.526800000000005</v>
      </c>
      <c r="W244" s="17">
        <f t="shared" si="50"/>
        <v>14.347506773725014</v>
      </c>
      <c r="X244" s="19">
        <f t="shared" si="51"/>
        <v>1.6526800000000006</v>
      </c>
      <c r="Y244" s="71">
        <f t="shared" si="52"/>
        <v>1.4347506773725014</v>
      </c>
    </row>
    <row r="245" spans="1:25" ht="18" x14ac:dyDescent="0.55000000000000004">
      <c r="A245" s="57">
        <v>245</v>
      </c>
      <c r="B245" s="70" t="s">
        <v>289</v>
      </c>
      <c r="C245" s="15">
        <v>16.100000000000001</v>
      </c>
      <c r="D245" s="46">
        <f t="shared" si="41"/>
        <v>15.325187500000002</v>
      </c>
      <c r="E245" s="15">
        <v>7.8</v>
      </c>
      <c r="F245" s="46">
        <f t="shared" si="42"/>
        <v>7.6498499999999998</v>
      </c>
      <c r="G245" s="15">
        <v>3.5</v>
      </c>
      <c r="H245" s="46">
        <f t="shared" si="43"/>
        <v>3.197775</v>
      </c>
      <c r="I245" s="47">
        <v>98.3</v>
      </c>
      <c r="J245" s="37">
        <f>K245-273.15</f>
        <v>-80.649999999999977</v>
      </c>
      <c r="K245" s="37">
        <v>192.5</v>
      </c>
      <c r="L245" s="37">
        <f>M245-273.15</f>
        <v>88.100000000000023</v>
      </c>
      <c r="M245" s="37">
        <v>361.25</v>
      </c>
      <c r="N245" s="53"/>
      <c r="O245" s="37"/>
      <c r="P245" s="37"/>
      <c r="Q245" s="48">
        <f t="shared" si="44"/>
        <v>18.22909761891685</v>
      </c>
      <c r="R245" s="48">
        <f t="shared" si="45"/>
        <v>17.424331892020462</v>
      </c>
      <c r="S245" s="34">
        <f t="shared" si="46"/>
        <v>2.9472665638223567</v>
      </c>
      <c r="T245" s="34">
        <f t="shared" si="47"/>
        <v>2.6634489732070357</v>
      </c>
      <c r="U245" s="17">
        <f t="shared" si="48"/>
        <v>40.347599999999943</v>
      </c>
      <c r="V245" s="17">
        <f t="shared" si="49"/>
        <v>20.173799999999972</v>
      </c>
      <c r="W245" s="17">
        <f t="shared" si="50"/>
        <v>17.333111931924954</v>
      </c>
      <c r="X245" s="19">
        <f t="shared" si="51"/>
        <v>2.0173799999999971</v>
      </c>
      <c r="Y245" s="71">
        <f t="shared" si="52"/>
        <v>1.7333111931924954</v>
      </c>
    </row>
    <row r="246" spans="1:25" ht="18" x14ac:dyDescent="0.55000000000000004">
      <c r="A246" s="57">
        <v>246</v>
      </c>
      <c r="B246" s="70" t="s">
        <v>290</v>
      </c>
      <c r="C246" s="15">
        <v>16.899999999999999</v>
      </c>
      <c r="D246" s="46">
        <f t="shared" si="41"/>
        <v>16.0866875</v>
      </c>
      <c r="E246" s="15">
        <v>6.7</v>
      </c>
      <c r="F246" s="46">
        <f t="shared" si="42"/>
        <v>6.5710250000000006</v>
      </c>
      <c r="G246" s="15">
        <v>2.9</v>
      </c>
      <c r="H246" s="46">
        <f t="shared" si="43"/>
        <v>2.6495849999999996</v>
      </c>
      <c r="I246" s="47">
        <v>93.5</v>
      </c>
      <c r="J246" s="37">
        <f>K246-273.15</f>
        <v>-81.649999999999977</v>
      </c>
      <c r="K246" s="37">
        <v>191.5</v>
      </c>
      <c r="L246" s="37">
        <f>M246-273.15</f>
        <v>76.5</v>
      </c>
      <c r="M246" s="37">
        <v>349.65</v>
      </c>
      <c r="N246" s="53"/>
      <c r="O246" s="37"/>
      <c r="P246" s="37"/>
      <c r="Q246" s="48">
        <f t="shared" si="44"/>
        <v>18.409508412774088</v>
      </c>
      <c r="R246" s="48">
        <f t="shared" si="45"/>
        <v>17.577832202678074</v>
      </c>
      <c r="S246" s="34">
        <f t="shared" si="46"/>
        <v>2.7668557699651188</v>
      </c>
      <c r="T246" s="34">
        <f t="shared" si="47"/>
        <v>2.5099486625494229</v>
      </c>
      <c r="U246" s="17">
        <f t="shared" si="48"/>
        <v>30.149600000000003</v>
      </c>
      <c r="V246" s="17">
        <f t="shared" si="49"/>
        <v>15.074800000000002</v>
      </c>
      <c r="W246" s="17">
        <f t="shared" si="50"/>
        <v>12.679429032037485</v>
      </c>
      <c r="X246" s="19">
        <f t="shared" si="51"/>
        <v>1.5074800000000002</v>
      </c>
      <c r="Y246" s="71">
        <f t="shared" si="52"/>
        <v>1.2679429032037484</v>
      </c>
    </row>
    <row r="247" spans="1:25" ht="18" x14ac:dyDescent="0.55000000000000004">
      <c r="A247" s="57">
        <v>247</v>
      </c>
      <c r="B247" s="70" t="s">
        <v>291</v>
      </c>
      <c r="C247" s="15">
        <v>12.6</v>
      </c>
      <c r="D247" s="46">
        <f t="shared" si="41"/>
        <v>11.993625</v>
      </c>
      <c r="E247" s="15">
        <v>1.8</v>
      </c>
      <c r="F247" s="46">
        <f t="shared" si="42"/>
        <v>1.76535</v>
      </c>
      <c r="G247" s="15">
        <v>0</v>
      </c>
      <c r="H247" s="46">
        <f t="shared" si="43"/>
        <v>0</v>
      </c>
      <c r="I247" s="47">
        <v>117.6</v>
      </c>
      <c r="J247" s="37">
        <f>K247-273.15</f>
        <v>-92.529999999999973</v>
      </c>
      <c r="K247" s="37">
        <v>180.62</v>
      </c>
      <c r="L247" s="37">
        <f>M247-273.15</f>
        <v>3.7700000000000387</v>
      </c>
      <c r="M247" s="37">
        <v>276.92</v>
      </c>
      <c r="N247" s="53"/>
      <c r="O247" s="37"/>
      <c r="P247" s="37"/>
      <c r="Q247" s="48">
        <f t="shared" si="44"/>
        <v>12.727922061357855</v>
      </c>
      <c r="R247" s="48">
        <f t="shared" si="45"/>
        <v>12.122850376999832</v>
      </c>
      <c r="S247" s="34">
        <f t="shared" si="46"/>
        <v>8.4484421213813512</v>
      </c>
      <c r="T247" s="34">
        <f t="shared" si="47"/>
        <v>7.9649304882276653</v>
      </c>
      <c r="U247" s="17">
        <f t="shared" si="48"/>
        <v>225.85759999999996</v>
      </c>
      <c r="V247" s="17">
        <f t="shared" si="49"/>
        <v>112.92879999999998</v>
      </c>
      <c r="W247" s="17">
        <f t="shared" si="50"/>
        <v>100.04560075129994</v>
      </c>
      <c r="X247" s="19">
        <f t="shared" si="51"/>
        <v>11.292879999999998</v>
      </c>
      <c r="Y247" s="71">
        <f t="shared" si="52"/>
        <v>10.004560075129994</v>
      </c>
    </row>
    <row r="248" spans="1:25" ht="18" x14ac:dyDescent="0.55000000000000004">
      <c r="A248" s="57">
        <v>248</v>
      </c>
      <c r="B248" s="70" t="s">
        <v>292</v>
      </c>
      <c r="C248" s="15">
        <v>19.8</v>
      </c>
      <c r="D248" s="46">
        <f t="shared" si="41"/>
        <v>18.847125000000002</v>
      </c>
      <c r="E248" s="15">
        <v>9.8000000000000007</v>
      </c>
      <c r="F248" s="46">
        <f t="shared" si="42"/>
        <v>9.6113500000000016</v>
      </c>
      <c r="G248" s="15">
        <v>2.5</v>
      </c>
      <c r="H248" s="46">
        <f t="shared" si="43"/>
        <v>2.284125</v>
      </c>
      <c r="I248" s="47">
        <v>128.69999999999999</v>
      </c>
      <c r="J248" s="37">
        <v>-15.2</v>
      </c>
      <c r="K248" s="37">
        <f>J248+273.15</f>
        <v>257.95</v>
      </c>
      <c r="L248" s="37">
        <v>208.9</v>
      </c>
      <c r="M248" s="37">
        <f>L248+273.15</f>
        <v>482.04999999999995</v>
      </c>
      <c r="N248" s="53"/>
      <c r="O248" s="37"/>
      <c r="P248" s="37"/>
      <c r="Q248" s="48">
        <f t="shared" si="44"/>
        <v>22.233533232484668</v>
      </c>
      <c r="R248" s="48">
        <f t="shared" si="45"/>
        <v>21.279318518311392</v>
      </c>
      <c r="S248" s="34">
        <f t="shared" si="46"/>
        <v>1.0571690497454611</v>
      </c>
      <c r="T248" s="34">
        <f t="shared" si="47"/>
        <v>1.1915376530838948</v>
      </c>
      <c r="U248" s="17">
        <f t="shared" si="48"/>
        <v>32.755600000000022</v>
      </c>
      <c r="V248" s="17">
        <f t="shared" si="49"/>
        <v>16.377800000000011</v>
      </c>
      <c r="W248" s="17">
        <f t="shared" si="50"/>
        <v>14.542648747862529</v>
      </c>
      <c r="X248" s="19">
        <f t="shared" si="51"/>
        <v>1.6377800000000011</v>
      </c>
      <c r="Y248" s="71">
        <f t="shared" si="52"/>
        <v>1.454264874786253</v>
      </c>
    </row>
    <row r="249" spans="1:25" ht="18" x14ac:dyDescent="0.55000000000000004">
      <c r="A249" s="57">
        <v>249</v>
      </c>
      <c r="B249" s="70" t="s">
        <v>293</v>
      </c>
      <c r="C249" s="15">
        <v>17.2</v>
      </c>
      <c r="D249" s="46">
        <f t="shared" si="41"/>
        <v>16.372250000000001</v>
      </c>
      <c r="E249" s="15">
        <v>10.8</v>
      </c>
      <c r="F249" s="46">
        <f t="shared" si="42"/>
        <v>10.5921</v>
      </c>
      <c r="G249" s="15">
        <v>21.2</v>
      </c>
      <c r="H249" s="46">
        <f t="shared" si="43"/>
        <v>19.36938</v>
      </c>
      <c r="I249" s="47">
        <v>95.9</v>
      </c>
      <c r="J249" s="37">
        <f>K249-273.15</f>
        <v>28</v>
      </c>
      <c r="K249" s="37">
        <v>301.14999999999998</v>
      </c>
      <c r="L249" s="37">
        <f>M249-273.15</f>
        <v>268.39</v>
      </c>
      <c r="M249" s="37">
        <v>541.54</v>
      </c>
      <c r="N249" s="53"/>
      <c r="O249" s="37"/>
      <c r="P249" s="37"/>
      <c r="Q249" s="48">
        <f t="shared" si="44"/>
        <v>29.358474074788017</v>
      </c>
      <c r="R249" s="48">
        <f t="shared" si="45"/>
        <v>27.484832800235477</v>
      </c>
      <c r="S249" s="34">
        <f t="shared" si="46"/>
        <v>8.1821098920488105</v>
      </c>
      <c r="T249" s="34">
        <f t="shared" si="47"/>
        <v>7.3970519350079798</v>
      </c>
      <c r="U249" s="17">
        <f t="shared" si="48"/>
        <v>225.32159999999999</v>
      </c>
      <c r="V249" s="17">
        <f t="shared" si="49"/>
        <v>112.66079999999999</v>
      </c>
      <c r="W249" s="17">
        <f t="shared" si="50"/>
        <v>95.127607295499971</v>
      </c>
      <c r="X249" s="19">
        <f t="shared" si="51"/>
        <v>11.266079999999999</v>
      </c>
      <c r="Y249" s="71">
        <f t="shared" si="52"/>
        <v>9.5127607295499974</v>
      </c>
    </row>
    <row r="250" spans="1:25" ht="18" x14ac:dyDescent="0.55000000000000004">
      <c r="A250" s="57">
        <v>250</v>
      </c>
      <c r="B250" s="70" t="s">
        <v>294</v>
      </c>
      <c r="C250" s="15">
        <v>15</v>
      </c>
      <c r="D250" s="46">
        <f t="shared" si="41"/>
        <v>14.278125000000001</v>
      </c>
      <c r="E250" s="15">
        <v>3.4</v>
      </c>
      <c r="F250" s="46">
        <f t="shared" si="42"/>
        <v>3.3345500000000001</v>
      </c>
      <c r="G250" s="15">
        <v>4</v>
      </c>
      <c r="H250" s="46">
        <f t="shared" si="43"/>
        <v>3.6545999999999998</v>
      </c>
      <c r="I250" s="47">
        <v>143.9</v>
      </c>
      <c r="J250" s="37">
        <v>-100</v>
      </c>
      <c r="K250" s="37">
        <f>J250+273.15</f>
        <v>173.14999999999998</v>
      </c>
      <c r="L250" s="37">
        <v>102</v>
      </c>
      <c r="M250" s="37">
        <v>375</v>
      </c>
      <c r="N250" s="53"/>
      <c r="O250" s="37"/>
      <c r="P250" s="37"/>
      <c r="Q250" s="48">
        <f t="shared" si="44"/>
        <v>15.892136420255145</v>
      </c>
      <c r="R250" s="48">
        <f t="shared" si="45"/>
        <v>15.110929103735648</v>
      </c>
      <c r="S250" s="34">
        <f t="shared" si="46"/>
        <v>5.2842277624840612</v>
      </c>
      <c r="T250" s="34">
        <f t="shared" si="47"/>
        <v>4.976851761491849</v>
      </c>
      <c r="U250" s="17">
        <f t="shared" si="48"/>
        <v>77.313599999999965</v>
      </c>
      <c r="V250" s="17">
        <f t="shared" si="49"/>
        <v>38.656799999999983</v>
      </c>
      <c r="W250" s="17">
        <f t="shared" si="50"/>
        <v>34.294242991299946</v>
      </c>
      <c r="X250" s="19">
        <f t="shared" si="51"/>
        <v>3.8656799999999985</v>
      </c>
      <c r="Y250" s="71">
        <f t="shared" si="52"/>
        <v>3.4294242991299946</v>
      </c>
    </row>
    <row r="251" spans="1:25" ht="18" x14ac:dyDescent="0.55000000000000004">
      <c r="A251" s="57">
        <v>251</v>
      </c>
      <c r="B251" s="70" t="s">
        <v>295</v>
      </c>
      <c r="C251" s="15">
        <v>16.399999999999999</v>
      </c>
      <c r="D251" s="46">
        <f t="shared" si="41"/>
        <v>15.610749999999999</v>
      </c>
      <c r="E251" s="15">
        <v>11.3</v>
      </c>
      <c r="F251" s="46">
        <f t="shared" si="42"/>
        <v>11.082475000000001</v>
      </c>
      <c r="G251" s="15">
        <v>7.5</v>
      </c>
      <c r="H251" s="46">
        <f t="shared" si="43"/>
        <v>6.8523749999999994</v>
      </c>
      <c r="I251" s="47">
        <v>124.5</v>
      </c>
      <c r="J251" s="37" t="s">
        <v>47</v>
      </c>
      <c r="K251" s="37" t="s">
        <v>47</v>
      </c>
      <c r="L251" s="37">
        <v>183</v>
      </c>
      <c r="M251" s="38">
        <f>L251+273.15</f>
        <v>456.15</v>
      </c>
      <c r="N251" s="53"/>
      <c r="O251" s="37"/>
      <c r="P251" s="37"/>
      <c r="Q251" s="48">
        <f t="shared" si="44"/>
        <v>21.281447319202705</v>
      </c>
      <c r="R251" s="48">
        <f t="shared" si="45"/>
        <v>20.334006266074326</v>
      </c>
      <c r="S251" s="34">
        <f t="shared" si="46"/>
        <v>0.10508313646349876</v>
      </c>
      <c r="T251" s="34">
        <f t="shared" si="47"/>
        <v>0.24622540084682853</v>
      </c>
      <c r="U251" s="17">
        <f t="shared" si="48"/>
        <v>40.269600000000011</v>
      </c>
      <c r="V251" s="17">
        <f t="shared" si="49"/>
        <v>20.134800000000006</v>
      </c>
      <c r="W251" s="17">
        <f t="shared" si="50"/>
        <v>18.337063759424986</v>
      </c>
      <c r="X251" s="19">
        <f t="shared" si="51"/>
        <v>2.0134800000000004</v>
      </c>
      <c r="Y251" s="71">
        <f t="shared" si="52"/>
        <v>1.8337063759424985</v>
      </c>
    </row>
    <row r="252" spans="1:25" ht="18" x14ac:dyDescent="0.55000000000000004">
      <c r="A252" s="57">
        <v>252</v>
      </c>
      <c r="B252" s="70" t="s">
        <v>296</v>
      </c>
      <c r="C252" s="15">
        <v>14.9</v>
      </c>
      <c r="D252" s="46">
        <f t="shared" si="41"/>
        <v>14.182937500000001</v>
      </c>
      <c r="E252" s="15">
        <v>2.2999999999999998</v>
      </c>
      <c r="F252" s="46">
        <f t="shared" si="42"/>
        <v>2.255725</v>
      </c>
      <c r="G252" s="15">
        <v>6.1</v>
      </c>
      <c r="H252" s="46">
        <f t="shared" si="43"/>
        <v>5.5732649999999992</v>
      </c>
      <c r="I252" s="47">
        <v>103.2</v>
      </c>
      <c r="J252" s="37">
        <v>-50</v>
      </c>
      <c r="K252" s="37">
        <f>J252+273.15</f>
        <v>223.14999999999998</v>
      </c>
      <c r="L252" s="37">
        <v>55.5</v>
      </c>
      <c r="M252" s="37">
        <f>L252+273.15</f>
        <v>328.65</v>
      </c>
      <c r="N252" s="53"/>
      <c r="O252" s="37"/>
      <c r="P252" s="37"/>
      <c r="Q252" s="48">
        <f t="shared" si="44"/>
        <v>16.26376340211576</v>
      </c>
      <c r="R252" s="48">
        <f t="shared" si="45"/>
        <v>15.404716620722247</v>
      </c>
      <c r="S252" s="34">
        <f t="shared" si="46"/>
        <v>4.9126007806234462</v>
      </c>
      <c r="T252" s="34">
        <f t="shared" si="47"/>
        <v>4.6830642445052497</v>
      </c>
      <c r="U252" s="17">
        <f t="shared" si="48"/>
        <v>81.269599999999969</v>
      </c>
      <c r="V252" s="17">
        <f t="shared" si="49"/>
        <v>40.634799999999984</v>
      </c>
      <c r="W252" s="17">
        <f t="shared" si="50"/>
        <v>36.620068278037444</v>
      </c>
      <c r="X252" s="19">
        <f t="shared" si="51"/>
        <v>4.0634799999999984</v>
      </c>
      <c r="Y252" s="71">
        <f t="shared" si="52"/>
        <v>3.6620068278037445</v>
      </c>
    </row>
    <row r="253" spans="1:25" ht="18" x14ac:dyDescent="0.55000000000000004">
      <c r="A253" s="57">
        <v>253</v>
      </c>
      <c r="B253" s="70" t="s">
        <v>297</v>
      </c>
      <c r="C253" s="15">
        <v>18</v>
      </c>
      <c r="D253" s="46">
        <f t="shared" si="41"/>
        <v>17.133749999999999</v>
      </c>
      <c r="E253" s="15">
        <v>0</v>
      </c>
      <c r="F253" s="46">
        <f t="shared" si="42"/>
        <v>0</v>
      </c>
      <c r="G253" s="15">
        <v>0.6</v>
      </c>
      <c r="H253" s="46">
        <f t="shared" si="43"/>
        <v>0.54818999999999996</v>
      </c>
      <c r="I253" s="47">
        <v>156.9</v>
      </c>
      <c r="J253" s="37">
        <f>K253-273.15</f>
        <v>-43.549999999999983</v>
      </c>
      <c r="K253" s="37">
        <v>229.6</v>
      </c>
      <c r="L253" s="37">
        <f>M253-273.15</f>
        <v>183.65000000000003</v>
      </c>
      <c r="M253" s="37">
        <v>456.8</v>
      </c>
      <c r="N253" s="53"/>
      <c r="O253" s="37"/>
      <c r="P253" s="37"/>
      <c r="Q253" s="48">
        <f t="shared" si="44"/>
        <v>18.009997223764362</v>
      </c>
      <c r="R253" s="48">
        <f t="shared" si="45"/>
        <v>17.14251735710365</v>
      </c>
      <c r="S253" s="34">
        <f t="shared" si="46"/>
        <v>3.1663669589748444</v>
      </c>
      <c r="T253" s="34">
        <f t="shared" si="47"/>
        <v>2.9452635081238476</v>
      </c>
      <c r="U253" s="17">
        <f t="shared" si="48"/>
        <v>92.033600000000007</v>
      </c>
      <c r="V253" s="17">
        <f t="shared" si="49"/>
        <v>46.016800000000003</v>
      </c>
      <c r="W253" s="17">
        <f t="shared" si="50"/>
        <v>41.367392812849999</v>
      </c>
      <c r="X253" s="19">
        <f t="shared" si="51"/>
        <v>4.60168</v>
      </c>
      <c r="Y253" s="71">
        <f t="shared" si="52"/>
        <v>4.1367392812850001</v>
      </c>
    </row>
    <row r="254" spans="1:25" ht="18" x14ac:dyDescent="0.55000000000000004">
      <c r="A254" s="57">
        <v>254</v>
      </c>
      <c r="B254" s="70" t="s">
        <v>298</v>
      </c>
      <c r="C254" s="15">
        <v>16.600000000000001</v>
      </c>
      <c r="D254" s="46">
        <f t="shared" si="41"/>
        <v>15.801125000000003</v>
      </c>
      <c r="E254" s="15">
        <v>3.1</v>
      </c>
      <c r="F254" s="46">
        <f t="shared" si="42"/>
        <v>3.0403250000000002</v>
      </c>
      <c r="G254" s="15">
        <v>6.1</v>
      </c>
      <c r="H254" s="46">
        <f t="shared" si="43"/>
        <v>5.5732649999999992</v>
      </c>
      <c r="I254" s="47">
        <v>121</v>
      </c>
      <c r="J254" s="37">
        <f>K254-273.15</f>
        <v>-42.999999999999972</v>
      </c>
      <c r="K254" s="37">
        <v>230.15</v>
      </c>
      <c r="L254" s="37">
        <f>M254-273.15</f>
        <v>126.80000000000001</v>
      </c>
      <c r="M254" s="37">
        <v>399.95</v>
      </c>
      <c r="N254" s="53"/>
      <c r="O254" s="37"/>
      <c r="P254" s="37"/>
      <c r="Q254" s="48">
        <f t="shared" si="44"/>
        <v>17.954943608934006</v>
      </c>
      <c r="R254" s="48">
        <f t="shared" si="45"/>
        <v>17.028811177867791</v>
      </c>
      <c r="S254" s="34">
        <f t="shared" si="46"/>
        <v>3.2214205738052009</v>
      </c>
      <c r="T254" s="34">
        <f t="shared" si="47"/>
        <v>3.0589696873597063</v>
      </c>
      <c r="U254" s="17">
        <f t="shared" si="48"/>
        <v>33.997599999999956</v>
      </c>
      <c r="V254" s="17">
        <f t="shared" si="49"/>
        <v>16.998799999999978</v>
      </c>
      <c r="W254" s="17">
        <f t="shared" si="50"/>
        <v>15.351582881474959</v>
      </c>
      <c r="X254" s="19">
        <f t="shared" si="51"/>
        <v>1.6998799999999978</v>
      </c>
      <c r="Y254" s="71">
        <f t="shared" si="52"/>
        <v>1.5351582881474959</v>
      </c>
    </row>
    <row r="255" spans="1:25" ht="18" x14ac:dyDescent="0.55000000000000004">
      <c r="A255" s="57">
        <v>255</v>
      </c>
      <c r="B255" s="70" t="s">
        <v>299</v>
      </c>
      <c r="C255" s="15">
        <v>14.5</v>
      </c>
      <c r="D255" s="46">
        <f t="shared" si="41"/>
        <v>13.8021875</v>
      </c>
      <c r="E255" s="15">
        <v>2.9</v>
      </c>
      <c r="F255" s="46">
        <f t="shared" si="42"/>
        <v>2.8441749999999999</v>
      </c>
      <c r="G255" s="15">
        <v>5.0999999999999996</v>
      </c>
      <c r="H255" s="46">
        <f t="shared" si="43"/>
        <v>4.6596149999999996</v>
      </c>
      <c r="I255" s="47">
        <v>104.8</v>
      </c>
      <c r="J255" s="37">
        <f>K255-273.15</f>
        <v>-116.29999999999998</v>
      </c>
      <c r="K255" s="37">
        <v>156.85</v>
      </c>
      <c r="L255" s="37">
        <f>M255-273.15</f>
        <v>34.430000000000007</v>
      </c>
      <c r="M255" s="37">
        <v>307.58</v>
      </c>
      <c r="N255" s="53"/>
      <c r="O255" s="37"/>
      <c r="P255" s="37"/>
      <c r="Q255" s="48">
        <f t="shared" si="44"/>
        <v>15.641930827106991</v>
      </c>
      <c r="R255" s="48">
        <f t="shared" si="45"/>
        <v>14.842564575032384</v>
      </c>
      <c r="S255" s="34">
        <f t="shared" si="46"/>
        <v>5.5344333556322152</v>
      </c>
      <c r="T255" s="34">
        <f t="shared" si="47"/>
        <v>5.2452162901951134</v>
      </c>
      <c r="U255" s="17">
        <f t="shared" si="48"/>
        <v>91.653599999999969</v>
      </c>
      <c r="V255" s="17">
        <f t="shared" si="49"/>
        <v>45.826799999999984</v>
      </c>
      <c r="W255" s="17">
        <f t="shared" si="50"/>
        <v>40.99629737703745</v>
      </c>
      <c r="X255" s="19">
        <f t="shared" si="51"/>
        <v>4.5826799999999981</v>
      </c>
      <c r="Y255" s="71">
        <f t="shared" si="52"/>
        <v>4.0996297377037454</v>
      </c>
    </row>
    <row r="256" spans="1:25" ht="18" x14ac:dyDescent="0.55000000000000004">
      <c r="A256" s="57">
        <v>256</v>
      </c>
      <c r="B256" s="70" t="s">
        <v>300</v>
      </c>
      <c r="C256" s="15">
        <v>16.399999999999999</v>
      </c>
      <c r="D256" s="46">
        <f t="shared" si="41"/>
        <v>15.610749999999999</v>
      </c>
      <c r="E256" s="15">
        <v>11.4</v>
      </c>
      <c r="F256" s="46">
        <f t="shared" si="42"/>
        <v>11.18055</v>
      </c>
      <c r="G256" s="15">
        <v>9.1999999999999993</v>
      </c>
      <c r="H256" s="46">
        <f t="shared" si="43"/>
        <v>8.4055799999999987</v>
      </c>
      <c r="I256" s="47">
        <v>111.4</v>
      </c>
      <c r="J256" s="37" t="s">
        <v>47</v>
      </c>
      <c r="K256" s="37" t="s">
        <v>47</v>
      </c>
      <c r="L256" s="37">
        <v>177</v>
      </c>
      <c r="M256" s="37">
        <f>L256+273.15</f>
        <v>450.15</v>
      </c>
      <c r="N256" s="53"/>
      <c r="O256" s="37"/>
      <c r="P256" s="37"/>
      <c r="Q256" s="48">
        <f t="shared" si="44"/>
        <v>21.989997726239082</v>
      </c>
      <c r="R256" s="48">
        <f t="shared" si="45"/>
        <v>20.960772624152003</v>
      </c>
      <c r="S256" s="34">
        <f t="shared" si="46"/>
        <v>0.8136335434998756</v>
      </c>
      <c r="T256" s="34">
        <f t="shared" si="47"/>
        <v>0.8729917589245062</v>
      </c>
      <c r="U256" s="17">
        <f t="shared" si="48"/>
        <v>45.729600000000005</v>
      </c>
      <c r="V256" s="17">
        <f t="shared" si="49"/>
        <v>22.864800000000002</v>
      </c>
      <c r="W256" s="17">
        <f t="shared" si="50"/>
        <v>20.683958070249979</v>
      </c>
      <c r="X256" s="19">
        <f t="shared" si="51"/>
        <v>2.2864800000000001</v>
      </c>
      <c r="Y256" s="71">
        <f t="shared" si="52"/>
        <v>2.0683958070249977</v>
      </c>
    </row>
    <row r="257" spans="1:25" ht="18" x14ac:dyDescent="0.55000000000000004">
      <c r="A257" s="57">
        <v>257</v>
      </c>
      <c r="B257" s="70" t="s">
        <v>301</v>
      </c>
      <c r="C257" s="15">
        <v>15.8</v>
      </c>
      <c r="D257" s="46">
        <f t="shared" si="41"/>
        <v>15.039625000000001</v>
      </c>
      <c r="E257" s="15">
        <v>7.6</v>
      </c>
      <c r="F257" s="46">
        <f t="shared" si="42"/>
        <v>7.4536999999999995</v>
      </c>
      <c r="G257" s="15">
        <v>4.7</v>
      </c>
      <c r="H257" s="46">
        <f t="shared" si="43"/>
        <v>4.2941549999999999</v>
      </c>
      <c r="I257" s="47">
        <v>106.4</v>
      </c>
      <c r="J257" s="37">
        <v>-40</v>
      </c>
      <c r="K257" s="37">
        <f>J257+273.15</f>
        <v>233.14999999999998</v>
      </c>
      <c r="L257" s="37">
        <v>102</v>
      </c>
      <c r="M257" s="37">
        <f>L257+273.15</f>
        <v>375.15</v>
      </c>
      <c r="N257" s="53"/>
      <c r="O257" s="37"/>
      <c r="P257" s="37"/>
      <c r="Q257" s="48">
        <f t="shared" si="44"/>
        <v>18.151859408887013</v>
      </c>
      <c r="R257" s="48">
        <f t="shared" si="45"/>
        <v>17.325926555155718</v>
      </c>
      <c r="S257" s="34">
        <f t="shared" si="46"/>
        <v>3.0245047738521933</v>
      </c>
      <c r="T257" s="34">
        <f t="shared" si="47"/>
        <v>2.7618543100717794</v>
      </c>
      <c r="U257" s="17">
        <f t="shared" si="48"/>
        <v>39.755599999999959</v>
      </c>
      <c r="V257" s="17">
        <f t="shared" si="49"/>
        <v>19.877799999999979</v>
      </c>
      <c r="W257" s="17">
        <f t="shared" si="50"/>
        <v>17.25339022781246</v>
      </c>
      <c r="X257" s="19">
        <f t="shared" si="51"/>
        <v>1.9877799999999979</v>
      </c>
      <c r="Y257" s="71">
        <f t="shared" si="52"/>
        <v>1.725339022781246</v>
      </c>
    </row>
    <row r="258" spans="1:25" ht="18" x14ac:dyDescent="0.55000000000000004">
      <c r="A258" s="57">
        <v>258</v>
      </c>
      <c r="B258" s="70" t="s">
        <v>302</v>
      </c>
      <c r="C258" s="15">
        <v>17.600000000000001</v>
      </c>
      <c r="D258" s="46">
        <f t="shared" ref="D258:D321" si="53">C258*(1-($AC$12-$AD$12)*$AA$12*1.25)</f>
        <v>16.753</v>
      </c>
      <c r="E258" s="15">
        <v>9.6</v>
      </c>
      <c r="F258" s="46">
        <f t="shared" ref="F258:F321" si="54">E258*(1-($AC$12-$AD$12)*$AA$12/2)</f>
        <v>9.4152000000000005</v>
      </c>
      <c r="G258" s="15">
        <v>4.5</v>
      </c>
      <c r="H258" s="46">
        <f t="shared" ref="H258:H321" si="55">G258*(1-($AC$12-$AD$12)*(0.00122+$AA$12/2))</f>
        <v>4.1114249999999997</v>
      </c>
      <c r="I258" s="47">
        <v>198</v>
      </c>
      <c r="J258" s="37">
        <f>K258-273.15</f>
        <v>-3.2799999999999727</v>
      </c>
      <c r="K258" s="37">
        <v>269.87</v>
      </c>
      <c r="L258" s="37">
        <f>M258-273.15</f>
        <v>294</v>
      </c>
      <c r="M258" s="37">
        <v>567.15</v>
      </c>
      <c r="N258" s="53"/>
      <c r="O258" s="37"/>
      <c r="P258" s="37"/>
      <c r="Q258" s="48">
        <f t="shared" ref="Q258:Q321" si="56">(C258^2+E258^2+G258^2)^(1/2)</f>
        <v>20.546775902802853</v>
      </c>
      <c r="R258" s="48">
        <f t="shared" ref="R258:R321" si="57">(D258^2+F258^2+H258^2)^(1/2)</f>
        <v>19.652297971754475</v>
      </c>
      <c r="S258" s="34">
        <f t="shared" ref="S258:S321" si="58">ABS($AG$2-Q258)</f>
        <v>0.62958827993635325</v>
      </c>
      <c r="T258" s="34">
        <f t="shared" ref="T258:T321" si="59">ABS($AG$3-R258)</f>
        <v>0.43548289347302216</v>
      </c>
      <c r="U258" s="17">
        <f t="shared" ref="U258:U321" si="60">4*($AB$2-C258)^2+($AC$2-E258)^2+($AD$2-G258)^2</f>
        <v>18.027599999999975</v>
      </c>
      <c r="V258" s="17">
        <f t="shared" ref="V258:V321" si="61">(4*($AB$2-C258)^2+($AC$2-E258)^2+($AD$2-G258)^2)^1/2</f>
        <v>9.0137999999999874</v>
      </c>
      <c r="W258" s="17">
        <f t="shared" ref="W258:W321" si="62">(4*($AB$3-D258)^2+($AC$3-F258)^2+($AD$3-H258)^2)^1/2</f>
        <v>7.9207496403624909</v>
      </c>
      <c r="X258" s="19">
        <f t="shared" ref="X258:X321" si="63">V258/$Z$12</f>
        <v>0.90137999999999874</v>
      </c>
      <c r="Y258" s="71">
        <f t="shared" ref="Y258:Y321" si="64">W258/$Z$12</f>
        <v>0.79207496403624911</v>
      </c>
    </row>
    <row r="259" spans="1:25" ht="18" x14ac:dyDescent="0.55000000000000004">
      <c r="A259" s="57">
        <v>259</v>
      </c>
      <c r="B259" s="70" t="s">
        <v>303</v>
      </c>
      <c r="C259" s="15">
        <v>15.7</v>
      </c>
      <c r="D259" s="46">
        <f t="shared" si="53"/>
        <v>14.944437499999999</v>
      </c>
      <c r="E259" s="15">
        <v>14.7</v>
      </c>
      <c r="F259" s="46">
        <f t="shared" si="54"/>
        <v>14.417024999999999</v>
      </c>
      <c r="G259" s="15">
        <v>7.1</v>
      </c>
      <c r="H259" s="46">
        <f t="shared" si="55"/>
        <v>6.4869149999999998</v>
      </c>
      <c r="I259" s="47">
        <v>131.5</v>
      </c>
      <c r="J259" s="37">
        <f>K259-273.15</f>
        <v>-24.999999999999972</v>
      </c>
      <c r="K259" s="37">
        <v>248.15</v>
      </c>
      <c r="L259" s="37">
        <f>M259-273.15</f>
        <v>209.5</v>
      </c>
      <c r="M259" s="37">
        <v>482.65</v>
      </c>
      <c r="N259" s="53"/>
      <c r="O259" s="37"/>
      <c r="P259" s="37"/>
      <c r="Q259" s="48">
        <f t="shared" si="56"/>
        <v>22.649282549343585</v>
      </c>
      <c r="R259" s="48">
        <f t="shared" si="57"/>
        <v>21.754698073272728</v>
      </c>
      <c r="S259" s="34">
        <f t="shared" si="58"/>
        <v>1.4729183666043788</v>
      </c>
      <c r="T259" s="34">
        <f t="shared" si="59"/>
        <v>1.6669172080452306</v>
      </c>
      <c r="U259" s="17">
        <f t="shared" si="60"/>
        <v>95.781599999999983</v>
      </c>
      <c r="V259" s="17">
        <f t="shared" si="61"/>
        <v>47.890799999999992</v>
      </c>
      <c r="W259" s="17">
        <f t="shared" si="62"/>
        <v>44.518456931537472</v>
      </c>
      <c r="X259" s="19">
        <f t="shared" si="63"/>
        <v>4.7890799999999993</v>
      </c>
      <c r="Y259" s="71">
        <f t="shared" si="64"/>
        <v>4.4518456931537473</v>
      </c>
    </row>
    <row r="260" spans="1:25" ht="18" x14ac:dyDescent="0.55000000000000004">
      <c r="A260" s="57">
        <v>260</v>
      </c>
      <c r="B260" s="70" t="s">
        <v>304</v>
      </c>
      <c r="C260" s="15">
        <v>16.8</v>
      </c>
      <c r="D260" s="46">
        <f t="shared" si="53"/>
        <v>15.9915</v>
      </c>
      <c r="E260" s="15">
        <v>3.1</v>
      </c>
      <c r="F260" s="46">
        <f t="shared" si="54"/>
        <v>3.0403250000000002</v>
      </c>
      <c r="G260" s="15">
        <v>2</v>
      </c>
      <c r="H260" s="46">
        <f t="shared" si="55"/>
        <v>1.8272999999999999</v>
      </c>
      <c r="I260" s="47">
        <v>107.4</v>
      </c>
      <c r="J260" s="37">
        <f>K260-273.15</f>
        <v>-103.94999999999999</v>
      </c>
      <c r="K260" s="37">
        <v>169.2</v>
      </c>
      <c r="L260" s="37">
        <f>M260-273.15</f>
        <v>92.102000000000032</v>
      </c>
      <c r="M260" s="37">
        <v>365.25200000000001</v>
      </c>
      <c r="N260" s="53"/>
      <c r="O260" s="37"/>
      <c r="P260" s="37"/>
      <c r="Q260" s="48">
        <f t="shared" si="56"/>
        <v>17.200290695217916</v>
      </c>
      <c r="R260" s="48">
        <f t="shared" si="57"/>
        <v>16.380191502104761</v>
      </c>
      <c r="S260" s="34">
        <f t="shared" si="58"/>
        <v>3.9760734875212904</v>
      </c>
      <c r="T260" s="34">
        <f t="shared" si="59"/>
        <v>3.7075893631227359</v>
      </c>
      <c r="U260" s="17">
        <f t="shared" si="60"/>
        <v>54.955599999999968</v>
      </c>
      <c r="V260" s="17">
        <f t="shared" si="61"/>
        <v>27.477799999999984</v>
      </c>
      <c r="W260" s="17">
        <f t="shared" si="62"/>
        <v>23.994116010362479</v>
      </c>
      <c r="X260" s="19">
        <f t="shared" si="63"/>
        <v>2.7477799999999983</v>
      </c>
      <c r="Y260" s="71">
        <f t="shared" si="64"/>
        <v>2.3994116010362481</v>
      </c>
    </row>
    <row r="261" spans="1:25" ht="18" x14ac:dyDescent="0.55000000000000004">
      <c r="A261" s="57">
        <v>261</v>
      </c>
      <c r="B261" s="70" t="s">
        <v>305</v>
      </c>
      <c r="C261" s="15">
        <v>14.9</v>
      </c>
      <c r="D261" s="46">
        <f t="shared" si="53"/>
        <v>14.182937500000001</v>
      </c>
      <c r="E261" s="15">
        <v>5.8</v>
      </c>
      <c r="F261" s="46">
        <f t="shared" si="54"/>
        <v>5.6883499999999998</v>
      </c>
      <c r="G261" s="15">
        <v>12</v>
      </c>
      <c r="H261" s="46">
        <f t="shared" si="55"/>
        <v>10.963799999999999</v>
      </c>
      <c r="I261" s="47">
        <v>133.19999999999999</v>
      </c>
      <c r="J261" s="37">
        <v>-69.900000000000006</v>
      </c>
      <c r="K261" s="37">
        <f>J261+273.15</f>
        <v>203.24999999999997</v>
      </c>
      <c r="L261" s="37">
        <v>162</v>
      </c>
      <c r="M261" s="37">
        <f>L261+273.15</f>
        <v>435.15</v>
      </c>
      <c r="N261" s="53"/>
      <c r="O261" s="37"/>
      <c r="P261" s="37"/>
      <c r="Q261" s="49">
        <f t="shared" si="56"/>
        <v>19.991248085099642</v>
      </c>
      <c r="R261" s="48">
        <f t="shared" si="57"/>
        <v>18.807390895374251</v>
      </c>
      <c r="S261" s="34">
        <f t="shared" si="58"/>
        <v>1.1851160976395647</v>
      </c>
      <c r="T261" s="34">
        <f t="shared" si="59"/>
        <v>1.2803899698532462</v>
      </c>
      <c r="U261" s="17">
        <f t="shared" si="60"/>
        <v>84.809599999999961</v>
      </c>
      <c r="V261" s="17">
        <f t="shared" si="61"/>
        <v>42.40479999999998</v>
      </c>
      <c r="W261" s="17">
        <f t="shared" si="62"/>
        <v>36.853070772862438</v>
      </c>
      <c r="X261" s="19">
        <f t="shared" si="63"/>
        <v>4.240479999999998</v>
      </c>
      <c r="Y261" s="71">
        <f t="shared" si="64"/>
        <v>3.685307077286244</v>
      </c>
    </row>
    <row r="262" spans="1:25" ht="18" x14ac:dyDescent="0.55000000000000004">
      <c r="A262" s="57">
        <v>262</v>
      </c>
      <c r="B262" s="70" t="s">
        <v>306</v>
      </c>
      <c r="C262" s="15">
        <v>16.7</v>
      </c>
      <c r="D262" s="46">
        <f t="shared" si="53"/>
        <v>15.896312500000001</v>
      </c>
      <c r="E262" s="15">
        <v>6.7</v>
      </c>
      <c r="F262" s="46">
        <f t="shared" si="54"/>
        <v>6.5710250000000006</v>
      </c>
      <c r="G262" s="15">
        <v>5.7</v>
      </c>
      <c r="H262" s="46">
        <f t="shared" si="55"/>
        <v>5.2078049999999996</v>
      </c>
      <c r="I262" s="47">
        <v>123.1</v>
      </c>
      <c r="J262" s="37">
        <f>K262-273.15</f>
        <v>-101.51999999999998</v>
      </c>
      <c r="K262" s="37">
        <v>171.63</v>
      </c>
      <c r="L262" s="37">
        <f>M262-273.15</f>
        <v>153.98000000000002</v>
      </c>
      <c r="M262" s="37">
        <v>427.13</v>
      </c>
      <c r="N262" s="53"/>
      <c r="O262" s="37"/>
      <c r="P262" s="37"/>
      <c r="Q262" s="48">
        <f t="shared" si="56"/>
        <v>18.875115893683937</v>
      </c>
      <c r="R262" s="48">
        <f t="shared" si="57"/>
        <v>17.971988024876552</v>
      </c>
      <c r="S262" s="34">
        <f t="shared" si="58"/>
        <v>2.3012482890552697</v>
      </c>
      <c r="T262" s="34">
        <f t="shared" si="59"/>
        <v>2.1157928403509452</v>
      </c>
      <c r="U262" s="17">
        <f t="shared" si="60"/>
        <v>18.101599999999991</v>
      </c>
      <c r="V262" s="17">
        <f t="shared" si="61"/>
        <v>9.0507999999999953</v>
      </c>
      <c r="W262" s="17">
        <f t="shared" si="62"/>
        <v>7.7408849079374766</v>
      </c>
      <c r="X262" s="19">
        <f t="shared" si="63"/>
        <v>0.90507999999999955</v>
      </c>
      <c r="Y262" s="71">
        <f t="shared" si="64"/>
        <v>0.77408849079374764</v>
      </c>
    </row>
    <row r="263" spans="1:25" ht="18" x14ac:dyDescent="0.55000000000000004">
      <c r="A263" s="57">
        <v>263</v>
      </c>
      <c r="B263" s="70" t="s">
        <v>307</v>
      </c>
      <c r="C263" s="15">
        <v>16.600000000000001</v>
      </c>
      <c r="D263" s="46">
        <f t="shared" si="53"/>
        <v>15.801125000000003</v>
      </c>
      <c r="E263" s="15">
        <v>12</v>
      </c>
      <c r="F263" s="46">
        <f t="shared" si="54"/>
        <v>11.769</v>
      </c>
      <c r="G263" s="15">
        <v>20.7</v>
      </c>
      <c r="H263" s="46">
        <f t="shared" si="55"/>
        <v>18.912554999999998</v>
      </c>
      <c r="I263" s="47">
        <v>94.9</v>
      </c>
      <c r="J263" s="37">
        <f>K263-273.15</f>
        <v>-10.449999999999989</v>
      </c>
      <c r="K263" s="37">
        <v>262.7</v>
      </c>
      <c r="L263" s="37">
        <f>M263-273.15</f>
        <v>244.80000000000007</v>
      </c>
      <c r="M263" s="37">
        <v>517.95000000000005</v>
      </c>
      <c r="N263" s="53"/>
      <c r="O263" s="37"/>
      <c r="P263" s="37"/>
      <c r="Q263" s="48">
        <f t="shared" si="56"/>
        <v>29.121298047992298</v>
      </c>
      <c r="R263" s="48">
        <f t="shared" si="57"/>
        <v>27.31061421670428</v>
      </c>
      <c r="S263" s="34">
        <f t="shared" si="58"/>
        <v>7.9449338652530912</v>
      </c>
      <c r="T263" s="34">
        <f t="shared" si="59"/>
        <v>7.2228333514767833</v>
      </c>
      <c r="U263" s="17">
        <f t="shared" si="60"/>
        <v>230.66759999999994</v>
      </c>
      <c r="V263" s="17">
        <f t="shared" si="61"/>
        <v>115.33379999999997</v>
      </c>
      <c r="W263" s="17">
        <f t="shared" si="62"/>
        <v>98.229493389812433</v>
      </c>
      <c r="X263" s="19">
        <f t="shared" si="63"/>
        <v>11.533379999999998</v>
      </c>
      <c r="Y263" s="71">
        <f t="shared" si="64"/>
        <v>9.8229493389812426</v>
      </c>
    </row>
    <row r="264" spans="1:25" ht="18" x14ac:dyDescent="0.55000000000000004">
      <c r="A264" s="57">
        <v>264</v>
      </c>
      <c r="B264" s="70" t="s">
        <v>308</v>
      </c>
      <c r="C264" s="15">
        <v>16</v>
      </c>
      <c r="D264" s="46">
        <f t="shared" si="53"/>
        <v>15.23</v>
      </c>
      <c r="E264" s="15">
        <v>4.0999999999999996</v>
      </c>
      <c r="F264" s="46">
        <f t="shared" si="54"/>
        <v>4.0210749999999997</v>
      </c>
      <c r="G264" s="15">
        <v>8.1999999999999993</v>
      </c>
      <c r="H264" s="46">
        <f t="shared" si="55"/>
        <v>7.4919299999999991</v>
      </c>
      <c r="I264" s="47">
        <v>208.2</v>
      </c>
      <c r="J264" s="37">
        <v>-32</v>
      </c>
      <c r="K264" s="37">
        <f>J264+273.15</f>
        <v>241.14999999999998</v>
      </c>
      <c r="L264" s="37">
        <v>246</v>
      </c>
      <c r="M264" s="37">
        <f>L264+273.15</f>
        <v>519.15</v>
      </c>
      <c r="N264" s="53"/>
      <c r="O264" s="37"/>
      <c r="P264" s="37"/>
      <c r="Q264" s="48">
        <f t="shared" si="56"/>
        <v>18.440444680104655</v>
      </c>
      <c r="R264" s="48">
        <f t="shared" si="57"/>
        <v>17.442791040442035</v>
      </c>
      <c r="S264" s="34">
        <f t="shared" si="58"/>
        <v>2.7359195026345517</v>
      </c>
      <c r="T264" s="34">
        <f t="shared" si="59"/>
        <v>2.644989824785462</v>
      </c>
      <c r="U264" s="17">
        <f t="shared" si="60"/>
        <v>39.443599999999975</v>
      </c>
      <c r="V264" s="17">
        <f t="shared" si="61"/>
        <v>19.721799999999988</v>
      </c>
      <c r="W264" s="17">
        <f t="shared" si="62"/>
        <v>17.511322064812468</v>
      </c>
      <c r="X264" s="19">
        <f t="shared" si="63"/>
        <v>1.9721799999999987</v>
      </c>
      <c r="Y264" s="71">
        <f t="shared" si="64"/>
        <v>1.7511322064812469</v>
      </c>
    </row>
    <row r="265" spans="1:25" ht="18" x14ac:dyDescent="0.55000000000000004">
      <c r="A265" s="57">
        <v>265</v>
      </c>
      <c r="B265" s="70" t="s">
        <v>309</v>
      </c>
      <c r="C265" s="15">
        <v>16</v>
      </c>
      <c r="D265" s="46">
        <f t="shared" si="53"/>
        <v>15.23</v>
      </c>
      <c r="E265" s="15">
        <v>6</v>
      </c>
      <c r="F265" s="46">
        <f t="shared" si="54"/>
        <v>5.8845000000000001</v>
      </c>
      <c r="G265" s="15">
        <v>10</v>
      </c>
      <c r="H265" s="46">
        <f t="shared" si="55"/>
        <v>9.1364999999999998</v>
      </c>
      <c r="I265" s="47">
        <v>204.3</v>
      </c>
      <c r="J265" s="38">
        <v>-33</v>
      </c>
      <c r="K265" s="37">
        <f>J265+273.15</f>
        <v>240.14999999999998</v>
      </c>
      <c r="L265" s="37">
        <v>259</v>
      </c>
      <c r="M265" s="37">
        <f>L265+273.15</f>
        <v>532.15</v>
      </c>
      <c r="N265" s="53"/>
      <c r="O265" s="37"/>
      <c r="P265" s="37"/>
      <c r="Q265" s="49">
        <f t="shared" si="56"/>
        <v>19.798989873223331</v>
      </c>
      <c r="R265" s="48">
        <f t="shared" si="57"/>
        <v>18.709780129654117</v>
      </c>
      <c r="S265" s="34">
        <f t="shared" si="58"/>
        <v>1.3773743095158757</v>
      </c>
      <c r="T265" s="34">
        <f t="shared" si="59"/>
        <v>1.3780007355733801</v>
      </c>
      <c r="U265" s="17">
        <f t="shared" si="60"/>
        <v>39.593599999999974</v>
      </c>
      <c r="V265" s="17">
        <f t="shared" si="61"/>
        <v>19.796799999999987</v>
      </c>
      <c r="W265" s="17">
        <f t="shared" si="62"/>
        <v>17.129982091299965</v>
      </c>
      <c r="X265" s="19">
        <f t="shared" si="63"/>
        <v>1.9796799999999988</v>
      </c>
      <c r="Y265" s="71">
        <f t="shared" si="64"/>
        <v>1.7129982091299965</v>
      </c>
    </row>
    <row r="266" spans="1:25" ht="18" x14ac:dyDescent="0.55000000000000004">
      <c r="A266" s="57">
        <v>266</v>
      </c>
      <c r="B266" s="70" t="s">
        <v>310</v>
      </c>
      <c r="C266" s="15">
        <v>16</v>
      </c>
      <c r="D266" s="46">
        <f t="shared" si="53"/>
        <v>15.23</v>
      </c>
      <c r="E266" s="15">
        <v>7.2</v>
      </c>
      <c r="F266" s="46">
        <f t="shared" si="54"/>
        <v>7.0613999999999999</v>
      </c>
      <c r="G266" s="15">
        <v>7.2</v>
      </c>
      <c r="H266" s="46">
        <f t="shared" si="55"/>
        <v>6.5782799999999995</v>
      </c>
      <c r="I266" s="47">
        <v>193.9</v>
      </c>
      <c r="J266" s="37" t="s">
        <v>47</v>
      </c>
      <c r="K266" s="37" t="s">
        <v>47</v>
      </c>
      <c r="L266" s="37">
        <v>200.6</v>
      </c>
      <c r="M266" s="37">
        <f>L266+273.15</f>
        <v>473.75</v>
      </c>
      <c r="N266" s="53"/>
      <c r="O266" s="37"/>
      <c r="P266" s="37"/>
      <c r="Q266" s="48">
        <f t="shared" si="56"/>
        <v>18.965231345807517</v>
      </c>
      <c r="R266" s="48">
        <f t="shared" si="57"/>
        <v>18.030253401391782</v>
      </c>
      <c r="S266" s="34">
        <f t="shared" si="58"/>
        <v>2.2111328369316894</v>
      </c>
      <c r="T266" s="34">
        <f t="shared" si="59"/>
        <v>2.0575274638357151</v>
      </c>
      <c r="U266" s="17">
        <f t="shared" si="60"/>
        <v>29.673599999999972</v>
      </c>
      <c r="V266" s="17">
        <f t="shared" si="61"/>
        <v>14.836799999999986</v>
      </c>
      <c r="W266" s="17">
        <f t="shared" si="62"/>
        <v>12.917939732499967</v>
      </c>
      <c r="X266" s="19">
        <f t="shared" si="63"/>
        <v>1.4836799999999986</v>
      </c>
      <c r="Y266" s="71">
        <f t="shared" si="64"/>
        <v>1.2917939732499968</v>
      </c>
    </row>
    <row r="267" spans="1:25" ht="18" x14ac:dyDescent="0.55000000000000004">
      <c r="A267" s="57">
        <v>267</v>
      </c>
      <c r="B267" s="70" t="s">
        <v>311</v>
      </c>
      <c r="C267" s="15">
        <v>16</v>
      </c>
      <c r="D267" s="46">
        <f t="shared" si="53"/>
        <v>15.23</v>
      </c>
      <c r="E267" s="15">
        <v>7</v>
      </c>
      <c r="F267" s="46">
        <f t="shared" si="54"/>
        <v>6.8652499999999996</v>
      </c>
      <c r="G267" s="15">
        <v>10.6</v>
      </c>
      <c r="H267" s="46">
        <f t="shared" si="55"/>
        <v>9.6846899999999998</v>
      </c>
      <c r="I267" s="47">
        <v>170.6</v>
      </c>
      <c r="J267" s="37">
        <f>K267-273.15</f>
        <v>-67.999999999999972</v>
      </c>
      <c r="K267" s="37">
        <v>205.15</v>
      </c>
      <c r="L267" s="37">
        <f>M267-273.15</f>
        <v>231</v>
      </c>
      <c r="M267" s="37">
        <v>504.15</v>
      </c>
      <c r="N267" s="53"/>
      <c r="O267" s="37"/>
      <c r="P267" s="37"/>
      <c r="Q267" s="48">
        <f t="shared" si="56"/>
        <v>20.42939059296679</v>
      </c>
      <c r="R267" s="48">
        <f t="shared" si="57"/>
        <v>19.310043447869297</v>
      </c>
      <c r="S267" s="34">
        <f t="shared" si="58"/>
        <v>0.74697358977241635</v>
      </c>
      <c r="T267" s="34">
        <f t="shared" si="59"/>
        <v>0.77773741735819968</v>
      </c>
      <c r="U267" s="17">
        <f t="shared" si="60"/>
        <v>42.553599999999975</v>
      </c>
      <c r="V267" s="17">
        <f t="shared" si="61"/>
        <v>21.276799999999987</v>
      </c>
      <c r="W267" s="17">
        <f t="shared" si="62"/>
        <v>18.313637166599968</v>
      </c>
      <c r="X267" s="19">
        <f t="shared" si="63"/>
        <v>2.1276799999999989</v>
      </c>
      <c r="Y267" s="71">
        <f t="shared" si="64"/>
        <v>1.8313637166599968</v>
      </c>
    </row>
    <row r="268" spans="1:25" ht="18" x14ac:dyDescent="0.55000000000000004">
      <c r="A268" s="57">
        <v>268</v>
      </c>
      <c r="B268" s="70" t="s">
        <v>312</v>
      </c>
      <c r="C268" s="15">
        <v>16.100000000000001</v>
      </c>
      <c r="D268" s="46">
        <f t="shared" si="53"/>
        <v>15.325187500000002</v>
      </c>
      <c r="E268" s="15">
        <v>9.1999999999999993</v>
      </c>
      <c r="F268" s="46">
        <f t="shared" si="54"/>
        <v>9.0228999999999999</v>
      </c>
      <c r="G268" s="15">
        <v>12.2</v>
      </c>
      <c r="H268" s="46">
        <f t="shared" si="55"/>
        <v>11.146529999999998</v>
      </c>
      <c r="I268" s="47">
        <v>130.9</v>
      </c>
      <c r="J268" s="37">
        <f>K268-273.15</f>
        <v>-52.999999999999972</v>
      </c>
      <c r="K268" s="37">
        <v>220.15</v>
      </c>
      <c r="L268" s="37">
        <f>M268-273.15</f>
        <v>214.84000000000003</v>
      </c>
      <c r="M268" s="37">
        <v>487.99</v>
      </c>
      <c r="N268" s="53"/>
      <c r="O268" s="37"/>
      <c r="P268" s="37"/>
      <c r="Q268" s="48">
        <f t="shared" si="56"/>
        <v>22.196621364523025</v>
      </c>
      <c r="R268" s="48">
        <f t="shared" si="57"/>
        <v>20.988549910869409</v>
      </c>
      <c r="S268" s="34">
        <f t="shared" si="58"/>
        <v>1.0202571817838191</v>
      </c>
      <c r="T268" s="34">
        <f t="shared" si="59"/>
        <v>0.90076904564191196</v>
      </c>
      <c r="U268" s="17">
        <f t="shared" si="60"/>
        <v>59.337599999999938</v>
      </c>
      <c r="V268" s="17">
        <f t="shared" si="61"/>
        <v>29.668799999999969</v>
      </c>
      <c r="W268" s="17">
        <f t="shared" si="62"/>
        <v>25.597841016562445</v>
      </c>
      <c r="X268" s="19">
        <f t="shared" si="63"/>
        <v>2.9668799999999971</v>
      </c>
      <c r="Y268" s="71">
        <f t="shared" si="64"/>
        <v>2.5597841016562444</v>
      </c>
    </row>
    <row r="269" spans="1:25" ht="18" x14ac:dyDescent="0.55000000000000004">
      <c r="A269" s="57">
        <v>269</v>
      </c>
      <c r="B269" s="70" t="s">
        <v>313</v>
      </c>
      <c r="C269" s="15">
        <v>16.2</v>
      </c>
      <c r="D269" s="46">
        <f t="shared" si="53"/>
        <v>15.420375</v>
      </c>
      <c r="E269" s="15">
        <v>5.0999999999999996</v>
      </c>
      <c r="F269" s="46">
        <f t="shared" si="54"/>
        <v>5.0018249999999993</v>
      </c>
      <c r="G269" s="15">
        <v>9.1999999999999993</v>
      </c>
      <c r="H269" s="46">
        <f t="shared" si="55"/>
        <v>8.4055799999999987</v>
      </c>
      <c r="I269" s="47">
        <v>175.5</v>
      </c>
      <c r="J269" s="37">
        <f>K269-273.15</f>
        <v>-24.999999999999972</v>
      </c>
      <c r="K269" s="37">
        <v>248.15</v>
      </c>
      <c r="L269" s="37">
        <f>M269-273.15</f>
        <v>215.95000000000005</v>
      </c>
      <c r="M269" s="37">
        <v>489.1</v>
      </c>
      <c r="N269" s="53"/>
      <c r="O269" s="37"/>
      <c r="P269" s="37"/>
      <c r="Q269" s="48">
        <f t="shared" si="56"/>
        <v>19.315537786973469</v>
      </c>
      <c r="R269" s="48">
        <f t="shared" si="57"/>
        <v>18.260886988524135</v>
      </c>
      <c r="S269" s="34">
        <f t="shared" si="58"/>
        <v>1.8608263957657378</v>
      </c>
      <c r="T269" s="34">
        <f t="shared" si="59"/>
        <v>1.8268938767033625</v>
      </c>
      <c r="U269" s="17">
        <f t="shared" si="60"/>
        <v>33.851599999999991</v>
      </c>
      <c r="V269" s="17">
        <f t="shared" si="61"/>
        <v>16.925799999999995</v>
      </c>
      <c r="W269" s="17">
        <f t="shared" si="62"/>
        <v>14.776592994312473</v>
      </c>
      <c r="X269" s="19">
        <f t="shared" si="63"/>
        <v>1.6925799999999995</v>
      </c>
      <c r="Y269" s="71">
        <f t="shared" si="64"/>
        <v>1.4776592994312474</v>
      </c>
    </row>
    <row r="270" spans="1:25" ht="18" x14ac:dyDescent="0.55000000000000004">
      <c r="A270" s="57">
        <v>270</v>
      </c>
      <c r="B270" s="70" t="s">
        <v>314</v>
      </c>
      <c r="C270" s="15">
        <v>16.2</v>
      </c>
      <c r="D270" s="46">
        <f t="shared" si="53"/>
        <v>15.420375</v>
      </c>
      <c r="E270" s="15">
        <v>7.8</v>
      </c>
      <c r="F270" s="46">
        <f t="shared" si="54"/>
        <v>7.6498499999999998</v>
      </c>
      <c r="G270" s="15">
        <v>12.6</v>
      </c>
      <c r="H270" s="46">
        <f t="shared" si="55"/>
        <v>11.511989999999999</v>
      </c>
      <c r="I270" s="47">
        <v>118</v>
      </c>
      <c r="J270" s="37">
        <v>-25</v>
      </c>
      <c r="K270" s="37">
        <f>J270+273.15</f>
        <v>248.14999999999998</v>
      </c>
      <c r="L270" s="37">
        <v>217.4</v>
      </c>
      <c r="M270" s="37">
        <f>L270+273.15</f>
        <v>490.54999999999995</v>
      </c>
      <c r="N270" s="53"/>
      <c r="O270" s="37"/>
      <c r="P270" s="37"/>
      <c r="Q270" s="48">
        <f t="shared" si="56"/>
        <v>21.955409356238384</v>
      </c>
      <c r="R270" s="48">
        <f t="shared" si="57"/>
        <v>20.708309538038709</v>
      </c>
      <c r="S270" s="34">
        <f t="shared" si="58"/>
        <v>0.77904517349917768</v>
      </c>
      <c r="T270" s="34">
        <f t="shared" si="59"/>
        <v>0.62052867281121138</v>
      </c>
      <c r="U270" s="17">
        <f t="shared" si="60"/>
        <v>57.401599999999988</v>
      </c>
      <c r="V270" s="17">
        <f t="shared" si="61"/>
        <v>28.700799999999994</v>
      </c>
      <c r="W270" s="17">
        <f t="shared" si="62"/>
        <v>24.461393194849968</v>
      </c>
      <c r="X270" s="19">
        <f t="shared" si="63"/>
        <v>2.8700799999999993</v>
      </c>
      <c r="Y270" s="71">
        <f t="shared" si="64"/>
        <v>2.4461393194849967</v>
      </c>
    </row>
    <row r="271" spans="1:25" ht="18" x14ac:dyDescent="0.55000000000000004">
      <c r="A271" s="57">
        <v>271</v>
      </c>
      <c r="B271" s="70" t="s">
        <v>315</v>
      </c>
      <c r="C271" s="15">
        <v>16</v>
      </c>
      <c r="D271" s="46">
        <f t="shared" si="53"/>
        <v>15.23</v>
      </c>
      <c r="E271" s="15">
        <v>7.2</v>
      </c>
      <c r="F271" s="46">
        <f t="shared" si="54"/>
        <v>7.0613999999999999</v>
      </c>
      <c r="G271" s="15">
        <v>11.3</v>
      </c>
      <c r="H271" s="46">
        <f t="shared" si="55"/>
        <v>10.324244999999999</v>
      </c>
      <c r="I271" s="47">
        <v>153.9</v>
      </c>
      <c r="J271" s="37">
        <v>-84</v>
      </c>
      <c r="K271" s="37">
        <f>J271+273.15</f>
        <v>189.14999999999998</v>
      </c>
      <c r="L271" s="37">
        <v>193</v>
      </c>
      <c r="M271" s="37">
        <f>L271+273.15</f>
        <v>466.15</v>
      </c>
      <c r="N271" s="53"/>
      <c r="O271" s="37"/>
      <c r="P271" s="37"/>
      <c r="Q271" s="48">
        <f t="shared" si="56"/>
        <v>20.869355524308844</v>
      </c>
      <c r="R271" s="48">
        <f t="shared" si="57"/>
        <v>19.708026404996136</v>
      </c>
      <c r="S271" s="34">
        <f t="shared" si="58"/>
        <v>0.3070086584303624</v>
      </c>
      <c r="T271" s="34">
        <f t="shared" si="59"/>
        <v>0.37975446023136072</v>
      </c>
      <c r="U271" s="17">
        <f t="shared" si="60"/>
        <v>48.123599999999982</v>
      </c>
      <c r="V271" s="17">
        <f t="shared" si="61"/>
        <v>24.061799999999991</v>
      </c>
      <c r="W271" s="17">
        <f t="shared" si="62"/>
        <v>20.647410738062465</v>
      </c>
      <c r="X271" s="19">
        <f t="shared" si="63"/>
        <v>2.4061799999999991</v>
      </c>
      <c r="Y271" s="71">
        <f t="shared" si="64"/>
        <v>2.0647410738062466</v>
      </c>
    </row>
    <row r="272" spans="1:25" ht="18" x14ac:dyDescent="0.55000000000000004">
      <c r="A272" s="57">
        <v>272</v>
      </c>
      <c r="B272" s="70" t="s">
        <v>316</v>
      </c>
      <c r="C272" s="15">
        <v>16.7</v>
      </c>
      <c r="D272" s="46">
        <f t="shared" si="53"/>
        <v>15.896312500000001</v>
      </c>
      <c r="E272" s="15">
        <v>13.3</v>
      </c>
      <c r="F272" s="46">
        <f t="shared" si="54"/>
        <v>13.043975000000001</v>
      </c>
      <c r="G272" s="15">
        <v>14.3</v>
      </c>
      <c r="H272" s="46">
        <f t="shared" si="55"/>
        <v>13.065194999999999</v>
      </c>
      <c r="I272" s="47">
        <v>108</v>
      </c>
      <c r="J272" s="37">
        <f>K272-273.15</f>
        <v>-38.999999999999972</v>
      </c>
      <c r="K272" s="37">
        <v>234.15</v>
      </c>
      <c r="L272" s="37">
        <f>M272-273.15</f>
        <v>207.10000000000002</v>
      </c>
      <c r="M272" s="37">
        <v>480.25</v>
      </c>
      <c r="N272" s="53"/>
      <c r="O272" s="37"/>
      <c r="P272" s="37"/>
      <c r="Q272" s="48">
        <f t="shared" si="56"/>
        <v>25.695719487883579</v>
      </c>
      <c r="R272" s="48">
        <f t="shared" si="57"/>
        <v>24.362622093820406</v>
      </c>
      <c r="S272" s="34">
        <f t="shared" si="58"/>
        <v>4.5193553051443729</v>
      </c>
      <c r="T272" s="34">
        <f t="shared" si="59"/>
        <v>4.2748412285929085</v>
      </c>
      <c r="U272" s="17">
        <f t="shared" si="60"/>
        <v>109.30160000000001</v>
      </c>
      <c r="V272" s="17">
        <f t="shared" si="61"/>
        <v>54.650800000000004</v>
      </c>
      <c r="W272" s="17">
        <f t="shared" si="62"/>
        <v>48.432978783937479</v>
      </c>
      <c r="X272" s="19">
        <f t="shared" si="63"/>
        <v>5.4650800000000004</v>
      </c>
      <c r="Y272" s="71">
        <f t="shared" si="64"/>
        <v>4.8432978783937477</v>
      </c>
    </row>
    <row r="273" spans="1:25" ht="18" x14ac:dyDescent="0.55000000000000004">
      <c r="A273" s="57">
        <v>273</v>
      </c>
      <c r="B273" s="70" t="s">
        <v>317</v>
      </c>
      <c r="C273" s="15">
        <v>14.9</v>
      </c>
      <c r="D273" s="46">
        <f t="shared" si="53"/>
        <v>14.182937500000001</v>
      </c>
      <c r="E273" s="15">
        <v>10.199999999999999</v>
      </c>
      <c r="F273" s="46">
        <f t="shared" si="54"/>
        <v>10.003649999999999</v>
      </c>
      <c r="G273" s="15">
        <v>3</v>
      </c>
      <c r="H273" s="46">
        <f t="shared" si="55"/>
        <v>2.7409499999999998</v>
      </c>
      <c r="I273" s="47">
        <v>69.5</v>
      </c>
      <c r="J273" s="37">
        <f>K273-273.15</f>
        <v>-116.99999999999997</v>
      </c>
      <c r="K273" s="37">
        <v>156.15</v>
      </c>
      <c r="L273" s="37">
        <f>M273-273.15</f>
        <v>-24.019999999999982</v>
      </c>
      <c r="M273" s="37">
        <v>249.13</v>
      </c>
      <c r="N273" s="53"/>
      <c r="O273" s="37"/>
      <c r="P273" s="37"/>
      <c r="Q273" s="48">
        <f t="shared" si="56"/>
        <v>18.304371062672434</v>
      </c>
      <c r="R273" s="48">
        <f t="shared" si="57"/>
        <v>17.571042551707233</v>
      </c>
      <c r="S273" s="34">
        <f t="shared" si="58"/>
        <v>2.8719931200667723</v>
      </c>
      <c r="T273" s="34">
        <f t="shared" si="59"/>
        <v>2.5167383135202641</v>
      </c>
      <c r="U273" s="17">
        <f t="shared" si="60"/>
        <v>84.609599999999944</v>
      </c>
      <c r="V273" s="17">
        <f t="shared" si="61"/>
        <v>42.304799999999972</v>
      </c>
      <c r="W273" s="17">
        <f t="shared" si="62"/>
        <v>37.298809661612438</v>
      </c>
      <c r="X273" s="19">
        <f t="shared" si="63"/>
        <v>4.2304799999999974</v>
      </c>
      <c r="Y273" s="71">
        <f t="shared" si="64"/>
        <v>3.729880966161244</v>
      </c>
    </row>
    <row r="274" spans="1:25" ht="18" x14ac:dyDescent="0.55000000000000004">
      <c r="A274" s="57">
        <v>274</v>
      </c>
      <c r="B274" s="70" t="s">
        <v>318</v>
      </c>
      <c r="C274" s="15">
        <v>15</v>
      </c>
      <c r="D274" s="46">
        <f t="shared" si="53"/>
        <v>14.278125000000001</v>
      </c>
      <c r="E274" s="15">
        <v>6.8</v>
      </c>
      <c r="F274" s="46">
        <f t="shared" si="54"/>
        <v>6.6691000000000003</v>
      </c>
      <c r="G274" s="15">
        <v>3.6</v>
      </c>
      <c r="H274" s="46">
        <f t="shared" si="55"/>
        <v>3.2891399999999997</v>
      </c>
      <c r="I274" s="47">
        <v>58.2</v>
      </c>
      <c r="J274" s="37">
        <f>K274-273.15</f>
        <v>-143.99999999999997</v>
      </c>
      <c r="K274" s="37">
        <v>129.15</v>
      </c>
      <c r="L274" s="37">
        <f>M274-273.15</f>
        <v>-85.649999999999977</v>
      </c>
      <c r="M274" s="37">
        <v>187.5</v>
      </c>
      <c r="N274" s="53"/>
      <c r="O274" s="37"/>
      <c r="P274" s="37"/>
      <c r="Q274" s="48">
        <f t="shared" si="56"/>
        <v>16.858232410309213</v>
      </c>
      <c r="R274" s="48">
        <f t="shared" si="57"/>
        <v>16.098453039507401</v>
      </c>
      <c r="S274" s="34">
        <f t="shared" si="58"/>
        <v>4.318131772429993</v>
      </c>
      <c r="T274" s="34">
        <f t="shared" si="59"/>
        <v>3.9893278257200961</v>
      </c>
      <c r="U274" s="17">
        <f t="shared" si="60"/>
        <v>66.953599999999966</v>
      </c>
      <c r="V274" s="17">
        <f t="shared" si="61"/>
        <v>33.476799999999983</v>
      </c>
      <c r="W274" s="17">
        <f t="shared" si="62"/>
        <v>29.171909243349951</v>
      </c>
      <c r="X274" s="19">
        <f t="shared" si="63"/>
        <v>3.3476799999999982</v>
      </c>
      <c r="Y274" s="71">
        <f t="shared" si="64"/>
        <v>2.9171909243349949</v>
      </c>
    </row>
    <row r="275" spans="1:25" ht="18" x14ac:dyDescent="0.55000000000000004">
      <c r="A275" s="57">
        <v>275</v>
      </c>
      <c r="B275" s="70" t="s">
        <v>319</v>
      </c>
      <c r="C275" s="15">
        <v>17</v>
      </c>
      <c r="D275" s="46">
        <f t="shared" si="53"/>
        <v>16.181875000000002</v>
      </c>
      <c r="E275" s="15">
        <v>7.6</v>
      </c>
      <c r="F275" s="46">
        <f t="shared" si="54"/>
        <v>7.4536999999999995</v>
      </c>
      <c r="G275" s="15">
        <v>3.6</v>
      </c>
      <c r="H275" s="46">
        <f t="shared" si="55"/>
        <v>3.2891399999999997</v>
      </c>
      <c r="I275" s="47">
        <v>332.3</v>
      </c>
      <c r="J275" s="37">
        <v>-57.8</v>
      </c>
      <c r="K275" s="37">
        <f>J275+273.15</f>
        <v>215.34999999999997</v>
      </c>
      <c r="L275" s="37">
        <v>350</v>
      </c>
      <c r="M275" s="37">
        <v>623.15</v>
      </c>
      <c r="N275" s="53"/>
      <c r="O275" s="37"/>
      <c r="P275" s="37"/>
      <c r="Q275" s="48">
        <f t="shared" si="56"/>
        <v>18.966285877841237</v>
      </c>
      <c r="R275" s="48">
        <f t="shared" si="57"/>
        <v>18.117095908153299</v>
      </c>
      <c r="S275" s="34">
        <f t="shared" si="58"/>
        <v>2.2100783048979693</v>
      </c>
      <c r="T275" s="34">
        <f t="shared" si="59"/>
        <v>1.970684957074198</v>
      </c>
      <c r="U275" s="17">
        <f t="shared" si="60"/>
        <v>23.753599999999985</v>
      </c>
      <c r="V275" s="17">
        <f t="shared" si="61"/>
        <v>11.876799999999992</v>
      </c>
      <c r="W275" s="17">
        <f t="shared" si="62"/>
        <v>10.007873653349975</v>
      </c>
      <c r="X275" s="19">
        <f t="shared" si="63"/>
        <v>1.1876799999999992</v>
      </c>
      <c r="Y275" s="71">
        <f t="shared" si="64"/>
        <v>1.0007873653349975</v>
      </c>
    </row>
    <row r="276" spans="1:25" ht="18" x14ac:dyDescent="0.55000000000000004">
      <c r="A276" s="57">
        <v>276</v>
      </c>
      <c r="B276" s="70" t="s">
        <v>320</v>
      </c>
      <c r="C276" s="15">
        <v>17.3</v>
      </c>
      <c r="D276" s="46">
        <f t="shared" si="53"/>
        <v>16.467437500000003</v>
      </c>
      <c r="E276" s="15">
        <v>6.3</v>
      </c>
      <c r="F276" s="46">
        <f t="shared" si="54"/>
        <v>6.178725</v>
      </c>
      <c r="G276" s="15">
        <v>10.7</v>
      </c>
      <c r="H276" s="46">
        <f t="shared" si="55"/>
        <v>9.7760549999999995</v>
      </c>
      <c r="I276" s="47">
        <v>49.6</v>
      </c>
      <c r="J276" s="37">
        <f>K276-273.15</f>
        <v>-89.699999999999989</v>
      </c>
      <c r="K276" s="37">
        <v>183.45</v>
      </c>
      <c r="L276" s="37">
        <f>M276-273.15</f>
        <v>70.700000000000045</v>
      </c>
      <c r="M276" s="37">
        <v>343.85</v>
      </c>
      <c r="N276" s="53"/>
      <c r="O276" s="37"/>
      <c r="P276" s="37"/>
      <c r="Q276" s="48">
        <f t="shared" si="56"/>
        <v>21.29483505453846</v>
      </c>
      <c r="R276" s="48">
        <f t="shared" si="57"/>
        <v>20.12273320911094</v>
      </c>
      <c r="S276" s="34">
        <f t="shared" si="58"/>
        <v>0.11847087179925353</v>
      </c>
      <c r="T276" s="34">
        <f t="shared" si="59"/>
        <v>3.4952343883443149E-2</v>
      </c>
      <c r="U276" s="17">
        <f t="shared" si="60"/>
        <v>22.245599999999975</v>
      </c>
      <c r="V276" s="17">
        <f t="shared" si="61"/>
        <v>11.122799999999987</v>
      </c>
      <c r="W276" s="17">
        <f t="shared" si="62"/>
        <v>9.35131731793747</v>
      </c>
      <c r="X276" s="19">
        <f t="shared" si="63"/>
        <v>1.1122799999999988</v>
      </c>
      <c r="Y276" s="71">
        <f t="shared" si="64"/>
        <v>0.93513173179374698</v>
      </c>
    </row>
    <row r="277" spans="1:25" ht="18" x14ac:dyDescent="0.55000000000000004">
      <c r="A277" s="57">
        <v>277</v>
      </c>
      <c r="B277" s="70" t="s">
        <v>321</v>
      </c>
      <c r="C277" s="15">
        <v>17.5</v>
      </c>
      <c r="D277" s="46">
        <f t="shared" si="53"/>
        <v>16.657812500000002</v>
      </c>
      <c r="E277" s="15">
        <v>5.5</v>
      </c>
      <c r="F277" s="46">
        <f t="shared" si="54"/>
        <v>5.3941249999999998</v>
      </c>
      <c r="G277" s="15">
        <v>5.7</v>
      </c>
      <c r="H277" s="46">
        <f t="shared" si="55"/>
        <v>5.2078049999999996</v>
      </c>
      <c r="I277" s="47">
        <v>91.2</v>
      </c>
      <c r="J277" s="37">
        <v>-70</v>
      </c>
      <c r="K277" s="37">
        <f>J277+273.15</f>
        <v>203.14999999999998</v>
      </c>
      <c r="L277" s="37">
        <v>86</v>
      </c>
      <c r="M277" s="37">
        <f>L277+273.15</f>
        <v>359.15</v>
      </c>
      <c r="N277" s="53"/>
      <c r="O277" s="37"/>
      <c r="P277" s="37"/>
      <c r="Q277" s="48">
        <f t="shared" si="56"/>
        <v>19.209112420931895</v>
      </c>
      <c r="R277" s="48">
        <f t="shared" si="57"/>
        <v>18.267472039633898</v>
      </c>
      <c r="S277" s="34">
        <f t="shared" si="58"/>
        <v>1.9672517618073115</v>
      </c>
      <c r="T277" s="34">
        <f t="shared" si="59"/>
        <v>1.8203088255935995</v>
      </c>
      <c r="U277" s="17">
        <f t="shared" si="60"/>
        <v>9.8935999999999886</v>
      </c>
      <c r="V277" s="17">
        <f t="shared" si="61"/>
        <v>4.9467999999999943</v>
      </c>
      <c r="W277" s="17">
        <f t="shared" si="62"/>
        <v>4.2304048404374797</v>
      </c>
      <c r="X277" s="19">
        <f t="shared" si="63"/>
        <v>0.49467999999999945</v>
      </c>
      <c r="Y277" s="71">
        <f t="shared" si="64"/>
        <v>0.42304048404374794</v>
      </c>
    </row>
    <row r="278" spans="1:25" ht="18" x14ac:dyDescent="0.55000000000000004">
      <c r="A278" s="57">
        <v>279</v>
      </c>
      <c r="B278" s="70" t="s">
        <v>322</v>
      </c>
      <c r="C278" s="15">
        <v>16.600000000000001</v>
      </c>
      <c r="D278" s="46">
        <f t="shared" si="53"/>
        <v>15.801125000000003</v>
      </c>
      <c r="E278" s="15">
        <v>6.2</v>
      </c>
      <c r="F278" s="46">
        <f t="shared" si="54"/>
        <v>6.0806500000000003</v>
      </c>
      <c r="G278" s="15">
        <v>2.6</v>
      </c>
      <c r="H278" s="46">
        <f t="shared" si="55"/>
        <v>2.3754900000000001</v>
      </c>
      <c r="I278" s="47">
        <v>464.2</v>
      </c>
      <c r="J278" s="37">
        <v>-50</v>
      </c>
      <c r="K278" s="37">
        <f>J278+273.15</f>
        <v>223.14999999999998</v>
      </c>
      <c r="L278" s="37" t="s">
        <v>323</v>
      </c>
      <c r="M278" s="37" t="s">
        <v>47</v>
      </c>
      <c r="N278" s="53"/>
      <c r="O278" s="37"/>
      <c r="P278" s="37"/>
      <c r="Q278" s="48">
        <f t="shared" si="56"/>
        <v>17.90977386791916</v>
      </c>
      <c r="R278" s="48">
        <f t="shared" si="57"/>
        <v>17.096573002453592</v>
      </c>
      <c r="S278" s="34">
        <f t="shared" si="58"/>
        <v>3.2665903148200464</v>
      </c>
      <c r="T278" s="34">
        <f t="shared" si="59"/>
        <v>2.9912078627739049</v>
      </c>
      <c r="U278" s="17">
        <f t="shared" si="60"/>
        <v>37.97759999999996</v>
      </c>
      <c r="V278" s="17">
        <f t="shared" si="61"/>
        <v>18.98879999999998</v>
      </c>
      <c r="W278" s="17">
        <f t="shared" si="62"/>
        <v>16.08550835984996</v>
      </c>
      <c r="X278" s="19">
        <f t="shared" si="63"/>
        <v>1.8988799999999979</v>
      </c>
      <c r="Y278" s="71">
        <f t="shared" si="64"/>
        <v>1.608550835984996</v>
      </c>
    </row>
    <row r="279" spans="1:25" ht="18" x14ac:dyDescent="0.55000000000000004">
      <c r="A279" s="57">
        <v>280</v>
      </c>
      <c r="B279" s="70" t="s">
        <v>324</v>
      </c>
      <c r="C279" s="15">
        <v>16.8</v>
      </c>
      <c r="D279" s="46">
        <f t="shared" si="53"/>
        <v>15.9915</v>
      </c>
      <c r="E279" s="15">
        <v>7.2</v>
      </c>
      <c r="F279" s="46">
        <f t="shared" si="54"/>
        <v>7.0613999999999999</v>
      </c>
      <c r="G279" s="15">
        <v>3.4</v>
      </c>
      <c r="H279" s="46">
        <f t="shared" si="55"/>
        <v>3.1064099999999999</v>
      </c>
      <c r="I279" s="47">
        <v>364.9</v>
      </c>
      <c r="J279" s="37" t="s">
        <v>47</v>
      </c>
      <c r="K279" s="37" t="s">
        <v>47</v>
      </c>
      <c r="L279" s="37" t="s">
        <v>47</v>
      </c>
      <c r="M279" s="37" t="s">
        <v>47</v>
      </c>
      <c r="N279" s="53"/>
      <c r="O279" s="37"/>
      <c r="P279" s="37"/>
      <c r="Q279" s="48">
        <f t="shared" si="56"/>
        <v>18.591395859375382</v>
      </c>
      <c r="R279" s="48">
        <f t="shared" si="57"/>
        <v>17.755033801660304</v>
      </c>
      <c r="S279" s="34">
        <f t="shared" si="58"/>
        <v>2.5849683233638245</v>
      </c>
      <c r="T279" s="34">
        <f t="shared" si="59"/>
        <v>2.3327470635671936</v>
      </c>
      <c r="U279" s="17">
        <f t="shared" si="60"/>
        <v>27.745599999999975</v>
      </c>
      <c r="V279" s="17">
        <f t="shared" si="61"/>
        <v>13.872799999999987</v>
      </c>
      <c r="W279" s="17">
        <f t="shared" si="62"/>
        <v>11.71390615684998</v>
      </c>
      <c r="X279" s="19">
        <f t="shared" si="63"/>
        <v>1.3872799999999987</v>
      </c>
      <c r="Y279" s="71">
        <f t="shared" si="64"/>
        <v>1.171390615684998</v>
      </c>
    </row>
    <row r="280" spans="1:25" ht="18" x14ac:dyDescent="0.55000000000000004">
      <c r="A280" s="57">
        <v>281</v>
      </c>
      <c r="B280" s="70" t="s">
        <v>325</v>
      </c>
      <c r="C280" s="15">
        <v>16.2</v>
      </c>
      <c r="D280" s="46">
        <f t="shared" si="53"/>
        <v>15.420375</v>
      </c>
      <c r="E280" s="15">
        <v>1.8</v>
      </c>
      <c r="F280" s="46">
        <f t="shared" si="54"/>
        <v>1.76535</v>
      </c>
      <c r="G280" s="15">
        <v>3.8</v>
      </c>
      <c r="H280" s="46">
        <f t="shared" si="55"/>
        <v>3.4718699999999996</v>
      </c>
      <c r="I280" s="47">
        <v>433.7</v>
      </c>
      <c r="J280" s="37">
        <v>-60</v>
      </c>
      <c r="K280" s="37">
        <f>J280+273.15</f>
        <v>213.14999999999998</v>
      </c>
      <c r="L280" s="37">
        <v>405</v>
      </c>
      <c r="M280" s="37">
        <f>L280+273.15</f>
        <v>678.15</v>
      </c>
      <c r="N280" s="53"/>
      <c r="O280" s="37"/>
      <c r="P280" s="37"/>
      <c r="Q280" s="48">
        <f t="shared" si="56"/>
        <v>16.736785832411194</v>
      </c>
      <c r="R280" s="48">
        <f t="shared" si="57"/>
        <v>15.904663060248243</v>
      </c>
      <c r="S280" s="34">
        <f t="shared" si="58"/>
        <v>4.4395783503280128</v>
      </c>
      <c r="T280" s="34">
        <f t="shared" si="59"/>
        <v>4.1831178049792541</v>
      </c>
      <c r="U280" s="17">
        <f t="shared" si="60"/>
        <v>62.681599999999996</v>
      </c>
      <c r="V280" s="17">
        <f t="shared" si="61"/>
        <v>31.340799999999998</v>
      </c>
      <c r="W280" s="17">
        <f t="shared" si="62"/>
        <v>28.235838280249979</v>
      </c>
      <c r="X280" s="19">
        <f t="shared" si="63"/>
        <v>3.13408</v>
      </c>
      <c r="Y280" s="71">
        <f t="shared" si="64"/>
        <v>2.8235838280249981</v>
      </c>
    </row>
    <row r="281" spans="1:25" ht="18" x14ac:dyDescent="0.55000000000000004">
      <c r="A281" s="57">
        <v>282</v>
      </c>
      <c r="B281" s="70" t="s">
        <v>326</v>
      </c>
      <c r="C281" s="15">
        <v>16.600000000000001</v>
      </c>
      <c r="D281" s="46">
        <f t="shared" si="53"/>
        <v>15.801125000000003</v>
      </c>
      <c r="E281" s="15">
        <v>6.6</v>
      </c>
      <c r="F281" s="46">
        <f t="shared" si="54"/>
        <v>6.47295</v>
      </c>
      <c r="G281" s="15">
        <v>2.9</v>
      </c>
      <c r="H281" s="46">
        <f t="shared" si="55"/>
        <v>2.6495849999999996</v>
      </c>
      <c r="I281" s="47">
        <v>432.4</v>
      </c>
      <c r="J281" s="37">
        <v>-54</v>
      </c>
      <c r="K281" s="37">
        <v>219.15</v>
      </c>
      <c r="L281" s="37">
        <v>423.5</v>
      </c>
      <c r="M281" s="37">
        <v>696.65</v>
      </c>
      <c r="N281" s="53"/>
      <c r="O281" s="37"/>
      <c r="P281" s="37"/>
      <c r="Q281" s="48">
        <f t="shared" si="56"/>
        <v>18.097789920319002</v>
      </c>
      <c r="R281" s="48">
        <f t="shared" si="57"/>
        <v>17.279899699950519</v>
      </c>
      <c r="S281" s="34">
        <f t="shared" si="58"/>
        <v>3.0785742624202044</v>
      </c>
      <c r="T281" s="34">
        <f t="shared" si="59"/>
        <v>2.807881165276978</v>
      </c>
      <c r="U281" s="17">
        <f t="shared" si="60"/>
        <v>34.947599999999952</v>
      </c>
      <c r="V281" s="17">
        <f t="shared" si="61"/>
        <v>17.473799999999976</v>
      </c>
      <c r="W281" s="17">
        <f t="shared" si="62"/>
        <v>14.795476355162462</v>
      </c>
      <c r="X281" s="19">
        <f t="shared" si="63"/>
        <v>1.7473799999999975</v>
      </c>
      <c r="Y281" s="71">
        <f t="shared" si="64"/>
        <v>1.4795476355162462</v>
      </c>
    </row>
    <row r="282" spans="1:25" ht="18" x14ac:dyDescent="0.55000000000000004">
      <c r="A282" s="57">
        <v>283</v>
      </c>
      <c r="B282" s="70" t="s">
        <v>327</v>
      </c>
      <c r="C282" s="15">
        <v>16.2</v>
      </c>
      <c r="D282" s="46">
        <f t="shared" si="53"/>
        <v>15.420375</v>
      </c>
      <c r="E282" s="15">
        <v>15.1</v>
      </c>
      <c r="F282" s="46">
        <f t="shared" si="54"/>
        <v>14.809324999999999</v>
      </c>
      <c r="G282" s="15">
        <v>8.1</v>
      </c>
      <c r="H282" s="46">
        <f t="shared" si="55"/>
        <v>7.4005649999999994</v>
      </c>
      <c r="I282" s="47">
        <v>75.900000000000006</v>
      </c>
      <c r="J282" s="37">
        <f>K282-273.15</f>
        <v>-6.5</v>
      </c>
      <c r="K282" s="37">
        <v>266.64999999999998</v>
      </c>
      <c r="L282" s="37">
        <f>M282-273.15</f>
        <v>126.05000000000001</v>
      </c>
      <c r="M282" s="37">
        <v>399.2</v>
      </c>
      <c r="N282" s="53"/>
      <c r="O282" s="37"/>
      <c r="P282" s="37"/>
      <c r="Q282" s="48">
        <f t="shared" si="56"/>
        <v>23.58092449417537</v>
      </c>
      <c r="R282" s="48">
        <f t="shared" si="57"/>
        <v>22.624597994560588</v>
      </c>
      <c r="S282" s="34">
        <f t="shared" si="58"/>
        <v>2.404560311436164</v>
      </c>
      <c r="T282" s="34">
        <f t="shared" si="59"/>
        <v>2.536817129333091</v>
      </c>
      <c r="U282" s="17">
        <f t="shared" si="60"/>
        <v>92.221599999999981</v>
      </c>
      <c r="V282" s="17">
        <f t="shared" si="61"/>
        <v>46.11079999999999</v>
      </c>
      <c r="W282" s="17">
        <f t="shared" si="62"/>
        <v>43.147276840974975</v>
      </c>
      <c r="X282" s="19">
        <f t="shared" si="63"/>
        <v>4.6110799999999994</v>
      </c>
      <c r="Y282" s="71">
        <f t="shared" si="64"/>
        <v>4.3147276840974973</v>
      </c>
    </row>
    <row r="283" spans="1:25" ht="18" x14ac:dyDescent="0.55000000000000004">
      <c r="A283" s="57">
        <v>284</v>
      </c>
      <c r="B283" s="70" t="s">
        <v>328</v>
      </c>
      <c r="C283" s="15">
        <v>15.1</v>
      </c>
      <c r="D283" s="46">
        <f t="shared" si="53"/>
        <v>14.373312500000001</v>
      </c>
      <c r="E283" s="15">
        <v>4.9000000000000004</v>
      </c>
      <c r="F283" s="46">
        <f t="shared" si="54"/>
        <v>4.8056750000000008</v>
      </c>
      <c r="G283" s="15">
        <v>4.9000000000000004</v>
      </c>
      <c r="H283" s="46">
        <f t="shared" si="55"/>
        <v>4.4768850000000002</v>
      </c>
      <c r="I283" s="47">
        <v>106.7</v>
      </c>
      <c r="J283" s="37" t="s">
        <v>47</v>
      </c>
      <c r="K283" s="37" t="s">
        <v>47</v>
      </c>
      <c r="L283" s="37">
        <v>64.400000000000006</v>
      </c>
      <c r="M283" s="37">
        <f>L283+273.15</f>
        <v>337.54999999999995</v>
      </c>
      <c r="N283" s="53"/>
      <c r="O283" s="37"/>
      <c r="P283" s="37"/>
      <c r="Q283" s="48">
        <f t="shared" si="56"/>
        <v>16.614150595200464</v>
      </c>
      <c r="R283" s="48">
        <f t="shared" si="57"/>
        <v>15.802820119570629</v>
      </c>
      <c r="S283" s="34">
        <f t="shared" si="58"/>
        <v>4.5622135875387428</v>
      </c>
      <c r="T283" s="34">
        <f t="shared" si="59"/>
        <v>4.2849607456568677</v>
      </c>
      <c r="U283" s="17">
        <f t="shared" si="60"/>
        <v>61.237599999999972</v>
      </c>
      <c r="V283" s="17">
        <f t="shared" si="61"/>
        <v>30.618799999999986</v>
      </c>
      <c r="W283" s="17">
        <f t="shared" si="62"/>
        <v>26.973635932537448</v>
      </c>
      <c r="X283" s="19">
        <f t="shared" si="63"/>
        <v>3.0618799999999986</v>
      </c>
      <c r="Y283" s="71">
        <f t="shared" si="64"/>
        <v>2.697363593253745</v>
      </c>
    </row>
    <row r="284" spans="1:25" ht="18" x14ac:dyDescent="0.55000000000000004">
      <c r="A284" s="57">
        <v>285</v>
      </c>
      <c r="B284" s="70" t="s">
        <v>329</v>
      </c>
      <c r="C284" s="15">
        <v>16.8</v>
      </c>
      <c r="D284" s="46">
        <f t="shared" si="53"/>
        <v>15.9915</v>
      </c>
      <c r="E284" s="15">
        <v>11.5</v>
      </c>
      <c r="F284" s="46">
        <f t="shared" si="54"/>
        <v>11.278625</v>
      </c>
      <c r="G284" s="15">
        <v>10.199999999999999</v>
      </c>
      <c r="H284" s="46">
        <f t="shared" si="55"/>
        <v>9.3192299999999992</v>
      </c>
      <c r="I284" s="47">
        <v>92.5</v>
      </c>
      <c r="J284" s="37">
        <f>K284-273.15</f>
        <v>-19.999999999999972</v>
      </c>
      <c r="K284" s="37">
        <v>253.15</v>
      </c>
      <c r="L284" s="37">
        <f>M284-273.15</f>
        <v>166.10000000000002</v>
      </c>
      <c r="M284" s="37">
        <v>439.25</v>
      </c>
      <c r="N284" s="53"/>
      <c r="O284" s="37"/>
      <c r="P284" s="37"/>
      <c r="Q284" s="48">
        <f t="shared" si="56"/>
        <v>22.771253808255704</v>
      </c>
      <c r="R284" s="48">
        <f t="shared" si="57"/>
        <v>21.674489657971765</v>
      </c>
      <c r="S284" s="34">
        <f t="shared" si="58"/>
        <v>1.5948896255164975</v>
      </c>
      <c r="T284" s="34">
        <f t="shared" si="59"/>
        <v>1.5867087927442682</v>
      </c>
      <c r="U284" s="17">
        <f t="shared" si="60"/>
        <v>45.235599999999963</v>
      </c>
      <c r="V284" s="17">
        <f t="shared" si="61"/>
        <v>22.617799999999981</v>
      </c>
      <c r="W284" s="17">
        <f t="shared" si="62"/>
        <v>20.378650938812473</v>
      </c>
      <c r="X284" s="19">
        <f t="shared" si="63"/>
        <v>2.2617799999999981</v>
      </c>
      <c r="Y284" s="71">
        <f t="shared" si="64"/>
        <v>2.0378650938812473</v>
      </c>
    </row>
    <row r="285" spans="1:25" ht="18" x14ac:dyDescent="0.55000000000000004">
      <c r="A285" s="57">
        <v>286</v>
      </c>
      <c r="B285" s="70" t="s">
        <v>330</v>
      </c>
      <c r="C285" s="15">
        <v>15.1</v>
      </c>
      <c r="D285" s="46">
        <f t="shared" si="53"/>
        <v>14.373312500000001</v>
      </c>
      <c r="E285" s="15">
        <v>3.4</v>
      </c>
      <c r="F285" s="46">
        <f t="shared" si="54"/>
        <v>3.3345500000000001</v>
      </c>
      <c r="G285" s="15">
        <v>7.6</v>
      </c>
      <c r="H285" s="46">
        <f t="shared" si="55"/>
        <v>6.9437399999999991</v>
      </c>
      <c r="I285" s="47">
        <v>78.900000000000006</v>
      </c>
      <c r="J285" s="37">
        <v>-32</v>
      </c>
      <c r="K285" s="37">
        <f>J285+273.15</f>
        <v>241.14999999999998</v>
      </c>
      <c r="L285" s="37">
        <v>27</v>
      </c>
      <c r="M285" s="37">
        <f>L285+273.15</f>
        <v>300.14999999999998</v>
      </c>
      <c r="N285" s="53"/>
      <c r="O285" s="37"/>
      <c r="P285" s="37"/>
      <c r="Q285" s="48">
        <f t="shared" si="56"/>
        <v>17.243259552648389</v>
      </c>
      <c r="R285" s="48">
        <f t="shared" si="57"/>
        <v>16.307264059699172</v>
      </c>
      <c r="S285" s="34">
        <f t="shared" si="58"/>
        <v>3.933104630090817</v>
      </c>
      <c r="T285" s="34">
        <f t="shared" si="59"/>
        <v>3.7805168055283254</v>
      </c>
      <c r="U285" s="17">
        <f t="shared" si="60"/>
        <v>65.737599999999972</v>
      </c>
      <c r="V285" s="17">
        <f t="shared" si="61"/>
        <v>32.868799999999986</v>
      </c>
      <c r="W285" s="17">
        <f t="shared" si="62"/>
        <v>29.402918155162446</v>
      </c>
      <c r="X285" s="19">
        <f t="shared" si="63"/>
        <v>3.2868799999999987</v>
      </c>
      <c r="Y285" s="71">
        <f t="shared" si="64"/>
        <v>2.9402918155162445</v>
      </c>
    </row>
    <row r="286" spans="1:25" ht="18" x14ac:dyDescent="0.55000000000000004">
      <c r="A286" s="57">
        <v>287</v>
      </c>
      <c r="B286" s="70" t="s">
        <v>331</v>
      </c>
      <c r="C286" s="15">
        <v>15.3</v>
      </c>
      <c r="D286" s="46">
        <f t="shared" si="53"/>
        <v>14.5636875</v>
      </c>
      <c r="E286" s="15">
        <v>4.8</v>
      </c>
      <c r="F286" s="46">
        <f t="shared" si="54"/>
        <v>4.7076000000000002</v>
      </c>
      <c r="G286" s="15">
        <v>11.2</v>
      </c>
      <c r="H286" s="46">
        <f t="shared" si="55"/>
        <v>10.23288</v>
      </c>
      <c r="I286" s="47">
        <v>66.2</v>
      </c>
      <c r="J286" s="37">
        <f>K286-273.15</f>
        <v>-92.189999999999969</v>
      </c>
      <c r="K286" s="37">
        <v>180.96</v>
      </c>
      <c r="L286" s="37">
        <f>M286-273.15</f>
        <v>6.9399999999999977</v>
      </c>
      <c r="M286" s="37">
        <v>280.08999999999997</v>
      </c>
      <c r="N286" s="53"/>
      <c r="O286" s="37"/>
      <c r="P286" s="37"/>
      <c r="Q286" s="48">
        <f t="shared" si="56"/>
        <v>19.559396718712978</v>
      </c>
      <c r="R286" s="48">
        <f t="shared" si="57"/>
        <v>18.411255374146986</v>
      </c>
      <c r="S286" s="34">
        <f t="shared" si="58"/>
        <v>1.6169674640262279</v>
      </c>
      <c r="T286" s="34">
        <f t="shared" si="59"/>
        <v>1.6765254910805112</v>
      </c>
      <c r="U286" s="17">
        <f t="shared" si="60"/>
        <v>69.265599999999949</v>
      </c>
      <c r="V286" s="17">
        <f t="shared" si="61"/>
        <v>34.632799999999975</v>
      </c>
      <c r="W286" s="17">
        <f t="shared" si="62"/>
        <v>30.233637280812459</v>
      </c>
      <c r="X286" s="19">
        <f t="shared" si="63"/>
        <v>3.4632799999999975</v>
      </c>
      <c r="Y286" s="71">
        <f t="shared" si="64"/>
        <v>3.0233637280812458</v>
      </c>
    </row>
    <row r="287" spans="1:25" ht="18" x14ac:dyDescent="0.55000000000000004">
      <c r="A287" s="57">
        <v>288</v>
      </c>
      <c r="B287" s="70" t="s">
        <v>332</v>
      </c>
      <c r="C287" s="15">
        <v>15.3</v>
      </c>
      <c r="D287" s="46">
        <f t="shared" si="53"/>
        <v>14.5636875</v>
      </c>
      <c r="E287" s="15">
        <v>4.8</v>
      </c>
      <c r="F287" s="46">
        <f t="shared" si="54"/>
        <v>4.7076000000000002</v>
      </c>
      <c r="G287" s="15">
        <v>7.9</v>
      </c>
      <c r="H287" s="46">
        <f t="shared" si="55"/>
        <v>7.217835</v>
      </c>
      <c r="I287" s="47">
        <v>132.4</v>
      </c>
      <c r="J287" s="37" t="s">
        <v>47</v>
      </c>
      <c r="K287" s="37" t="s">
        <v>47</v>
      </c>
      <c r="L287" s="37" t="s">
        <v>47</v>
      </c>
      <c r="M287" s="37" t="s">
        <v>47</v>
      </c>
      <c r="N287" s="53"/>
      <c r="O287" s="37"/>
      <c r="P287" s="37"/>
      <c r="Q287" s="48">
        <f t="shared" si="56"/>
        <v>17.87568180517879</v>
      </c>
      <c r="R287" s="48">
        <f t="shared" si="57"/>
        <v>16.922163970511612</v>
      </c>
      <c r="S287" s="34">
        <f t="shared" si="58"/>
        <v>3.3006823775604168</v>
      </c>
      <c r="T287" s="34">
        <f t="shared" si="59"/>
        <v>3.1656168947158854</v>
      </c>
      <c r="U287" s="17">
        <f t="shared" si="60"/>
        <v>52.435599999999958</v>
      </c>
      <c r="V287" s="17">
        <f t="shared" si="61"/>
        <v>26.217799999999979</v>
      </c>
      <c r="W287" s="17">
        <f t="shared" si="62"/>
        <v>23.185946980474959</v>
      </c>
      <c r="X287" s="19">
        <f t="shared" si="63"/>
        <v>2.621779999999998</v>
      </c>
      <c r="Y287" s="71">
        <f t="shared" si="64"/>
        <v>2.3185946980474959</v>
      </c>
    </row>
    <row r="288" spans="1:25" ht="18" x14ac:dyDescent="0.55000000000000004">
      <c r="A288" s="57">
        <v>289</v>
      </c>
      <c r="B288" s="70" t="s">
        <v>333</v>
      </c>
      <c r="C288" s="15">
        <v>16.399999999999999</v>
      </c>
      <c r="D288" s="46">
        <f t="shared" si="53"/>
        <v>15.610749999999999</v>
      </c>
      <c r="E288" s="15">
        <v>10.6</v>
      </c>
      <c r="F288" s="46">
        <f t="shared" si="54"/>
        <v>10.395949999999999</v>
      </c>
      <c r="G288" s="15">
        <v>7.4</v>
      </c>
      <c r="H288" s="46">
        <f t="shared" si="55"/>
        <v>6.7610099999999997</v>
      </c>
      <c r="I288" s="47">
        <v>127.8</v>
      </c>
      <c r="J288" s="37">
        <v>-39.9</v>
      </c>
      <c r="K288" s="38">
        <f>J288+273.15</f>
        <v>233.24999999999997</v>
      </c>
      <c r="L288" s="37" t="s">
        <v>47</v>
      </c>
      <c r="M288" s="37" t="s">
        <v>47</v>
      </c>
      <c r="N288" s="53"/>
      <c r="O288" s="37"/>
      <c r="P288" s="37"/>
      <c r="Q288" s="48">
        <f t="shared" si="56"/>
        <v>20.882528582525634</v>
      </c>
      <c r="R288" s="48">
        <f t="shared" si="57"/>
        <v>19.936964367352918</v>
      </c>
      <c r="S288" s="34">
        <f t="shared" si="58"/>
        <v>0.29383560021357269</v>
      </c>
      <c r="T288" s="34">
        <f t="shared" si="59"/>
        <v>0.15081649787457962</v>
      </c>
      <c r="U288" s="17">
        <f t="shared" si="60"/>
        <v>34.649600000000007</v>
      </c>
      <c r="V288" s="17">
        <f t="shared" si="61"/>
        <v>17.324800000000003</v>
      </c>
      <c r="W288" s="17">
        <f t="shared" si="62"/>
        <v>15.633937866599979</v>
      </c>
      <c r="X288" s="19">
        <f t="shared" si="63"/>
        <v>1.7324800000000002</v>
      </c>
      <c r="Y288" s="71">
        <f t="shared" si="64"/>
        <v>1.5633937866599978</v>
      </c>
    </row>
    <row r="289" spans="1:25" ht="18" x14ac:dyDescent="0.55000000000000004">
      <c r="A289" s="57">
        <v>290</v>
      </c>
      <c r="B289" s="70" t="s">
        <v>334</v>
      </c>
      <c r="C289" s="15">
        <v>15.5</v>
      </c>
      <c r="D289" s="46">
        <f t="shared" si="53"/>
        <v>14.7540625</v>
      </c>
      <c r="E289" s="15">
        <v>3.9</v>
      </c>
      <c r="F289" s="46">
        <f t="shared" si="54"/>
        <v>3.8249249999999999</v>
      </c>
      <c r="G289" s="15">
        <v>9.6999999999999993</v>
      </c>
      <c r="H289" s="46">
        <f t="shared" si="55"/>
        <v>8.862404999999999</v>
      </c>
      <c r="I289" s="47">
        <v>84.2</v>
      </c>
      <c r="J289" s="37">
        <f>K289-273.15</f>
        <v>0</v>
      </c>
      <c r="K289" s="37">
        <v>273.14999999999998</v>
      </c>
      <c r="L289" s="37">
        <f>M289-273.15</f>
        <v>90.25</v>
      </c>
      <c r="M289" s="37">
        <v>363.4</v>
      </c>
      <c r="N289" s="53"/>
      <c r="O289" s="37"/>
      <c r="P289" s="37"/>
      <c r="Q289" s="48">
        <f t="shared" si="56"/>
        <v>18.696256309753565</v>
      </c>
      <c r="R289" s="48">
        <f t="shared" si="57"/>
        <v>17.631070128995468</v>
      </c>
      <c r="S289" s="34">
        <f t="shared" si="58"/>
        <v>2.4801078729856414</v>
      </c>
      <c r="T289" s="34">
        <f t="shared" si="59"/>
        <v>2.4567107362320293</v>
      </c>
      <c r="U289" s="17">
        <f t="shared" si="60"/>
        <v>58.373599999999968</v>
      </c>
      <c r="V289" s="17">
        <f t="shared" si="61"/>
        <v>29.186799999999984</v>
      </c>
      <c r="W289" s="17">
        <f t="shared" si="62"/>
        <v>25.823176030937468</v>
      </c>
      <c r="X289" s="19">
        <f t="shared" si="63"/>
        <v>2.9186799999999984</v>
      </c>
      <c r="Y289" s="71">
        <f t="shared" si="64"/>
        <v>2.5823176030937467</v>
      </c>
    </row>
    <row r="290" spans="1:25" ht="18" x14ac:dyDescent="0.55000000000000004">
      <c r="A290" s="57">
        <v>291</v>
      </c>
      <c r="B290" s="70" t="s">
        <v>335</v>
      </c>
      <c r="C290" s="15">
        <v>15.4</v>
      </c>
      <c r="D290" s="46">
        <f t="shared" si="53"/>
        <v>14.658875</v>
      </c>
      <c r="E290" s="15">
        <v>6</v>
      </c>
      <c r="F290" s="46">
        <f t="shared" si="54"/>
        <v>5.8845000000000001</v>
      </c>
      <c r="G290" s="15">
        <v>6</v>
      </c>
      <c r="H290" s="46">
        <f t="shared" si="55"/>
        <v>5.4818999999999996</v>
      </c>
      <c r="I290" s="47">
        <v>104.5</v>
      </c>
      <c r="J290" s="37">
        <v>-58</v>
      </c>
      <c r="K290" s="37">
        <f>J290+273.15</f>
        <v>215.14999999999998</v>
      </c>
      <c r="L290" s="37">
        <v>85</v>
      </c>
      <c r="M290" s="37">
        <f>L290+273.15</f>
        <v>358.15</v>
      </c>
      <c r="N290" s="53"/>
      <c r="O290" s="37"/>
      <c r="P290" s="37"/>
      <c r="Q290" s="48">
        <f t="shared" si="56"/>
        <v>17.582946283259812</v>
      </c>
      <c r="R290" s="48">
        <f t="shared" si="57"/>
        <v>16.720083257137958</v>
      </c>
      <c r="S290" s="34">
        <f t="shared" si="58"/>
        <v>3.5934178994793946</v>
      </c>
      <c r="T290" s="34">
        <f t="shared" si="59"/>
        <v>3.3676976080895393</v>
      </c>
      <c r="U290" s="17">
        <f t="shared" si="60"/>
        <v>46.089599999999962</v>
      </c>
      <c r="V290" s="17">
        <f t="shared" si="61"/>
        <v>23.044799999999981</v>
      </c>
      <c r="W290" s="17">
        <f t="shared" si="62"/>
        <v>20.212376802549965</v>
      </c>
      <c r="X290" s="19">
        <f t="shared" si="63"/>
        <v>2.3044799999999981</v>
      </c>
      <c r="Y290" s="71">
        <f t="shared" si="64"/>
        <v>2.0212376802549965</v>
      </c>
    </row>
    <row r="291" spans="1:25" ht="18" x14ac:dyDescent="0.55000000000000004">
      <c r="A291" s="57">
        <v>292</v>
      </c>
      <c r="B291" s="70" t="s">
        <v>336</v>
      </c>
      <c r="C291" s="15">
        <v>15.8</v>
      </c>
      <c r="D291" s="46">
        <f t="shared" si="53"/>
        <v>15.039625000000001</v>
      </c>
      <c r="E291" s="15">
        <v>6.1</v>
      </c>
      <c r="F291" s="46">
        <f t="shared" si="54"/>
        <v>5.9825749999999998</v>
      </c>
      <c r="G291" s="15">
        <v>9.1999999999999993</v>
      </c>
      <c r="H291" s="46">
        <f t="shared" si="55"/>
        <v>8.4055799999999987</v>
      </c>
      <c r="I291" s="47">
        <v>142</v>
      </c>
      <c r="J291" s="37" t="s">
        <v>47</v>
      </c>
      <c r="K291" s="37" t="s">
        <v>47</v>
      </c>
      <c r="L291" s="37" t="s">
        <v>47</v>
      </c>
      <c r="M291" s="42" t="s">
        <v>47</v>
      </c>
      <c r="N291" s="53"/>
      <c r="O291" s="37"/>
      <c r="P291" s="37"/>
      <c r="Q291" s="48">
        <f t="shared" si="56"/>
        <v>19.274075853332114</v>
      </c>
      <c r="R291" s="48">
        <f t="shared" si="57"/>
        <v>18.23829210500945</v>
      </c>
      <c r="S291" s="34">
        <f t="shared" si="58"/>
        <v>1.9022883294070922</v>
      </c>
      <c r="T291" s="34">
        <f t="shared" si="59"/>
        <v>1.8494887602180476</v>
      </c>
      <c r="U291" s="17">
        <f t="shared" si="60"/>
        <v>39.755599999999959</v>
      </c>
      <c r="V291" s="17">
        <f t="shared" si="61"/>
        <v>19.877799999999979</v>
      </c>
      <c r="W291" s="17">
        <f t="shared" si="62"/>
        <v>17.302321241812457</v>
      </c>
      <c r="X291" s="19">
        <f t="shared" si="63"/>
        <v>1.9877799999999979</v>
      </c>
      <c r="Y291" s="71">
        <f t="shared" si="64"/>
        <v>1.7302321241812457</v>
      </c>
    </row>
    <row r="292" spans="1:25" ht="18" x14ac:dyDescent="0.55000000000000004">
      <c r="A292" s="57">
        <v>293</v>
      </c>
      <c r="B292" s="70" t="s">
        <v>337</v>
      </c>
      <c r="C292" s="15">
        <v>15.7</v>
      </c>
      <c r="D292" s="46">
        <f t="shared" si="53"/>
        <v>14.944437499999999</v>
      </c>
      <c r="E292" s="15">
        <v>5.3</v>
      </c>
      <c r="F292" s="46">
        <f t="shared" si="54"/>
        <v>5.1979749999999996</v>
      </c>
      <c r="G292" s="15">
        <v>11.7</v>
      </c>
      <c r="H292" s="46">
        <f t="shared" si="55"/>
        <v>10.689704999999998</v>
      </c>
      <c r="I292" s="47">
        <v>88.2</v>
      </c>
      <c r="J292" s="37">
        <v>88</v>
      </c>
      <c r="K292" s="37">
        <f>J292+273.15</f>
        <v>361.15</v>
      </c>
      <c r="L292" s="37">
        <v>-2.4</v>
      </c>
      <c r="M292" s="37">
        <f>L292+273.15</f>
        <v>270.75</v>
      </c>
      <c r="N292" s="53"/>
      <c r="O292" s="37"/>
      <c r="P292" s="37"/>
      <c r="Q292" s="48">
        <f t="shared" si="56"/>
        <v>20.284723315835489</v>
      </c>
      <c r="R292" s="48">
        <f t="shared" si="57"/>
        <v>19.095155125818071</v>
      </c>
      <c r="S292" s="34">
        <f t="shared" si="58"/>
        <v>0.89164086690371747</v>
      </c>
      <c r="T292" s="34">
        <f t="shared" si="59"/>
        <v>0.99262573940942644</v>
      </c>
      <c r="U292" s="17">
        <f t="shared" si="60"/>
        <v>61.46159999999999</v>
      </c>
      <c r="V292" s="17">
        <f t="shared" si="61"/>
        <v>30.730799999999995</v>
      </c>
      <c r="W292" s="17">
        <f t="shared" si="62"/>
        <v>26.570791667437469</v>
      </c>
      <c r="X292" s="19">
        <f t="shared" si="63"/>
        <v>3.0730799999999996</v>
      </c>
      <c r="Y292" s="71">
        <f t="shared" si="64"/>
        <v>2.6570791667437468</v>
      </c>
    </row>
    <row r="293" spans="1:25" ht="18" x14ac:dyDescent="0.55000000000000004">
      <c r="A293" s="57">
        <v>294</v>
      </c>
      <c r="B293" s="70" t="s">
        <v>338</v>
      </c>
      <c r="C293" s="15">
        <v>17.3</v>
      </c>
      <c r="D293" s="46">
        <f t="shared" si="53"/>
        <v>16.467437500000003</v>
      </c>
      <c r="E293" s="15">
        <v>7.8</v>
      </c>
      <c r="F293" s="46">
        <f t="shared" si="54"/>
        <v>7.6498499999999998</v>
      </c>
      <c r="G293" s="15">
        <v>6.5</v>
      </c>
      <c r="H293" s="46">
        <f t="shared" si="55"/>
        <v>5.9387249999999998</v>
      </c>
      <c r="I293" s="47">
        <v>88.6</v>
      </c>
      <c r="J293" s="37">
        <f>K293-273.15</f>
        <v>-84.70999999999998</v>
      </c>
      <c r="K293" s="37">
        <v>188.44</v>
      </c>
      <c r="L293" s="37">
        <f>M293-273.15</f>
        <v>109.75</v>
      </c>
      <c r="M293" s="37">
        <v>382.9</v>
      </c>
      <c r="N293" s="53"/>
      <c r="O293" s="37"/>
      <c r="P293" s="37"/>
      <c r="Q293" s="49">
        <f t="shared" si="56"/>
        <v>20.059411756080983</v>
      </c>
      <c r="R293" s="48">
        <f t="shared" si="57"/>
        <v>19.104061281950791</v>
      </c>
      <c r="S293" s="34">
        <f t="shared" si="58"/>
        <v>1.1169524266582229</v>
      </c>
      <c r="T293" s="34">
        <f t="shared" si="59"/>
        <v>0.98371958327670583</v>
      </c>
      <c r="U293" s="17">
        <f t="shared" si="60"/>
        <v>8.9555999999999791</v>
      </c>
      <c r="V293" s="17">
        <f t="shared" si="61"/>
        <v>4.4777999999999896</v>
      </c>
      <c r="W293" s="17">
        <f t="shared" si="62"/>
        <v>3.7956753444249722</v>
      </c>
      <c r="X293" s="19">
        <f t="shared" si="63"/>
        <v>0.44777999999999896</v>
      </c>
      <c r="Y293" s="71">
        <f t="shared" si="64"/>
        <v>0.37956753444249725</v>
      </c>
    </row>
    <row r="294" spans="1:25" ht="18" x14ac:dyDescent="0.55000000000000004">
      <c r="A294" s="57">
        <v>295</v>
      </c>
      <c r="B294" s="70" t="s">
        <v>339</v>
      </c>
      <c r="C294" s="15">
        <v>16.100000000000001</v>
      </c>
      <c r="D294" s="46">
        <f t="shared" si="53"/>
        <v>15.325187500000002</v>
      </c>
      <c r="E294" s="15">
        <v>9.1999999999999993</v>
      </c>
      <c r="F294" s="46">
        <f t="shared" si="54"/>
        <v>9.0228999999999999</v>
      </c>
      <c r="G294" s="15">
        <v>15.3</v>
      </c>
      <c r="H294" s="46">
        <f t="shared" si="55"/>
        <v>13.978845</v>
      </c>
      <c r="I294" s="47">
        <v>101.1</v>
      </c>
      <c r="J294" s="37">
        <v>-70</v>
      </c>
      <c r="K294" s="37">
        <f>J294+273.15</f>
        <v>203.14999999999998</v>
      </c>
      <c r="L294" s="37">
        <v>133</v>
      </c>
      <c r="M294" s="37">
        <f>L294+273.15</f>
        <v>406.15</v>
      </c>
      <c r="N294" s="53"/>
      <c r="O294" s="37"/>
      <c r="P294" s="37"/>
      <c r="Q294" s="48">
        <f t="shared" si="56"/>
        <v>24.040382692461449</v>
      </c>
      <c r="R294" s="48">
        <f t="shared" si="57"/>
        <v>22.62039353888834</v>
      </c>
      <c r="S294" s="34">
        <f t="shared" si="58"/>
        <v>2.8640185097222428</v>
      </c>
      <c r="T294" s="34">
        <f t="shared" si="59"/>
        <v>2.532612673660843</v>
      </c>
      <c r="U294" s="17">
        <f t="shared" si="60"/>
        <v>101.18759999999996</v>
      </c>
      <c r="V294" s="17">
        <f t="shared" si="61"/>
        <v>50.59379999999998</v>
      </c>
      <c r="W294" s="17">
        <f t="shared" si="62"/>
        <v>43.08692589037495</v>
      </c>
      <c r="X294" s="19">
        <f t="shared" si="63"/>
        <v>5.0593799999999982</v>
      </c>
      <c r="Y294" s="71">
        <f t="shared" si="64"/>
        <v>4.308692589037495</v>
      </c>
    </row>
    <row r="295" spans="1:25" ht="18" x14ac:dyDescent="0.55000000000000004">
      <c r="A295" s="57">
        <v>296</v>
      </c>
      <c r="B295" s="70" t="s">
        <v>340</v>
      </c>
      <c r="C295" s="15">
        <v>15.2</v>
      </c>
      <c r="D295" s="46">
        <f t="shared" si="53"/>
        <v>14.468500000000001</v>
      </c>
      <c r="E295" s="15">
        <v>6.1</v>
      </c>
      <c r="F295" s="46">
        <f t="shared" si="54"/>
        <v>5.9825749999999998</v>
      </c>
      <c r="G295" s="15">
        <v>5.7</v>
      </c>
      <c r="H295" s="46">
        <f t="shared" si="55"/>
        <v>5.2078049999999996</v>
      </c>
      <c r="I295" s="47">
        <v>63.2</v>
      </c>
      <c r="J295" s="37">
        <v>-141</v>
      </c>
      <c r="K295" s="37">
        <f>J295+273.15</f>
        <v>132.14999999999998</v>
      </c>
      <c r="L295" s="37">
        <v>-24</v>
      </c>
      <c r="M295" s="37">
        <f>L295+273.15</f>
        <v>249.14999999999998</v>
      </c>
      <c r="N295" s="53"/>
      <c r="O295" s="37"/>
      <c r="P295" s="37"/>
      <c r="Q295" s="48">
        <f t="shared" si="56"/>
        <v>17.341856878662099</v>
      </c>
      <c r="R295" s="48">
        <f t="shared" si="57"/>
        <v>16.499997842383195</v>
      </c>
      <c r="S295" s="34">
        <f t="shared" si="58"/>
        <v>3.8345073040771069</v>
      </c>
      <c r="T295" s="34">
        <f t="shared" si="59"/>
        <v>3.5877830228443024</v>
      </c>
      <c r="U295" s="17">
        <f t="shared" si="60"/>
        <v>52.061599999999991</v>
      </c>
      <c r="V295" s="17">
        <f t="shared" si="61"/>
        <v>26.030799999999996</v>
      </c>
      <c r="W295" s="17">
        <f t="shared" si="62"/>
        <v>22.847429275124956</v>
      </c>
      <c r="X295" s="19">
        <f t="shared" si="63"/>
        <v>2.6030799999999994</v>
      </c>
      <c r="Y295" s="71">
        <f t="shared" si="64"/>
        <v>2.2847429275124957</v>
      </c>
    </row>
    <row r="296" spans="1:25" ht="18" x14ac:dyDescent="0.55000000000000004">
      <c r="A296" s="57">
        <v>297</v>
      </c>
      <c r="B296" s="70" t="s">
        <v>341</v>
      </c>
      <c r="C296" s="15">
        <v>17.399999999999999</v>
      </c>
      <c r="D296" s="46">
        <f t="shared" si="53"/>
        <v>16.562625000000001</v>
      </c>
      <c r="E296" s="15">
        <v>13.7</v>
      </c>
      <c r="F296" s="46">
        <f t="shared" si="54"/>
        <v>13.436275</v>
      </c>
      <c r="G296" s="15">
        <v>11.3</v>
      </c>
      <c r="H296" s="46">
        <f t="shared" si="55"/>
        <v>10.324244999999999</v>
      </c>
      <c r="I296" s="47">
        <v>77</v>
      </c>
      <c r="J296" s="37">
        <v>-61</v>
      </c>
      <c r="K296" s="37">
        <f>J296+273.15</f>
        <v>212.14999999999998</v>
      </c>
      <c r="L296" s="37">
        <v>153</v>
      </c>
      <c r="M296" s="37">
        <f>L296+273.15</f>
        <v>426.15</v>
      </c>
      <c r="N296" s="53"/>
      <c r="O296" s="37"/>
      <c r="P296" s="37"/>
      <c r="Q296" s="48">
        <f t="shared" si="56"/>
        <v>24.862421442812042</v>
      </c>
      <c r="R296" s="48">
        <f t="shared" si="57"/>
        <v>23.694810984396458</v>
      </c>
      <c r="S296" s="34">
        <f t="shared" si="58"/>
        <v>3.6860572600728361</v>
      </c>
      <c r="T296" s="34">
        <f t="shared" si="59"/>
        <v>3.6070301191689609</v>
      </c>
      <c r="U296" s="17">
        <f t="shared" si="60"/>
        <v>70.349600000000009</v>
      </c>
      <c r="V296" s="17">
        <f t="shared" si="61"/>
        <v>35.174800000000005</v>
      </c>
      <c r="W296" s="17">
        <f t="shared" si="62"/>
        <v>32.291440010874979</v>
      </c>
      <c r="X296" s="19">
        <f t="shared" si="63"/>
        <v>3.5174800000000004</v>
      </c>
      <c r="Y296" s="71">
        <f t="shared" si="64"/>
        <v>3.2291440010874979</v>
      </c>
    </row>
    <row r="297" spans="1:25" ht="18" x14ac:dyDescent="0.55000000000000004">
      <c r="A297" s="57">
        <v>298</v>
      </c>
      <c r="B297" s="70" t="s">
        <v>342</v>
      </c>
      <c r="C297" s="15">
        <v>15.3</v>
      </c>
      <c r="D297" s="46">
        <f t="shared" si="53"/>
        <v>14.5636875</v>
      </c>
      <c r="E297" s="15">
        <v>5.9</v>
      </c>
      <c r="F297" s="46">
        <f t="shared" si="54"/>
        <v>5.7864250000000004</v>
      </c>
      <c r="G297" s="15">
        <v>11</v>
      </c>
      <c r="H297" s="46">
        <f t="shared" si="55"/>
        <v>10.05015</v>
      </c>
      <c r="I297" s="47">
        <v>76</v>
      </c>
      <c r="J297" s="37">
        <f>K297-273.15</f>
        <v>-57.199999999999989</v>
      </c>
      <c r="K297" s="37">
        <v>215.95</v>
      </c>
      <c r="L297" s="37">
        <f>M297-273.15</f>
        <v>63.900000000000034</v>
      </c>
      <c r="M297" s="37">
        <v>337.05</v>
      </c>
      <c r="N297" s="53"/>
      <c r="O297" s="37"/>
      <c r="P297" s="37"/>
      <c r="Q297" s="49">
        <f t="shared" si="56"/>
        <v>19.745885647395003</v>
      </c>
      <c r="R297" s="48">
        <f t="shared" si="57"/>
        <v>18.616906910139001</v>
      </c>
      <c r="S297" s="34">
        <f t="shared" si="58"/>
        <v>1.4304785353442036</v>
      </c>
      <c r="T297" s="34">
        <f t="shared" si="59"/>
        <v>1.4708739550884964</v>
      </c>
      <c r="U297" s="17">
        <f t="shared" si="60"/>
        <v>63.995599999999953</v>
      </c>
      <c r="V297" s="17">
        <f t="shared" si="61"/>
        <v>31.997799999999977</v>
      </c>
      <c r="W297" s="17">
        <f t="shared" si="62"/>
        <v>27.810241956924962</v>
      </c>
      <c r="X297" s="19">
        <f t="shared" si="63"/>
        <v>3.1997799999999978</v>
      </c>
      <c r="Y297" s="71">
        <f t="shared" si="64"/>
        <v>2.7810241956924964</v>
      </c>
    </row>
    <row r="298" spans="1:25" ht="18" x14ac:dyDescent="0.55000000000000004">
      <c r="A298" s="57">
        <v>299</v>
      </c>
      <c r="B298" s="70" t="s">
        <v>343</v>
      </c>
      <c r="C298" s="15">
        <v>15.2</v>
      </c>
      <c r="D298" s="46">
        <f t="shared" si="53"/>
        <v>14.468500000000001</v>
      </c>
      <c r="E298" s="15">
        <v>7.4</v>
      </c>
      <c r="F298" s="46">
        <f t="shared" si="54"/>
        <v>7.2575500000000002</v>
      </c>
      <c r="G298" s="15">
        <v>4.8</v>
      </c>
      <c r="H298" s="46">
        <f t="shared" si="55"/>
        <v>4.3855199999999996</v>
      </c>
      <c r="I298" s="47">
        <v>87.6</v>
      </c>
      <c r="J298" s="37">
        <f>K298-273.15</f>
        <v>-97.499999999999972</v>
      </c>
      <c r="K298" s="37">
        <v>175.65</v>
      </c>
      <c r="L298" s="37">
        <f>M298-273.15</f>
        <v>34.300000000000011</v>
      </c>
      <c r="M298" s="37">
        <v>307.45</v>
      </c>
      <c r="N298" s="53"/>
      <c r="O298" s="37"/>
      <c r="P298" s="37"/>
      <c r="Q298" s="48">
        <f t="shared" si="56"/>
        <v>17.573844200970942</v>
      </c>
      <c r="R298" s="48">
        <f t="shared" si="57"/>
        <v>16.7702805558792</v>
      </c>
      <c r="S298" s="34">
        <f t="shared" si="58"/>
        <v>3.602519981768264</v>
      </c>
      <c r="T298" s="34">
        <f t="shared" si="59"/>
        <v>3.3175003093482971</v>
      </c>
      <c r="U298" s="17">
        <f t="shared" si="60"/>
        <v>54.561599999999999</v>
      </c>
      <c r="V298" s="17">
        <f t="shared" si="61"/>
        <v>27.280799999999999</v>
      </c>
      <c r="W298" s="17">
        <f t="shared" si="62"/>
        <v>23.85304826324996</v>
      </c>
      <c r="X298" s="19">
        <f t="shared" si="63"/>
        <v>2.7280799999999998</v>
      </c>
      <c r="Y298" s="71">
        <f t="shared" si="64"/>
        <v>2.3853048263249961</v>
      </c>
    </row>
    <row r="299" spans="1:25" ht="18" x14ac:dyDescent="0.55000000000000004">
      <c r="A299" s="57">
        <v>300</v>
      </c>
      <c r="B299" s="70" t="s">
        <v>344</v>
      </c>
      <c r="C299" s="15">
        <v>18.600000000000001</v>
      </c>
      <c r="D299" s="46">
        <f t="shared" si="53"/>
        <v>17.704875000000001</v>
      </c>
      <c r="E299" s="15">
        <v>10.8</v>
      </c>
      <c r="F299" s="46">
        <f t="shared" si="54"/>
        <v>10.5921</v>
      </c>
      <c r="G299" s="15">
        <v>4.9000000000000004</v>
      </c>
      <c r="H299" s="46">
        <f t="shared" si="55"/>
        <v>4.4768850000000002</v>
      </c>
      <c r="I299" s="47">
        <v>163</v>
      </c>
      <c r="J299" s="37">
        <v>2</v>
      </c>
      <c r="K299" s="37">
        <f>J299+273.15</f>
        <v>275.14999999999998</v>
      </c>
      <c r="L299" s="37">
        <v>284</v>
      </c>
      <c r="M299" s="37">
        <f>L299+273.15</f>
        <v>557.15</v>
      </c>
      <c r="N299" s="53">
        <v>1.6032399999999999E-5</v>
      </c>
      <c r="O299" s="50" t="s">
        <v>130</v>
      </c>
      <c r="P299" s="50" t="s">
        <v>50</v>
      </c>
      <c r="Q299" s="48">
        <f t="shared" si="56"/>
        <v>22.059238427470699</v>
      </c>
      <c r="R299" s="48">
        <f t="shared" si="57"/>
        <v>21.111553246477389</v>
      </c>
      <c r="S299" s="34">
        <f t="shared" si="58"/>
        <v>0.88287424473149301</v>
      </c>
      <c r="T299" s="34">
        <f t="shared" si="59"/>
        <v>1.0237723812498913</v>
      </c>
      <c r="U299" s="17">
        <f t="shared" si="60"/>
        <v>18.907600000000002</v>
      </c>
      <c r="V299" s="17">
        <f t="shared" si="61"/>
        <v>9.4538000000000011</v>
      </c>
      <c r="W299" s="17">
        <f t="shared" si="62"/>
        <v>8.8071993369125003</v>
      </c>
      <c r="X299" s="19">
        <f t="shared" si="63"/>
        <v>0.94538000000000011</v>
      </c>
      <c r="Y299" s="71">
        <f t="shared" si="64"/>
        <v>0.88071993369125001</v>
      </c>
    </row>
    <row r="300" spans="1:25" ht="18" x14ac:dyDescent="0.55000000000000004">
      <c r="A300" s="57">
        <v>301</v>
      </c>
      <c r="B300" s="70" t="s">
        <v>345</v>
      </c>
      <c r="C300" s="15">
        <v>16.100000000000001</v>
      </c>
      <c r="D300" s="46">
        <f t="shared" si="53"/>
        <v>15.325187500000002</v>
      </c>
      <c r="E300" s="15">
        <v>6.4</v>
      </c>
      <c r="F300" s="46">
        <f t="shared" si="54"/>
        <v>6.2768000000000006</v>
      </c>
      <c r="G300" s="15">
        <v>7.4</v>
      </c>
      <c r="H300" s="46">
        <f t="shared" si="55"/>
        <v>6.7610099999999997</v>
      </c>
      <c r="I300" s="47">
        <v>73.2</v>
      </c>
      <c r="J300" s="37">
        <f>K300-273.15</f>
        <v>-98.269999999999982</v>
      </c>
      <c r="K300" s="37">
        <v>174.88</v>
      </c>
      <c r="L300" s="37">
        <f>M300-273.15</f>
        <v>37.330000000000041</v>
      </c>
      <c r="M300" s="37">
        <v>310.48</v>
      </c>
      <c r="N300" s="53"/>
      <c r="O300" s="37"/>
      <c r="P300" s="37"/>
      <c r="Q300" s="48">
        <f t="shared" si="56"/>
        <v>18.839585982712041</v>
      </c>
      <c r="R300" s="48">
        <f t="shared" si="57"/>
        <v>17.887728932714076</v>
      </c>
      <c r="S300" s="34">
        <f t="shared" si="58"/>
        <v>2.3367782000271653</v>
      </c>
      <c r="T300" s="34">
        <f t="shared" si="59"/>
        <v>2.2000519325134213</v>
      </c>
      <c r="U300" s="17">
        <f t="shared" si="60"/>
        <v>27.977599999999946</v>
      </c>
      <c r="V300" s="17">
        <f t="shared" si="61"/>
        <v>13.988799999999973</v>
      </c>
      <c r="W300" s="17">
        <f t="shared" si="62"/>
        <v>12.169212508162452</v>
      </c>
      <c r="X300" s="19">
        <f t="shared" si="63"/>
        <v>1.3988799999999972</v>
      </c>
      <c r="Y300" s="71">
        <f t="shared" si="64"/>
        <v>1.2169212508162452</v>
      </c>
    </row>
    <row r="301" spans="1:25" ht="18" x14ac:dyDescent="0.55000000000000004">
      <c r="A301" s="57">
        <v>302</v>
      </c>
      <c r="B301" s="70" t="s">
        <v>346</v>
      </c>
      <c r="C301" s="15">
        <v>19</v>
      </c>
      <c r="D301" s="46">
        <f t="shared" si="53"/>
        <v>18.085625</v>
      </c>
      <c r="E301" s="15">
        <v>19.399999999999999</v>
      </c>
      <c r="F301" s="46">
        <f t="shared" si="54"/>
        <v>19.02655</v>
      </c>
      <c r="G301" s="15">
        <v>12.3</v>
      </c>
      <c r="H301" s="46">
        <f t="shared" si="55"/>
        <v>11.237895</v>
      </c>
      <c r="I301" s="47">
        <v>75</v>
      </c>
      <c r="J301" s="37">
        <v>109</v>
      </c>
      <c r="K301" s="37">
        <f>J301+273.15</f>
        <v>382.15</v>
      </c>
      <c r="L301" s="37">
        <v>238</v>
      </c>
      <c r="M301" s="37">
        <f>L301+273.15</f>
        <v>511.15</v>
      </c>
      <c r="N301" s="53"/>
      <c r="O301" s="37"/>
      <c r="P301" s="37"/>
      <c r="Q301" s="48">
        <f t="shared" si="56"/>
        <v>29.810233142328826</v>
      </c>
      <c r="R301" s="48">
        <f t="shared" si="57"/>
        <v>28.555029689603721</v>
      </c>
      <c r="S301" s="34">
        <f t="shared" si="58"/>
        <v>8.6338689595896199</v>
      </c>
      <c r="T301" s="34">
        <f t="shared" si="59"/>
        <v>8.4672488243762238</v>
      </c>
      <c r="U301" s="17">
        <f t="shared" si="60"/>
        <v>182.16359999999997</v>
      </c>
      <c r="V301" s="17">
        <f t="shared" si="61"/>
        <v>91.081799999999987</v>
      </c>
      <c r="W301" s="17">
        <f t="shared" si="62"/>
        <v>86.006003111062512</v>
      </c>
      <c r="X301" s="19">
        <f t="shared" si="63"/>
        <v>9.1081799999999991</v>
      </c>
      <c r="Y301" s="71">
        <f t="shared" si="64"/>
        <v>8.6006003111062519</v>
      </c>
    </row>
    <row r="302" spans="1:25" ht="18" x14ac:dyDescent="0.55000000000000004">
      <c r="A302" s="57">
        <v>303</v>
      </c>
      <c r="B302" s="70" t="s">
        <v>347</v>
      </c>
      <c r="C302" s="15">
        <v>18.399999999999999</v>
      </c>
      <c r="D302" s="46">
        <f t="shared" si="53"/>
        <v>17.514499999999998</v>
      </c>
      <c r="E302" s="15">
        <v>16.399999999999999</v>
      </c>
      <c r="F302" s="46">
        <f t="shared" si="54"/>
        <v>16.084299999999999</v>
      </c>
      <c r="G302" s="15">
        <v>10.199999999999999</v>
      </c>
      <c r="H302" s="46">
        <f t="shared" si="55"/>
        <v>9.3192299999999992</v>
      </c>
      <c r="I302" s="47">
        <v>71.3</v>
      </c>
      <c r="J302" s="37">
        <f>K302-273.15</f>
        <v>18.520000000000039</v>
      </c>
      <c r="K302" s="37">
        <v>291.67</v>
      </c>
      <c r="L302" s="37">
        <f>M302-273.15</f>
        <v>190.85000000000002</v>
      </c>
      <c r="M302" s="37">
        <v>464</v>
      </c>
      <c r="N302" s="53"/>
      <c r="O302" s="37"/>
      <c r="P302" s="37"/>
      <c r="Q302" s="48">
        <f t="shared" si="56"/>
        <v>26.675082005497188</v>
      </c>
      <c r="R302" s="48">
        <f t="shared" si="57"/>
        <v>25.540369310816551</v>
      </c>
      <c r="S302" s="34">
        <f t="shared" si="58"/>
        <v>5.4987178227579818</v>
      </c>
      <c r="T302" s="34">
        <f t="shared" si="59"/>
        <v>5.4525884455890541</v>
      </c>
      <c r="U302" s="17">
        <f t="shared" si="60"/>
        <v>99.009599999999963</v>
      </c>
      <c r="V302" s="17">
        <f t="shared" si="61"/>
        <v>49.504799999999982</v>
      </c>
      <c r="W302" s="17">
        <f t="shared" si="62"/>
        <v>46.991091602249995</v>
      </c>
      <c r="X302" s="19">
        <f t="shared" si="63"/>
        <v>4.950479999999998</v>
      </c>
      <c r="Y302" s="71">
        <f t="shared" si="64"/>
        <v>4.6991091602249995</v>
      </c>
    </row>
    <row r="303" spans="1:25" ht="18" x14ac:dyDescent="0.55000000000000004">
      <c r="A303" s="57">
        <v>304</v>
      </c>
      <c r="B303" s="70" t="s">
        <v>348</v>
      </c>
      <c r="C303" s="15">
        <v>14.9</v>
      </c>
      <c r="D303" s="46">
        <f t="shared" si="53"/>
        <v>14.182937500000001</v>
      </c>
      <c r="E303" s="15">
        <v>1.2</v>
      </c>
      <c r="F303" s="46">
        <f t="shared" si="54"/>
        <v>1.1769000000000001</v>
      </c>
      <c r="G303" s="15">
        <v>2.8</v>
      </c>
      <c r="H303" s="46">
        <f t="shared" si="55"/>
        <v>2.5582199999999999</v>
      </c>
      <c r="I303" s="47">
        <v>125.2</v>
      </c>
      <c r="J303" s="37">
        <f>K303-273.15</f>
        <v>-157.26</v>
      </c>
      <c r="K303" s="37">
        <v>115.89</v>
      </c>
      <c r="L303" s="37">
        <f>M303-273.15</f>
        <v>55.610000000000014</v>
      </c>
      <c r="M303" s="37">
        <v>328.76</v>
      </c>
      <c r="N303" s="53"/>
      <c r="O303" s="37"/>
      <c r="P303" s="37"/>
      <c r="Q303" s="48">
        <f t="shared" si="56"/>
        <v>15.208221460775748</v>
      </c>
      <c r="R303" s="48">
        <f t="shared" si="57"/>
        <v>14.459782132082983</v>
      </c>
      <c r="S303" s="34">
        <f t="shared" si="58"/>
        <v>5.9681427219634582</v>
      </c>
      <c r="T303" s="34">
        <f t="shared" si="59"/>
        <v>5.6279987331445138</v>
      </c>
      <c r="U303" s="17">
        <f t="shared" si="60"/>
        <v>109.64959999999995</v>
      </c>
      <c r="V303" s="17">
        <f t="shared" si="61"/>
        <v>54.824799999999975</v>
      </c>
      <c r="W303" s="17">
        <f t="shared" si="62"/>
        <v>49.167822431312445</v>
      </c>
      <c r="X303" s="19">
        <f t="shared" si="63"/>
        <v>5.4824799999999971</v>
      </c>
      <c r="Y303" s="71">
        <f t="shared" si="64"/>
        <v>4.9167822431312445</v>
      </c>
    </row>
    <row r="304" spans="1:25" ht="18" x14ac:dyDescent="0.55000000000000004">
      <c r="A304" s="57">
        <v>305</v>
      </c>
      <c r="B304" s="70" t="s">
        <v>349</v>
      </c>
      <c r="C304" s="15">
        <v>16.600000000000001</v>
      </c>
      <c r="D304" s="46">
        <f t="shared" si="53"/>
        <v>15.801125000000003</v>
      </c>
      <c r="E304" s="15">
        <v>7</v>
      </c>
      <c r="F304" s="46">
        <f t="shared" si="54"/>
        <v>6.8652499999999996</v>
      </c>
      <c r="G304" s="15">
        <v>3.1</v>
      </c>
      <c r="H304" s="46">
        <f t="shared" si="55"/>
        <v>2.8323149999999999</v>
      </c>
      <c r="I304" s="47">
        <v>377</v>
      </c>
      <c r="J304" s="37">
        <f>K304-273.15</f>
        <v>-49.999999999999972</v>
      </c>
      <c r="K304" s="37">
        <v>223.15</v>
      </c>
      <c r="L304" s="37">
        <f>M304-273.15</f>
        <v>384</v>
      </c>
      <c r="M304" s="37">
        <v>657.15</v>
      </c>
      <c r="N304" s="53"/>
      <c r="O304" s="37"/>
      <c r="P304" s="37"/>
      <c r="Q304" s="48">
        <f t="shared" si="56"/>
        <v>18.280317283898551</v>
      </c>
      <c r="R304" s="48">
        <f t="shared" si="57"/>
        <v>17.459359011354056</v>
      </c>
      <c r="S304" s="34">
        <f t="shared" si="58"/>
        <v>2.8960468988406554</v>
      </c>
      <c r="T304" s="34">
        <f t="shared" si="59"/>
        <v>2.6284218538734407</v>
      </c>
      <c r="U304" s="17">
        <f t="shared" si="60"/>
        <v>33.187599999999954</v>
      </c>
      <c r="V304" s="17">
        <f t="shared" si="61"/>
        <v>16.593799999999977</v>
      </c>
      <c r="W304" s="17">
        <f t="shared" si="62"/>
        <v>14.05514938316246</v>
      </c>
      <c r="X304" s="19">
        <f t="shared" si="63"/>
        <v>1.6593799999999976</v>
      </c>
      <c r="Y304" s="71">
        <f t="shared" si="64"/>
        <v>1.405514938316246</v>
      </c>
    </row>
    <row r="305" spans="1:25" ht="18" x14ac:dyDescent="0.55000000000000004">
      <c r="A305" s="57">
        <v>306</v>
      </c>
      <c r="B305" s="70" t="s">
        <v>350</v>
      </c>
      <c r="C305" s="15">
        <v>19</v>
      </c>
      <c r="D305" s="46">
        <f t="shared" si="53"/>
        <v>18.085625</v>
      </c>
      <c r="E305" s="15">
        <v>1.8</v>
      </c>
      <c r="F305" s="46">
        <f t="shared" si="54"/>
        <v>1.76535</v>
      </c>
      <c r="G305" s="15">
        <v>7.4</v>
      </c>
      <c r="H305" s="46">
        <f t="shared" si="55"/>
        <v>6.7610099999999997</v>
      </c>
      <c r="I305" s="47">
        <v>85.7</v>
      </c>
      <c r="J305" s="37">
        <v>11.77</v>
      </c>
      <c r="K305" s="37">
        <f>J305+273.15</f>
        <v>284.91999999999996</v>
      </c>
      <c r="L305" s="37">
        <v>101.28</v>
      </c>
      <c r="M305" s="37">
        <f>L305+273.15</f>
        <v>374.42999999999995</v>
      </c>
      <c r="N305" s="53"/>
      <c r="O305" s="37"/>
      <c r="P305" s="37"/>
      <c r="Q305" s="48">
        <f t="shared" si="56"/>
        <v>20.46948949045872</v>
      </c>
      <c r="R305" s="48">
        <f t="shared" si="57"/>
        <v>19.388593256944272</v>
      </c>
      <c r="S305" s="34">
        <f t="shared" si="58"/>
        <v>0.70687469228048627</v>
      </c>
      <c r="T305" s="34">
        <f t="shared" si="59"/>
        <v>0.6991876082832249</v>
      </c>
      <c r="U305" s="17">
        <f t="shared" si="60"/>
        <v>27.513600000000004</v>
      </c>
      <c r="V305" s="17">
        <f t="shared" si="61"/>
        <v>13.756800000000002</v>
      </c>
      <c r="W305" s="17">
        <f t="shared" si="62"/>
        <v>13.237128972850003</v>
      </c>
      <c r="X305" s="19">
        <f t="shared" si="63"/>
        <v>1.3756800000000002</v>
      </c>
      <c r="Y305" s="71">
        <f t="shared" si="64"/>
        <v>1.3237128972850003</v>
      </c>
    </row>
    <row r="306" spans="1:25" ht="18" x14ac:dyDescent="0.55000000000000004">
      <c r="A306" s="57">
        <v>307</v>
      </c>
      <c r="B306" s="70" t="s">
        <v>351</v>
      </c>
      <c r="C306" s="15">
        <v>18.100000000000001</v>
      </c>
      <c r="D306" s="46">
        <f t="shared" si="53"/>
        <v>17.228937500000001</v>
      </c>
      <c r="E306" s="15">
        <v>6.6</v>
      </c>
      <c r="F306" s="46">
        <f t="shared" si="54"/>
        <v>6.47295</v>
      </c>
      <c r="G306" s="15">
        <v>9.3000000000000007</v>
      </c>
      <c r="H306" s="46">
        <f t="shared" si="55"/>
        <v>8.4969450000000002</v>
      </c>
      <c r="I306" s="47">
        <v>69.900000000000006</v>
      </c>
      <c r="J306" s="37">
        <f>K306-273.15</f>
        <v>-97.21999999999997</v>
      </c>
      <c r="K306" s="37">
        <v>175.93</v>
      </c>
      <c r="L306" s="37">
        <f>M306-273.15</f>
        <v>78</v>
      </c>
      <c r="M306" s="38">
        <v>351.15</v>
      </c>
      <c r="N306" s="54"/>
      <c r="O306" s="38"/>
      <c r="P306" s="38"/>
      <c r="Q306" s="48">
        <f t="shared" si="56"/>
        <v>21.392989505910577</v>
      </c>
      <c r="R306" s="48">
        <f t="shared" si="57"/>
        <v>20.271493369123828</v>
      </c>
      <c r="S306" s="34">
        <f t="shared" si="58"/>
        <v>0.21662532317137106</v>
      </c>
      <c r="T306" s="34">
        <f t="shared" si="59"/>
        <v>0.18371250389633076</v>
      </c>
      <c r="U306" s="17">
        <f t="shared" si="60"/>
        <v>6.9875999999999916</v>
      </c>
      <c r="V306" s="17">
        <f t="shared" si="61"/>
        <v>3.4937999999999958</v>
      </c>
      <c r="W306" s="17">
        <f t="shared" si="62"/>
        <v>2.8784571111249928</v>
      </c>
      <c r="X306" s="19">
        <f t="shared" si="63"/>
        <v>0.34937999999999958</v>
      </c>
      <c r="Y306" s="71">
        <f t="shared" si="64"/>
        <v>0.28784571111249929</v>
      </c>
    </row>
    <row r="307" spans="1:25" ht="18" x14ac:dyDescent="0.55000000000000004">
      <c r="A307" s="57">
        <v>308</v>
      </c>
      <c r="B307" s="70" t="s">
        <v>352</v>
      </c>
      <c r="C307" s="15">
        <v>15.3</v>
      </c>
      <c r="D307" s="46">
        <f t="shared" si="53"/>
        <v>14.5636875</v>
      </c>
      <c r="E307" s="15">
        <v>1.4</v>
      </c>
      <c r="F307" s="46">
        <f t="shared" si="54"/>
        <v>1.3730499999999999</v>
      </c>
      <c r="G307" s="15">
        <v>4.0999999999999996</v>
      </c>
      <c r="H307" s="46">
        <f t="shared" si="55"/>
        <v>3.7459649999999995</v>
      </c>
      <c r="I307" s="47">
        <v>136.9</v>
      </c>
      <c r="J307" s="37">
        <v>-63</v>
      </c>
      <c r="K307" s="37">
        <f>J307+273.15</f>
        <v>210.14999999999998</v>
      </c>
      <c r="L307" s="37">
        <v>110.7</v>
      </c>
      <c r="M307" s="37">
        <f>L307+273.15</f>
        <v>383.84999999999997</v>
      </c>
      <c r="N307" s="53"/>
      <c r="O307" s="37"/>
      <c r="P307" s="37"/>
      <c r="Q307" s="48">
        <f t="shared" si="56"/>
        <v>15.901572249309186</v>
      </c>
      <c r="R307" s="48">
        <f t="shared" si="57"/>
        <v>15.100281907347997</v>
      </c>
      <c r="S307" s="34">
        <f t="shared" si="58"/>
        <v>5.27479193343002</v>
      </c>
      <c r="T307" s="34">
        <f t="shared" si="59"/>
        <v>4.9874989578795006</v>
      </c>
      <c r="U307" s="17">
        <f t="shared" si="60"/>
        <v>86.555599999999941</v>
      </c>
      <c r="V307" s="17">
        <f t="shared" si="61"/>
        <v>43.277799999999971</v>
      </c>
      <c r="W307" s="17">
        <f t="shared" si="62"/>
        <v>39.060015230724964</v>
      </c>
      <c r="X307" s="19">
        <f t="shared" si="63"/>
        <v>4.3277799999999971</v>
      </c>
      <c r="Y307" s="71">
        <f t="shared" si="64"/>
        <v>3.9060015230724963</v>
      </c>
    </row>
    <row r="308" spans="1:25" ht="18" x14ac:dyDescent="0.55000000000000004">
      <c r="A308" s="57">
        <v>309</v>
      </c>
      <c r="B308" s="70" t="s">
        <v>353</v>
      </c>
      <c r="C308" s="15">
        <v>16.5</v>
      </c>
      <c r="D308" s="46">
        <f t="shared" si="53"/>
        <v>15.705937500000001</v>
      </c>
      <c r="E308" s="15">
        <v>10.6</v>
      </c>
      <c r="F308" s="46">
        <f t="shared" si="54"/>
        <v>10.395949999999999</v>
      </c>
      <c r="G308" s="15">
        <v>17.7</v>
      </c>
      <c r="H308" s="46">
        <f t="shared" si="55"/>
        <v>16.171605</v>
      </c>
      <c r="I308" s="47">
        <v>130.9</v>
      </c>
      <c r="J308" s="37">
        <f>K308-273.15</f>
        <v>-40.149999999999977</v>
      </c>
      <c r="K308" s="37">
        <v>233</v>
      </c>
      <c r="L308" s="37">
        <f>M308-273.15</f>
        <v>231.8</v>
      </c>
      <c r="M308" s="37">
        <v>504.95</v>
      </c>
      <c r="N308" s="53"/>
      <c r="O308" s="37"/>
      <c r="P308" s="37"/>
      <c r="Q308" s="48">
        <f t="shared" si="56"/>
        <v>26.417797031546744</v>
      </c>
      <c r="R308" s="48">
        <f t="shared" si="57"/>
        <v>24.824847581252765</v>
      </c>
      <c r="S308" s="34">
        <f t="shared" si="58"/>
        <v>5.2414328488075377</v>
      </c>
      <c r="T308" s="34">
        <f t="shared" si="59"/>
        <v>4.737066716025268</v>
      </c>
      <c r="U308" s="17">
        <f t="shared" si="60"/>
        <v>147.16359999999997</v>
      </c>
      <c r="V308" s="17">
        <f t="shared" si="61"/>
        <v>73.581799999999987</v>
      </c>
      <c r="W308" s="17">
        <f t="shared" si="62"/>
        <v>62.622137691624964</v>
      </c>
      <c r="X308" s="19">
        <f t="shared" si="63"/>
        <v>7.3581799999999991</v>
      </c>
      <c r="Y308" s="71">
        <f t="shared" si="64"/>
        <v>6.2622137691624964</v>
      </c>
    </row>
    <row r="309" spans="1:25" ht="18" x14ac:dyDescent="0.55000000000000004">
      <c r="A309" s="57">
        <v>310</v>
      </c>
      <c r="B309" s="70" t="s">
        <v>354</v>
      </c>
      <c r="C309" s="15">
        <v>15.5</v>
      </c>
      <c r="D309" s="46">
        <f t="shared" si="53"/>
        <v>14.7540625</v>
      </c>
      <c r="E309" s="15">
        <v>5.7</v>
      </c>
      <c r="F309" s="46">
        <f t="shared" si="54"/>
        <v>5.5902750000000001</v>
      </c>
      <c r="G309" s="15">
        <v>11.2</v>
      </c>
      <c r="H309" s="46">
        <f t="shared" si="55"/>
        <v>10.23288</v>
      </c>
      <c r="I309" s="47">
        <v>157.4</v>
      </c>
      <c r="J309" s="38">
        <v>-80</v>
      </c>
      <c r="K309" s="37">
        <f>J309+273.15</f>
        <v>193.14999999999998</v>
      </c>
      <c r="L309" s="38">
        <v>190</v>
      </c>
      <c r="M309" s="37">
        <f>L309+273.15</f>
        <v>463.15</v>
      </c>
      <c r="N309" s="53"/>
      <c r="O309" s="37"/>
      <c r="P309" s="37"/>
      <c r="Q309" s="49">
        <f t="shared" si="56"/>
        <v>19.954448125668623</v>
      </c>
      <c r="R309" s="48">
        <f t="shared" si="57"/>
        <v>18.805461119683592</v>
      </c>
      <c r="S309" s="34">
        <f t="shared" si="58"/>
        <v>1.2219160570705832</v>
      </c>
      <c r="T309" s="34">
        <f t="shared" si="59"/>
        <v>1.282319745543905</v>
      </c>
      <c r="U309" s="17">
        <f t="shared" si="60"/>
        <v>60.80359999999996</v>
      </c>
      <c r="V309" s="17">
        <f t="shared" si="61"/>
        <v>30.40179999999998</v>
      </c>
      <c r="W309" s="17">
        <f t="shared" si="62"/>
        <v>26.358178424874968</v>
      </c>
      <c r="X309" s="19">
        <f t="shared" si="63"/>
        <v>3.0401799999999981</v>
      </c>
      <c r="Y309" s="71">
        <f t="shared" si="64"/>
        <v>2.635817842487497</v>
      </c>
    </row>
    <row r="310" spans="1:25" ht="18" x14ac:dyDescent="0.55000000000000004">
      <c r="A310" s="57">
        <v>311</v>
      </c>
      <c r="B310" s="70" t="s">
        <v>355</v>
      </c>
      <c r="C310" s="15">
        <v>16.3</v>
      </c>
      <c r="D310" s="46">
        <f t="shared" si="53"/>
        <v>15.515562500000001</v>
      </c>
      <c r="E310" s="15">
        <v>4.9000000000000004</v>
      </c>
      <c r="F310" s="46">
        <f t="shared" si="54"/>
        <v>4.8056750000000008</v>
      </c>
      <c r="G310" s="15">
        <v>8</v>
      </c>
      <c r="H310" s="46">
        <f t="shared" si="55"/>
        <v>7.3091999999999997</v>
      </c>
      <c r="I310" s="47">
        <v>195.7</v>
      </c>
      <c r="J310" s="37">
        <f>K310-273.15</f>
        <v>-28.149999999999977</v>
      </c>
      <c r="K310" s="37">
        <v>245</v>
      </c>
      <c r="L310" s="37">
        <f>M310-273.15</f>
        <v>209.3</v>
      </c>
      <c r="M310" s="37">
        <v>482.45</v>
      </c>
      <c r="N310" s="53"/>
      <c r="O310" s="37"/>
      <c r="P310" s="37"/>
      <c r="Q310" s="48">
        <f t="shared" si="56"/>
        <v>18.806913622388976</v>
      </c>
      <c r="R310" s="48">
        <f t="shared" si="57"/>
        <v>17.811557948058088</v>
      </c>
      <c r="S310" s="34">
        <f t="shared" si="58"/>
        <v>2.3694505603502307</v>
      </c>
      <c r="T310" s="34">
        <f t="shared" si="59"/>
        <v>2.2762229171694095</v>
      </c>
      <c r="U310" s="17">
        <f t="shared" si="60"/>
        <v>28.835599999999964</v>
      </c>
      <c r="V310" s="17">
        <f t="shared" si="61"/>
        <v>14.417799999999982</v>
      </c>
      <c r="W310" s="17">
        <f t="shared" si="62"/>
        <v>12.673064385674959</v>
      </c>
      <c r="X310" s="19">
        <f t="shared" si="63"/>
        <v>1.4417799999999983</v>
      </c>
      <c r="Y310" s="71">
        <f t="shared" si="64"/>
        <v>1.2673064385674959</v>
      </c>
    </row>
    <row r="311" spans="1:25" ht="18" x14ac:dyDescent="0.55000000000000004">
      <c r="A311" s="57">
        <v>313</v>
      </c>
      <c r="B311" s="70" t="s">
        <v>356</v>
      </c>
      <c r="C311" s="15">
        <v>16.600000000000001</v>
      </c>
      <c r="D311" s="46">
        <f t="shared" si="53"/>
        <v>15.801125000000003</v>
      </c>
      <c r="E311" s="15">
        <v>5.4</v>
      </c>
      <c r="F311" s="46">
        <f t="shared" si="54"/>
        <v>5.2960500000000001</v>
      </c>
      <c r="G311" s="15">
        <v>1.9</v>
      </c>
      <c r="H311" s="46">
        <f t="shared" si="55"/>
        <v>1.7359349999999998</v>
      </c>
      <c r="I311" s="47">
        <v>558.29999999999995</v>
      </c>
      <c r="J311" s="37">
        <v>-37</v>
      </c>
      <c r="K311" s="37">
        <f>J311+273.15</f>
        <v>236.14999999999998</v>
      </c>
      <c r="L311" s="37">
        <v>285</v>
      </c>
      <c r="M311" s="37">
        <f>L311+273.15</f>
        <v>558.15</v>
      </c>
      <c r="N311" s="53"/>
      <c r="O311" s="37"/>
      <c r="P311" s="37"/>
      <c r="Q311" s="48">
        <f t="shared" si="56"/>
        <v>17.559328005365128</v>
      </c>
      <c r="R311" s="48">
        <f t="shared" si="57"/>
        <v>16.755213134793305</v>
      </c>
      <c r="S311" s="34">
        <f t="shared" si="58"/>
        <v>3.6170361773740787</v>
      </c>
      <c r="T311" s="34">
        <f t="shared" si="59"/>
        <v>3.3325677304341923</v>
      </c>
      <c r="U311" s="17">
        <f t="shared" si="60"/>
        <v>46.547599999999953</v>
      </c>
      <c r="V311" s="17">
        <f t="shared" si="61"/>
        <v>23.273799999999977</v>
      </c>
      <c r="W311" s="17">
        <f t="shared" si="62"/>
        <v>19.773502878662462</v>
      </c>
      <c r="X311" s="19">
        <f t="shared" si="63"/>
        <v>2.3273799999999976</v>
      </c>
      <c r="Y311" s="71">
        <f t="shared" si="64"/>
        <v>1.9773502878662463</v>
      </c>
    </row>
    <row r="312" spans="1:25" ht="18" x14ac:dyDescent="0.55000000000000004">
      <c r="A312" s="57">
        <v>314</v>
      </c>
      <c r="B312" s="70" t="s">
        <v>357</v>
      </c>
      <c r="C312" s="15">
        <v>18.600000000000001</v>
      </c>
      <c r="D312" s="46">
        <f t="shared" si="53"/>
        <v>17.704875000000001</v>
      </c>
      <c r="E312" s="15">
        <v>1</v>
      </c>
      <c r="F312" s="46">
        <f t="shared" si="54"/>
        <v>0.98075000000000001</v>
      </c>
      <c r="G312" s="15">
        <v>7</v>
      </c>
      <c r="H312" s="46">
        <f t="shared" si="55"/>
        <v>6.3955500000000001</v>
      </c>
      <c r="I312" s="47">
        <v>142.80000000000001</v>
      </c>
      <c r="J312" s="37">
        <f>K312-273.15</f>
        <v>31</v>
      </c>
      <c r="K312" s="37">
        <v>304.14999999999998</v>
      </c>
      <c r="L312" s="37">
        <f>M312-273.15</f>
        <v>200.55</v>
      </c>
      <c r="M312" s="37">
        <v>473.7</v>
      </c>
      <c r="N312" s="53"/>
      <c r="O312" s="37"/>
      <c r="P312" s="37"/>
      <c r="Q312" s="49">
        <f t="shared" si="56"/>
        <v>19.898743678936118</v>
      </c>
      <c r="R312" s="48">
        <f t="shared" si="57"/>
        <v>18.850133398218301</v>
      </c>
      <c r="S312" s="34">
        <f t="shared" si="58"/>
        <v>1.2776205038030888</v>
      </c>
      <c r="T312" s="34">
        <f t="shared" si="59"/>
        <v>1.2376474670091966</v>
      </c>
      <c r="U312" s="17">
        <f t="shared" si="60"/>
        <v>36.057600000000001</v>
      </c>
      <c r="V312" s="17">
        <f t="shared" si="61"/>
        <v>18.0288</v>
      </c>
      <c r="W312" s="17">
        <f t="shared" si="62"/>
        <v>17.276292635049995</v>
      </c>
      <c r="X312" s="19">
        <f t="shared" si="63"/>
        <v>1.80288</v>
      </c>
      <c r="Y312" s="71">
        <f t="shared" si="64"/>
        <v>1.7276292635049995</v>
      </c>
    </row>
    <row r="313" spans="1:25" ht="18" x14ac:dyDescent="0.55000000000000004">
      <c r="A313" s="57">
        <v>315</v>
      </c>
      <c r="B313" s="70" t="s">
        <v>358</v>
      </c>
      <c r="C313" s="15">
        <v>16.5</v>
      </c>
      <c r="D313" s="46">
        <f t="shared" si="53"/>
        <v>15.705937500000001</v>
      </c>
      <c r="E313" s="15">
        <v>4.5999999999999996</v>
      </c>
      <c r="F313" s="46">
        <f t="shared" si="54"/>
        <v>4.51145</v>
      </c>
      <c r="G313" s="15">
        <v>5.6</v>
      </c>
      <c r="H313" s="46">
        <f t="shared" si="55"/>
        <v>5.1164399999999999</v>
      </c>
      <c r="I313" s="47">
        <v>93.6</v>
      </c>
      <c r="J313" s="37">
        <f>K313-273.15</f>
        <v>20</v>
      </c>
      <c r="K313" s="37">
        <v>293.14999999999998</v>
      </c>
      <c r="L313" s="37">
        <f>M313-273.15</f>
        <v>84</v>
      </c>
      <c r="M313" s="37">
        <v>357.15</v>
      </c>
      <c r="N313" s="53"/>
      <c r="O313" s="50" t="s">
        <v>54</v>
      </c>
      <c r="P313" s="50" t="s">
        <v>47</v>
      </c>
      <c r="Q313" s="48">
        <f t="shared" si="56"/>
        <v>18.021376196062274</v>
      </c>
      <c r="R313" s="48">
        <f t="shared" si="57"/>
        <v>17.123306109802694</v>
      </c>
      <c r="S313" s="34">
        <f t="shared" si="58"/>
        <v>3.1549879866769324</v>
      </c>
      <c r="T313" s="34">
        <f t="shared" si="59"/>
        <v>2.9644747554248028</v>
      </c>
      <c r="U313" s="17">
        <f t="shared" si="60"/>
        <v>27.433599999999981</v>
      </c>
      <c r="V313" s="17">
        <f t="shared" si="61"/>
        <v>13.71679999999999</v>
      </c>
      <c r="W313" s="17">
        <f t="shared" si="62"/>
        <v>12.06140376066247</v>
      </c>
      <c r="X313" s="19">
        <f t="shared" si="63"/>
        <v>1.3716799999999991</v>
      </c>
      <c r="Y313" s="71">
        <f t="shared" si="64"/>
        <v>1.206140376066247</v>
      </c>
    </row>
    <row r="314" spans="1:25" ht="18" x14ac:dyDescent="0.55000000000000004">
      <c r="A314" s="57">
        <v>316</v>
      </c>
      <c r="B314" s="70" t="s">
        <v>359</v>
      </c>
      <c r="C314" s="15">
        <v>16</v>
      </c>
      <c r="D314" s="46">
        <f t="shared" si="53"/>
        <v>15.23</v>
      </c>
      <c r="E314" s="15">
        <v>0</v>
      </c>
      <c r="F314" s="46">
        <f t="shared" si="54"/>
        <v>0</v>
      </c>
      <c r="G314" s="15">
        <v>0</v>
      </c>
      <c r="H314" s="46">
        <f t="shared" si="55"/>
        <v>0</v>
      </c>
      <c r="I314" s="47">
        <v>228.6</v>
      </c>
      <c r="J314" s="37">
        <v>-12</v>
      </c>
      <c r="K314" s="37">
        <f>J314+273.15</f>
        <v>261.14999999999998</v>
      </c>
      <c r="L314" s="37">
        <v>216.2</v>
      </c>
      <c r="M314" s="37">
        <f>L314+273.15</f>
        <v>489.34999999999997</v>
      </c>
      <c r="N314" s="53"/>
      <c r="O314" s="37"/>
      <c r="P314" s="37"/>
      <c r="Q314" s="48">
        <f t="shared" si="56"/>
        <v>16</v>
      </c>
      <c r="R314" s="48">
        <f t="shared" si="57"/>
        <v>15.23</v>
      </c>
      <c r="S314" s="34">
        <f t="shared" si="58"/>
        <v>5.1763641827392064</v>
      </c>
      <c r="T314" s="34">
        <f t="shared" si="59"/>
        <v>4.8577808652274967</v>
      </c>
      <c r="U314" s="17">
        <f t="shared" si="60"/>
        <v>127.59359999999998</v>
      </c>
      <c r="V314" s="17">
        <f t="shared" si="61"/>
        <v>63.79679999999999</v>
      </c>
      <c r="W314" s="17">
        <f t="shared" si="62"/>
        <v>56.794340341299971</v>
      </c>
      <c r="X314" s="19">
        <f t="shared" si="63"/>
        <v>6.3796799999999987</v>
      </c>
      <c r="Y314" s="71">
        <f t="shared" si="64"/>
        <v>5.6794340341299971</v>
      </c>
    </row>
    <row r="315" spans="1:25" ht="18" x14ac:dyDescent="0.55000000000000004">
      <c r="A315" s="57">
        <v>317</v>
      </c>
      <c r="B315" s="70" t="s">
        <v>360</v>
      </c>
      <c r="C315" s="15">
        <v>16.5</v>
      </c>
      <c r="D315" s="46">
        <f t="shared" si="53"/>
        <v>15.705937500000001</v>
      </c>
      <c r="E315" s="15">
        <v>0</v>
      </c>
      <c r="F315" s="46">
        <f t="shared" si="54"/>
        <v>0</v>
      </c>
      <c r="G315" s="15">
        <v>0</v>
      </c>
      <c r="H315" s="46">
        <f t="shared" si="55"/>
        <v>0</v>
      </c>
      <c r="I315" s="47">
        <v>359.8</v>
      </c>
      <c r="J315" s="37">
        <v>36.799999999999997</v>
      </c>
      <c r="K315" s="37">
        <f>J315+273.15</f>
        <v>309.95</v>
      </c>
      <c r="L315" s="37">
        <v>343</v>
      </c>
      <c r="M315" s="37">
        <f>L315+273.15</f>
        <v>616.15</v>
      </c>
      <c r="N315" s="53"/>
      <c r="O315" s="37"/>
      <c r="P315" s="37"/>
      <c r="Q315" s="48">
        <f t="shared" si="56"/>
        <v>16.5</v>
      </c>
      <c r="R315" s="48">
        <f t="shared" si="57"/>
        <v>15.705937500000001</v>
      </c>
      <c r="S315" s="34">
        <f t="shared" si="58"/>
        <v>4.6763641827392064</v>
      </c>
      <c r="T315" s="34">
        <f t="shared" si="59"/>
        <v>4.3818433652274962</v>
      </c>
      <c r="U315" s="17">
        <f t="shared" si="60"/>
        <v>117.71359999999999</v>
      </c>
      <c r="V315" s="17">
        <f t="shared" si="61"/>
        <v>58.856799999999993</v>
      </c>
      <c r="W315" s="17">
        <f t="shared" si="62"/>
        <v>52.416379274112472</v>
      </c>
      <c r="X315" s="19">
        <f t="shared" si="63"/>
        <v>5.8856799999999989</v>
      </c>
      <c r="Y315" s="71">
        <f t="shared" si="64"/>
        <v>5.2416379274112472</v>
      </c>
    </row>
    <row r="316" spans="1:25" ht="18" x14ac:dyDescent="0.55000000000000004">
      <c r="A316" s="57">
        <v>318</v>
      </c>
      <c r="B316" s="70" t="s">
        <v>361</v>
      </c>
      <c r="C316" s="15">
        <v>18.899999999999999</v>
      </c>
      <c r="D316" s="46">
        <f t="shared" si="53"/>
        <v>17.990437499999999</v>
      </c>
      <c r="E316" s="15">
        <v>7.6</v>
      </c>
      <c r="F316" s="46">
        <f t="shared" si="54"/>
        <v>7.4536999999999995</v>
      </c>
      <c r="G316" s="15">
        <v>6.6</v>
      </c>
      <c r="H316" s="46">
        <f t="shared" si="55"/>
        <v>6.0300899999999995</v>
      </c>
      <c r="I316" s="47">
        <v>78.400000000000006</v>
      </c>
      <c r="J316" s="37">
        <v>-25.9</v>
      </c>
      <c r="K316" s="38">
        <f>J316+273.15</f>
        <v>247.24999999999997</v>
      </c>
      <c r="L316" s="37">
        <v>116.8</v>
      </c>
      <c r="M316" s="38">
        <f>L316+273.15</f>
        <v>389.95</v>
      </c>
      <c r="N316" s="53"/>
      <c r="O316" s="37"/>
      <c r="P316" s="37"/>
      <c r="Q316" s="48">
        <f t="shared" si="56"/>
        <v>21.413313615599055</v>
      </c>
      <c r="R316" s="48">
        <f t="shared" si="57"/>
        <v>20.385668263255589</v>
      </c>
      <c r="S316" s="34">
        <f t="shared" si="58"/>
        <v>0.23694943285984849</v>
      </c>
      <c r="T316" s="34">
        <f t="shared" si="59"/>
        <v>0.29788739802809161</v>
      </c>
      <c r="U316" s="17">
        <f t="shared" si="60"/>
        <v>0.64959999999999951</v>
      </c>
      <c r="V316" s="17">
        <f t="shared" si="61"/>
        <v>0.32479999999999976</v>
      </c>
      <c r="W316" s="17">
        <f t="shared" si="62"/>
        <v>0.34098879666250143</v>
      </c>
      <c r="X316" s="19">
        <f t="shared" si="63"/>
        <v>3.2479999999999974E-2</v>
      </c>
      <c r="Y316" s="71">
        <f t="shared" si="64"/>
        <v>3.4098879666250144E-2</v>
      </c>
    </row>
    <row r="317" spans="1:25" ht="18" x14ac:dyDescent="0.55000000000000004">
      <c r="A317" s="57">
        <v>319</v>
      </c>
      <c r="B317" s="70" t="s">
        <v>362</v>
      </c>
      <c r="C317" s="15">
        <v>16.5</v>
      </c>
      <c r="D317" s="46">
        <f t="shared" si="53"/>
        <v>15.705937500000001</v>
      </c>
      <c r="E317" s="15">
        <v>8.6</v>
      </c>
      <c r="F317" s="46">
        <f t="shared" si="54"/>
        <v>8.43445</v>
      </c>
      <c r="G317" s="15">
        <v>6.7</v>
      </c>
      <c r="H317" s="46">
        <f t="shared" si="55"/>
        <v>6.1214550000000001</v>
      </c>
      <c r="I317" s="47">
        <v>70</v>
      </c>
      <c r="J317" s="37">
        <v>-112.13</v>
      </c>
      <c r="K317" s="37">
        <f>J317+273.15</f>
        <v>161.01999999999998</v>
      </c>
      <c r="L317" s="37">
        <v>34.229999999999997</v>
      </c>
      <c r="M317" s="37">
        <f>L317+273.15</f>
        <v>307.38</v>
      </c>
      <c r="N317" s="53"/>
      <c r="O317" s="37"/>
      <c r="P317" s="37"/>
      <c r="Q317" s="49">
        <f t="shared" si="56"/>
        <v>19.776248380317231</v>
      </c>
      <c r="R317" s="48">
        <f t="shared" si="57"/>
        <v>18.849101593270468</v>
      </c>
      <c r="S317" s="34">
        <f t="shared" si="58"/>
        <v>1.4001158024219755</v>
      </c>
      <c r="T317" s="34">
        <f t="shared" si="59"/>
        <v>1.2386792719570288</v>
      </c>
      <c r="U317" s="17">
        <f t="shared" si="60"/>
        <v>22.363599999999977</v>
      </c>
      <c r="V317" s="17">
        <f t="shared" si="61"/>
        <v>11.181799999999988</v>
      </c>
      <c r="W317" s="17">
        <f t="shared" si="62"/>
        <v>9.7798594146249691</v>
      </c>
      <c r="X317" s="19">
        <f t="shared" si="63"/>
        <v>1.1181799999999988</v>
      </c>
      <c r="Y317" s="71">
        <f t="shared" si="64"/>
        <v>0.97798594146249695</v>
      </c>
    </row>
    <row r="318" spans="1:25" ht="18" x14ac:dyDescent="0.55000000000000004">
      <c r="A318" s="57">
        <v>320</v>
      </c>
      <c r="B318" s="70" t="s">
        <v>363</v>
      </c>
      <c r="C318" s="15">
        <v>16.600000000000001</v>
      </c>
      <c r="D318" s="46">
        <f t="shared" si="53"/>
        <v>15.801125000000003</v>
      </c>
      <c r="E318" s="15">
        <v>7.7</v>
      </c>
      <c r="F318" s="46">
        <f t="shared" si="54"/>
        <v>7.5517750000000001</v>
      </c>
      <c r="G318" s="15">
        <v>7.4</v>
      </c>
      <c r="H318" s="46">
        <f t="shared" si="55"/>
        <v>6.7610099999999997</v>
      </c>
      <c r="I318" s="47">
        <v>80.7</v>
      </c>
      <c r="J318" s="37">
        <v>-135</v>
      </c>
      <c r="K318" s="37">
        <f>J318+273.15</f>
        <v>138.14999999999998</v>
      </c>
      <c r="L318" s="37">
        <v>68</v>
      </c>
      <c r="M318" s="37">
        <f>L318+273.15</f>
        <v>341.15</v>
      </c>
      <c r="N318" s="53"/>
      <c r="O318" s="37"/>
      <c r="P318" s="37"/>
      <c r="Q318" s="49">
        <f t="shared" si="56"/>
        <v>19.738540979515179</v>
      </c>
      <c r="R318" s="48">
        <f t="shared" si="57"/>
        <v>18.772749216253597</v>
      </c>
      <c r="S318" s="34">
        <f t="shared" si="58"/>
        <v>1.4378232032240277</v>
      </c>
      <c r="T318" s="34">
        <f t="shared" si="59"/>
        <v>1.3150316489738998</v>
      </c>
      <c r="U318" s="17">
        <f t="shared" si="60"/>
        <v>18.627599999999958</v>
      </c>
      <c r="V318" s="17">
        <f t="shared" si="61"/>
        <v>9.3137999999999792</v>
      </c>
      <c r="W318" s="17">
        <f t="shared" si="62"/>
        <v>8.0448035381624585</v>
      </c>
      <c r="X318" s="19">
        <f t="shared" si="63"/>
        <v>0.93137999999999788</v>
      </c>
      <c r="Y318" s="71">
        <f t="shared" si="64"/>
        <v>0.80448035381624583</v>
      </c>
    </row>
    <row r="319" spans="1:25" ht="18" x14ac:dyDescent="0.55000000000000004">
      <c r="A319" s="57">
        <v>321</v>
      </c>
      <c r="B319" s="70" t="s">
        <v>364</v>
      </c>
      <c r="C319" s="15">
        <v>19.399999999999999</v>
      </c>
      <c r="D319" s="46">
        <f t="shared" si="53"/>
        <v>18.466374999999999</v>
      </c>
      <c r="E319" s="15">
        <v>13.8</v>
      </c>
      <c r="F319" s="46">
        <f t="shared" si="54"/>
        <v>13.534350000000002</v>
      </c>
      <c r="G319" s="15">
        <v>3.9</v>
      </c>
      <c r="H319" s="46">
        <f t="shared" si="55"/>
        <v>3.5632349999999997</v>
      </c>
      <c r="I319" s="47">
        <v>110.7</v>
      </c>
      <c r="J319" s="37">
        <f>K319-273.15</f>
        <v>69.15500000000003</v>
      </c>
      <c r="K319" s="37">
        <v>342.30500000000001</v>
      </c>
      <c r="L319" s="37">
        <f>M319-273.15</f>
        <v>270</v>
      </c>
      <c r="M319" s="37">
        <v>543.15</v>
      </c>
      <c r="N319" s="53"/>
      <c r="O319" s="37"/>
      <c r="P319" s="37"/>
      <c r="Q319" s="48">
        <f t="shared" si="56"/>
        <v>24.124883419407439</v>
      </c>
      <c r="R319" s="48">
        <f t="shared" si="57"/>
        <v>23.17072030016223</v>
      </c>
      <c r="S319" s="34">
        <f t="shared" si="58"/>
        <v>2.9485192366682327</v>
      </c>
      <c r="T319" s="34">
        <f t="shared" si="59"/>
        <v>3.0829394349347332</v>
      </c>
      <c r="U319" s="17">
        <f t="shared" si="60"/>
        <v>57.699600000000004</v>
      </c>
      <c r="V319" s="17">
        <f t="shared" si="61"/>
        <v>28.849800000000002</v>
      </c>
      <c r="W319" s="17">
        <f t="shared" si="62"/>
        <v>27.255571169162518</v>
      </c>
      <c r="X319" s="19">
        <f t="shared" si="63"/>
        <v>2.8849800000000001</v>
      </c>
      <c r="Y319" s="71">
        <f t="shared" si="64"/>
        <v>2.725557116916252</v>
      </c>
    </row>
    <row r="320" spans="1:25" ht="18" x14ac:dyDescent="0.55000000000000004">
      <c r="A320" s="57">
        <v>322</v>
      </c>
      <c r="B320" s="70" t="s">
        <v>365</v>
      </c>
      <c r="C320" s="15">
        <v>17.899999999999999</v>
      </c>
      <c r="D320" s="46">
        <f t="shared" si="53"/>
        <v>17.038562499999998</v>
      </c>
      <c r="E320" s="15">
        <v>7.2</v>
      </c>
      <c r="F320" s="46">
        <f t="shared" si="54"/>
        <v>7.0613999999999999</v>
      </c>
      <c r="G320" s="15">
        <v>8.6999999999999993</v>
      </c>
      <c r="H320" s="46">
        <f t="shared" si="55"/>
        <v>7.9487549999999993</v>
      </c>
      <c r="I320" s="47">
        <v>83.9</v>
      </c>
      <c r="J320" s="37">
        <f>K320-273.15</f>
        <v>-41.199999999999989</v>
      </c>
      <c r="K320" s="37">
        <v>231.95</v>
      </c>
      <c r="L320" s="37">
        <f>M320-273.15</f>
        <v>145.85000000000002</v>
      </c>
      <c r="M320" s="37">
        <v>419</v>
      </c>
      <c r="N320" s="53"/>
      <c r="O320" s="37"/>
      <c r="P320" s="37"/>
      <c r="Q320" s="48">
        <f t="shared" si="56"/>
        <v>21.164593074283285</v>
      </c>
      <c r="R320" s="48">
        <f t="shared" si="57"/>
        <v>20.083791675787499</v>
      </c>
      <c r="S320" s="34">
        <f t="shared" si="58"/>
        <v>1.1771108455921109E-2</v>
      </c>
      <c r="T320" s="34">
        <f t="shared" si="59"/>
        <v>3.9891894399985972E-3</v>
      </c>
      <c r="U320" s="17">
        <f t="shared" si="60"/>
        <v>5.6195999999999993</v>
      </c>
      <c r="V320" s="17">
        <f t="shared" si="61"/>
        <v>2.8097999999999996</v>
      </c>
      <c r="W320" s="17">
        <f t="shared" si="62"/>
        <v>2.3020392973749977</v>
      </c>
      <c r="X320" s="19">
        <f t="shared" si="63"/>
        <v>0.28097999999999995</v>
      </c>
      <c r="Y320" s="71">
        <f t="shared" si="64"/>
        <v>0.23020392973749976</v>
      </c>
    </row>
    <row r="321" spans="1:25" ht="18" x14ac:dyDescent="0.55000000000000004">
      <c r="A321" s="57">
        <v>323</v>
      </c>
      <c r="B321" s="70" t="s">
        <v>366</v>
      </c>
      <c r="C321" s="15">
        <v>17.7</v>
      </c>
      <c r="D321" s="46">
        <f t="shared" si="53"/>
        <v>16.848187499999998</v>
      </c>
      <c r="E321" s="15">
        <v>14.9</v>
      </c>
      <c r="F321" s="46">
        <f t="shared" si="54"/>
        <v>14.613175</v>
      </c>
      <c r="G321" s="15">
        <v>6.8</v>
      </c>
      <c r="H321" s="46">
        <f t="shared" si="55"/>
        <v>6.2128199999999998</v>
      </c>
      <c r="I321" s="47">
        <v>94.7</v>
      </c>
      <c r="J321" s="37">
        <f>K321-273.15</f>
        <v>-67.999999999999972</v>
      </c>
      <c r="K321" s="37">
        <v>205.15</v>
      </c>
      <c r="L321" s="37">
        <f>M321-273.15</f>
        <v>175.34000000000003</v>
      </c>
      <c r="M321" s="37">
        <v>448.49</v>
      </c>
      <c r="N321" s="53"/>
      <c r="O321" s="37"/>
      <c r="P321" s="37"/>
      <c r="Q321" s="48">
        <f t="shared" si="56"/>
        <v>24.115140472325677</v>
      </c>
      <c r="R321" s="48">
        <f t="shared" si="57"/>
        <v>23.151791247507852</v>
      </c>
      <c r="S321" s="34">
        <f t="shared" si="58"/>
        <v>2.9387762895864711</v>
      </c>
      <c r="T321" s="34">
        <f t="shared" si="59"/>
        <v>3.0640103822803546</v>
      </c>
      <c r="U321" s="17">
        <f t="shared" si="60"/>
        <v>66.61160000000001</v>
      </c>
      <c r="V321" s="17">
        <f t="shared" si="61"/>
        <v>33.305800000000005</v>
      </c>
      <c r="W321" s="17">
        <f t="shared" si="62"/>
        <v>31.780889564874997</v>
      </c>
      <c r="X321" s="19">
        <f t="shared" si="63"/>
        <v>3.3305800000000003</v>
      </c>
      <c r="Y321" s="71">
        <f t="shared" si="64"/>
        <v>3.1780889564874997</v>
      </c>
    </row>
    <row r="322" spans="1:25" ht="18" x14ac:dyDescent="0.55000000000000004">
      <c r="A322" s="57">
        <v>324</v>
      </c>
      <c r="B322" s="70" t="s">
        <v>367</v>
      </c>
      <c r="C322" s="15">
        <v>15.7</v>
      </c>
      <c r="D322" s="46">
        <f t="shared" ref="D322:D385" si="65">C322*(1-($AC$12-$AD$12)*$AA$12*1.25)</f>
        <v>14.944437499999999</v>
      </c>
      <c r="E322" s="15">
        <v>6.5</v>
      </c>
      <c r="F322" s="46">
        <f t="shared" ref="F322:F385" si="66">E322*(1-($AC$12-$AD$12)*$AA$12/2)</f>
        <v>6.3748750000000003</v>
      </c>
      <c r="G322" s="15">
        <v>7.1</v>
      </c>
      <c r="H322" s="46">
        <f t="shared" ref="H322:H385" si="67">G322*(1-($AC$12-$AD$12)*(0.00122+$AA$12/2))</f>
        <v>6.4869149999999998</v>
      </c>
      <c r="I322" s="47">
        <v>74.3</v>
      </c>
      <c r="J322" s="37">
        <v>-147</v>
      </c>
      <c r="K322" s="37">
        <f>J322+273.15</f>
        <v>126.14999999999998</v>
      </c>
      <c r="L322" s="37">
        <v>35</v>
      </c>
      <c r="M322" s="37">
        <f>L322+273.15</f>
        <v>308.14999999999998</v>
      </c>
      <c r="N322" s="53"/>
      <c r="O322" s="37"/>
      <c r="P322" s="37"/>
      <c r="Q322" s="48">
        <f t="shared" ref="Q322:Q385" si="68">(C322^2+E322^2+G322^2)^(1/2)</f>
        <v>18.416025629869221</v>
      </c>
      <c r="R322" s="48">
        <f t="shared" ref="R322:R385" si="69">(D322^2+F322^2+H322^2)^(1/2)</f>
        <v>17.494436534917501</v>
      </c>
      <c r="S322" s="34">
        <f t="shared" ref="S322:S385" si="70">ABS($AG$2-Q322)</f>
        <v>2.7603385528699853</v>
      </c>
      <c r="T322" s="34">
        <f t="shared" ref="T322:T385" si="71">ABS($AG$3-R322)</f>
        <v>2.5933443303099963</v>
      </c>
      <c r="U322" s="17">
        <f t="shared" ref="U322:U385" si="72">4*($AB$2-C322)^2+($AC$2-E322)^2+($AD$2-G322)^2</f>
        <v>36.741599999999991</v>
      </c>
      <c r="V322" s="17">
        <f t="shared" ref="V322:V385" si="73">(4*($AB$2-C322)^2+($AC$2-E322)^2+($AD$2-G322)^2)^1/2</f>
        <v>18.370799999999996</v>
      </c>
      <c r="W322" s="17">
        <f t="shared" ref="W322:W385" si="74">(4*($AB$3-D322)^2+($AC$3-F322)^2+($AD$3-H322)^2)^1/2</f>
        <v>16.062113371537478</v>
      </c>
      <c r="X322" s="19">
        <f t="shared" ref="X322:X385" si="75">V322/$Z$12</f>
        <v>1.8370799999999996</v>
      </c>
      <c r="Y322" s="71">
        <f t="shared" ref="Y322:Y385" si="76">W322/$Z$12</f>
        <v>1.6062113371537479</v>
      </c>
    </row>
    <row r="323" spans="1:25" ht="18" x14ac:dyDescent="0.55000000000000004">
      <c r="A323" s="57">
        <v>325</v>
      </c>
      <c r="B323" s="70" t="s">
        <v>368</v>
      </c>
      <c r="C323" s="15">
        <v>15.8</v>
      </c>
      <c r="D323" s="46">
        <f t="shared" si="65"/>
        <v>15.039625000000001</v>
      </c>
      <c r="E323" s="15">
        <v>8.8000000000000007</v>
      </c>
      <c r="F323" s="46">
        <f t="shared" si="66"/>
        <v>8.6306000000000012</v>
      </c>
      <c r="G323" s="15">
        <v>19.399999999999999</v>
      </c>
      <c r="H323" s="46">
        <f t="shared" si="67"/>
        <v>17.724809999999998</v>
      </c>
      <c r="I323" s="47">
        <v>58.5</v>
      </c>
      <c r="J323" s="37">
        <v>-114.1</v>
      </c>
      <c r="K323" s="37">
        <f>J323+273.15</f>
        <v>159.04999999999998</v>
      </c>
      <c r="L323" s="37">
        <v>78.37</v>
      </c>
      <c r="M323" s="37">
        <f>L323+273.15</f>
        <v>351.52</v>
      </c>
      <c r="N323" s="53"/>
      <c r="O323" s="37"/>
      <c r="P323" s="37"/>
      <c r="Q323" s="48">
        <f t="shared" si="68"/>
        <v>26.522443326360413</v>
      </c>
      <c r="R323" s="48">
        <f t="shared" si="69"/>
        <v>24.796097798579616</v>
      </c>
      <c r="S323" s="34">
        <f t="shared" si="70"/>
        <v>5.346079143621207</v>
      </c>
      <c r="T323" s="34">
        <f t="shared" si="71"/>
        <v>4.7083169333521191</v>
      </c>
      <c r="U323" s="17">
        <f t="shared" si="72"/>
        <v>191.10559999999992</v>
      </c>
      <c r="V323" s="17">
        <f t="shared" si="73"/>
        <v>95.552799999999962</v>
      </c>
      <c r="W323" s="17">
        <f t="shared" si="74"/>
        <v>80.71909761209993</v>
      </c>
      <c r="X323" s="19">
        <f t="shared" si="75"/>
        <v>9.5552799999999962</v>
      </c>
      <c r="Y323" s="71">
        <f t="shared" si="76"/>
        <v>8.0719097612099926</v>
      </c>
    </row>
    <row r="324" spans="1:25" ht="18" x14ac:dyDescent="0.55000000000000004">
      <c r="A324" s="57">
        <v>326</v>
      </c>
      <c r="B324" s="70" t="s">
        <v>369</v>
      </c>
      <c r="C324" s="15">
        <v>17</v>
      </c>
      <c r="D324" s="46">
        <f t="shared" si="65"/>
        <v>16.181875000000002</v>
      </c>
      <c r="E324" s="15">
        <v>15.5</v>
      </c>
      <c r="F324" s="46">
        <f t="shared" si="66"/>
        <v>15.201625</v>
      </c>
      <c r="G324" s="15">
        <v>21.2</v>
      </c>
      <c r="H324" s="46">
        <f t="shared" si="67"/>
        <v>19.36938</v>
      </c>
      <c r="I324" s="47">
        <v>59.8</v>
      </c>
      <c r="J324" s="37">
        <v>10.3</v>
      </c>
      <c r="K324" s="37">
        <f>J324+273.15</f>
        <v>283.45</v>
      </c>
      <c r="L324" s="37">
        <v>170</v>
      </c>
      <c r="M324" s="37">
        <f>L324+273.15</f>
        <v>443.15</v>
      </c>
      <c r="N324" s="53"/>
      <c r="O324" s="37"/>
      <c r="P324" s="37"/>
      <c r="Q324" s="48">
        <f t="shared" si="68"/>
        <v>31.284021480621703</v>
      </c>
      <c r="R324" s="48">
        <f t="shared" si="69"/>
        <v>29.463797493545361</v>
      </c>
      <c r="S324" s="34">
        <f t="shared" si="70"/>
        <v>10.107657297882497</v>
      </c>
      <c r="T324" s="34">
        <f t="shared" si="71"/>
        <v>9.3760166283178634</v>
      </c>
      <c r="U324" s="17">
        <f t="shared" si="72"/>
        <v>285.72359999999998</v>
      </c>
      <c r="V324" s="17">
        <f t="shared" si="73"/>
        <v>142.86179999999999</v>
      </c>
      <c r="W324" s="17">
        <f t="shared" si="74"/>
        <v>124.10102878331247</v>
      </c>
      <c r="X324" s="19">
        <f t="shared" si="75"/>
        <v>14.286179999999998</v>
      </c>
      <c r="Y324" s="71">
        <f t="shared" si="76"/>
        <v>12.410102878331248</v>
      </c>
    </row>
    <row r="325" spans="1:25" ht="18" x14ac:dyDescent="0.55000000000000004">
      <c r="A325" s="57">
        <v>327</v>
      </c>
      <c r="B325" s="70" t="s">
        <v>370</v>
      </c>
      <c r="C325" s="15">
        <v>16.2</v>
      </c>
      <c r="D325" s="46">
        <f t="shared" si="65"/>
        <v>15.420375</v>
      </c>
      <c r="E325" s="15">
        <v>3.3</v>
      </c>
      <c r="F325" s="46">
        <f t="shared" si="66"/>
        <v>3.236475</v>
      </c>
      <c r="G325" s="15">
        <v>8.8000000000000007</v>
      </c>
      <c r="H325" s="46">
        <f t="shared" si="67"/>
        <v>8.0401199999999999</v>
      </c>
      <c r="I325" s="47">
        <v>155.5</v>
      </c>
      <c r="J325" s="37">
        <v>-58</v>
      </c>
      <c r="K325" s="37">
        <f>J325+273.15</f>
        <v>215.14999999999998</v>
      </c>
      <c r="L325" s="37">
        <v>170</v>
      </c>
      <c r="M325" s="37">
        <f>L325+273.15</f>
        <v>443.15</v>
      </c>
      <c r="N325" s="53"/>
      <c r="O325" s="37"/>
      <c r="P325" s="37"/>
      <c r="Q325" s="48">
        <f t="shared" si="68"/>
        <v>18.72885474341664</v>
      </c>
      <c r="R325" s="48">
        <f t="shared" si="69"/>
        <v>17.689156711970472</v>
      </c>
      <c r="S325" s="34">
        <f t="shared" si="70"/>
        <v>2.447509439322566</v>
      </c>
      <c r="T325" s="34">
        <f t="shared" si="71"/>
        <v>2.3986241532570247</v>
      </c>
      <c r="U325" s="17">
        <f t="shared" si="72"/>
        <v>42.331599999999995</v>
      </c>
      <c r="V325" s="17">
        <f t="shared" si="73"/>
        <v>21.165799999999997</v>
      </c>
      <c r="W325" s="17">
        <f t="shared" si="74"/>
        <v>18.940208334312473</v>
      </c>
      <c r="X325" s="19">
        <f t="shared" si="75"/>
        <v>2.1165799999999999</v>
      </c>
      <c r="Y325" s="71">
        <f t="shared" si="76"/>
        <v>1.8940208334312474</v>
      </c>
    </row>
    <row r="326" spans="1:25" ht="18" x14ac:dyDescent="0.55000000000000004">
      <c r="A326" s="57">
        <v>328</v>
      </c>
      <c r="B326" s="70" t="s">
        <v>371</v>
      </c>
      <c r="C326" s="15">
        <v>15.8</v>
      </c>
      <c r="D326" s="46">
        <f t="shared" si="65"/>
        <v>15.039625000000001</v>
      </c>
      <c r="E326" s="15">
        <v>5.3</v>
      </c>
      <c r="F326" s="46">
        <f t="shared" si="66"/>
        <v>5.1979749999999996</v>
      </c>
      <c r="G326" s="15">
        <v>7.2</v>
      </c>
      <c r="H326" s="46">
        <f t="shared" si="67"/>
        <v>6.5782799999999995</v>
      </c>
      <c r="I326" s="47">
        <v>98.5</v>
      </c>
      <c r="J326" s="37">
        <f>K326-273.15</f>
        <v>-83.549999999999983</v>
      </c>
      <c r="K326" s="37">
        <v>189.6</v>
      </c>
      <c r="L326" s="37">
        <f>M326-273.15</f>
        <v>77.06</v>
      </c>
      <c r="M326" s="37">
        <v>350.21</v>
      </c>
      <c r="N326" s="53"/>
      <c r="O326" s="37"/>
      <c r="P326" s="37"/>
      <c r="Q326" s="48">
        <f t="shared" si="68"/>
        <v>18.154062906137568</v>
      </c>
      <c r="R326" s="48">
        <f t="shared" si="69"/>
        <v>17.218682644141218</v>
      </c>
      <c r="S326" s="34">
        <f t="shared" si="70"/>
        <v>3.0223012766016382</v>
      </c>
      <c r="T326" s="34">
        <f t="shared" si="71"/>
        <v>2.8690982210862792</v>
      </c>
      <c r="U326" s="17">
        <f t="shared" si="72"/>
        <v>37.03559999999996</v>
      </c>
      <c r="V326" s="17">
        <f t="shared" si="73"/>
        <v>18.51779999999998</v>
      </c>
      <c r="W326" s="17">
        <f t="shared" si="74"/>
        <v>16.279139822812461</v>
      </c>
      <c r="X326" s="19">
        <f t="shared" si="75"/>
        <v>1.851779999999998</v>
      </c>
      <c r="Y326" s="71">
        <f t="shared" si="76"/>
        <v>1.6279139822812461</v>
      </c>
    </row>
    <row r="327" spans="1:25" ht="18" x14ac:dyDescent="0.55000000000000004">
      <c r="A327" s="57">
        <v>329</v>
      </c>
      <c r="B327" s="70" t="s">
        <v>372</v>
      </c>
      <c r="C327" s="15">
        <v>15.1</v>
      </c>
      <c r="D327" s="46">
        <f t="shared" si="65"/>
        <v>14.373312500000001</v>
      </c>
      <c r="E327" s="15">
        <v>3.4</v>
      </c>
      <c r="F327" s="46">
        <f t="shared" si="66"/>
        <v>3.3345500000000001</v>
      </c>
      <c r="G327" s="15">
        <v>5</v>
      </c>
      <c r="H327" s="46">
        <f t="shared" si="67"/>
        <v>4.5682499999999999</v>
      </c>
      <c r="I327" s="47">
        <v>81.5</v>
      </c>
      <c r="J327" s="37">
        <v>-130</v>
      </c>
      <c r="K327" s="37">
        <f>J327+273.15</f>
        <v>143.14999999999998</v>
      </c>
      <c r="L327" s="37">
        <v>8.1</v>
      </c>
      <c r="M327" s="37">
        <f>L327+273.15</f>
        <v>281.25</v>
      </c>
      <c r="N327" s="53"/>
      <c r="O327" s="37"/>
      <c r="P327" s="37"/>
      <c r="Q327" s="48">
        <f t="shared" si="68"/>
        <v>16.265607889039991</v>
      </c>
      <c r="R327" s="48">
        <f t="shared" si="69"/>
        <v>15.446042988016584</v>
      </c>
      <c r="S327" s="34">
        <f t="shared" si="70"/>
        <v>4.9107562936992153</v>
      </c>
      <c r="T327" s="34">
        <f t="shared" si="71"/>
        <v>4.6417378772109128</v>
      </c>
      <c r="U327" s="17">
        <f t="shared" si="72"/>
        <v>69.377599999999973</v>
      </c>
      <c r="V327" s="17">
        <f t="shared" si="73"/>
        <v>34.688799999999986</v>
      </c>
      <c r="W327" s="17">
        <f t="shared" si="74"/>
        <v>30.903883389112448</v>
      </c>
      <c r="X327" s="19">
        <f t="shared" si="75"/>
        <v>3.4688799999999986</v>
      </c>
      <c r="Y327" s="71">
        <f t="shared" si="76"/>
        <v>3.0903883389112448</v>
      </c>
    </row>
    <row r="328" spans="1:25" ht="18" x14ac:dyDescent="0.55000000000000004">
      <c r="A328" s="57">
        <v>330</v>
      </c>
      <c r="B328" s="70" t="s">
        <v>373</v>
      </c>
      <c r="C328" s="15">
        <v>15.5</v>
      </c>
      <c r="D328" s="46">
        <f t="shared" si="65"/>
        <v>14.7540625</v>
      </c>
      <c r="E328" s="15">
        <v>7.1</v>
      </c>
      <c r="F328" s="46">
        <f t="shared" si="66"/>
        <v>6.9633249999999993</v>
      </c>
      <c r="G328" s="15">
        <v>5.5</v>
      </c>
      <c r="H328" s="46">
        <f t="shared" si="67"/>
        <v>5.0250750000000002</v>
      </c>
      <c r="I328" s="47">
        <v>108.8</v>
      </c>
      <c r="J328" s="37">
        <f>K328-273.15</f>
        <v>-71.199999999999989</v>
      </c>
      <c r="K328" s="37">
        <v>201.95</v>
      </c>
      <c r="L328" s="37">
        <f>M328-273.15</f>
        <v>99.5</v>
      </c>
      <c r="M328" s="37">
        <v>372.65</v>
      </c>
      <c r="N328" s="53"/>
      <c r="O328" s="37"/>
      <c r="P328" s="37"/>
      <c r="Q328" s="48">
        <f t="shared" si="68"/>
        <v>17.913961036018804</v>
      </c>
      <c r="R328" s="48">
        <f t="shared" si="69"/>
        <v>17.071075949252766</v>
      </c>
      <c r="S328" s="34">
        <f t="shared" si="70"/>
        <v>3.262403146720402</v>
      </c>
      <c r="T328" s="34">
        <f t="shared" si="71"/>
        <v>3.0167049159747314</v>
      </c>
      <c r="U328" s="17">
        <f t="shared" si="72"/>
        <v>43.733599999999967</v>
      </c>
      <c r="V328" s="17">
        <f t="shared" si="73"/>
        <v>21.866799999999984</v>
      </c>
      <c r="W328" s="17">
        <f t="shared" si="74"/>
        <v>19.097229637237469</v>
      </c>
      <c r="X328" s="19">
        <f t="shared" si="75"/>
        <v>2.1866799999999982</v>
      </c>
      <c r="Y328" s="71">
        <f t="shared" si="76"/>
        <v>1.9097229637237469</v>
      </c>
    </row>
    <row r="329" spans="1:25" ht="18" x14ac:dyDescent="0.55000000000000004">
      <c r="A329" s="57">
        <v>331</v>
      </c>
      <c r="B329" s="70" t="s">
        <v>374</v>
      </c>
      <c r="C329" s="15">
        <v>15</v>
      </c>
      <c r="D329" s="46">
        <f t="shared" si="65"/>
        <v>14.278125000000001</v>
      </c>
      <c r="E329" s="15">
        <v>5.6</v>
      </c>
      <c r="F329" s="46">
        <f t="shared" si="66"/>
        <v>5.4921999999999995</v>
      </c>
      <c r="G329" s="15">
        <v>10.7</v>
      </c>
      <c r="H329" s="46">
        <f t="shared" si="67"/>
        <v>9.7760549999999995</v>
      </c>
      <c r="I329" s="47">
        <v>65.599999999999994</v>
      </c>
      <c r="J329" s="37">
        <f>K329-273.15</f>
        <v>-80.999999999999972</v>
      </c>
      <c r="K329" s="37">
        <v>192.15</v>
      </c>
      <c r="L329" s="37">
        <f>M329-273.15</f>
        <v>16.580000000000041</v>
      </c>
      <c r="M329" s="37">
        <v>289.73</v>
      </c>
      <c r="N329" s="53"/>
      <c r="O329" s="37"/>
      <c r="P329" s="37"/>
      <c r="Q329" s="48">
        <f t="shared" si="68"/>
        <v>19.257466084612481</v>
      </c>
      <c r="R329" s="48">
        <f t="shared" si="69"/>
        <v>18.154899220834306</v>
      </c>
      <c r="S329" s="34">
        <f t="shared" si="70"/>
        <v>1.918898098126725</v>
      </c>
      <c r="T329" s="34">
        <f t="shared" si="71"/>
        <v>1.9328816443931913</v>
      </c>
      <c r="U329" s="17">
        <f t="shared" si="72"/>
        <v>71.003599999999963</v>
      </c>
      <c r="V329" s="17">
        <f t="shared" si="73"/>
        <v>35.501799999999982</v>
      </c>
      <c r="W329" s="17">
        <f t="shared" si="74"/>
        <v>31.025207582312447</v>
      </c>
      <c r="X329" s="19">
        <f t="shared" si="75"/>
        <v>3.5501799999999983</v>
      </c>
      <c r="Y329" s="71">
        <f t="shared" si="76"/>
        <v>3.1025207582312446</v>
      </c>
    </row>
    <row r="330" spans="1:25" ht="18" x14ac:dyDescent="0.55000000000000004">
      <c r="A330" s="57">
        <v>332</v>
      </c>
      <c r="B330" s="70" t="s">
        <v>375</v>
      </c>
      <c r="C330" s="15">
        <v>16.2</v>
      </c>
      <c r="D330" s="46">
        <f t="shared" si="65"/>
        <v>15.420375</v>
      </c>
      <c r="E330" s="15">
        <v>4.5</v>
      </c>
      <c r="F330" s="46">
        <f t="shared" si="66"/>
        <v>4.4133750000000003</v>
      </c>
      <c r="G330" s="15">
        <v>4.0999999999999996</v>
      </c>
      <c r="H330" s="46">
        <f t="shared" si="67"/>
        <v>3.7459649999999995</v>
      </c>
      <c r="I330" s="47">
        <v>156</v>
      </c>
      <c r="J330" s="37">
        <v>-18.5</v>
      </c>
      <c r="K330" s="37">
        <f>J330+273.15</f>
        <v>254.64999999999998</v>
      </c>
      <c r="L330" s="37">
        <v>168</v>
      </c>
      <c r="M330" s="37">
        <f>L330+273.15</f>
        <v>441.15</v>
      </c>
      <c r="N330" s="53"/>
      <c r="O330" s="37"/>
      <c r="P330" s="37"/>
      <c r="Q330" s="48">
        <f t="shared" si="68"/>
        <v>17.306068299876781</v>
      </c>
      <c r="R330" s="48">
        <f t="shared" si="69"/>
        <v>16.471129220926993</v>
      </c>
      <c r="S330" s="34">
        <f t="shared" si="70"/>
        <v>3.8702958828624254</v>
      </c>
      <c r="T330" s="34">
        <f t="shared" si="71"/>
        <v>3.6166516443005037</v>
      </c>
      <c r="U330" s="17">
        <f t="shared" si="72"/>
        <v>40.061599999999991</v>
      </c>
      <c r="V330" s="17">
        <f t="shared" si="73"/>
        <v>20.030799999999996</v>
      </c>
      <c r="W330" s="17">
        <f t="shared" si="74"/>
        <v>17.495892071974978</v>
      </c>
      <c r="X330" s="19">
        <f t="shared" si="75"/>
        <v>2.0030799999999997</v>
      </c>
      <c r="Y330" s="71">
        <f t="shared" si="76"/>
        <v>1.7495892071974979</v>
      </c>
    </row>
    <row r="331" spans="1:25" ht="18" x14ac:dyDescent="0.55000000000000004">
      <c r="A331" s="57">
        <v>333</v>
      </c>
      <c r="B331" s="70" t="s">
        <v>376</v>
      </c>
      <c r="C331" s="15">
        <v>17.8</v>
      </c>
      <c r="D331" s="46">
        <f t="shared" si="65"/>
        <v>16.943375</v>
      </c>
      <c r="E331" s="15">
        <v>0.6</v>
      </c>
      <c r="F331" s="46">
        <f t="shared" si="66"/>
        <v>0.58845000000000003</v>
      </c>
      <c r="G331" s="15">
        <v>1.4</v>
      </c>
      <c r="H331" s="46">
        <f t="shared" si="67"/>
        <v>1.27911</v>
      </c>
      <c r="I331" s="47">
        <v>123.1</v>
      </c>
      <c r="J331" s="37">
        <f>K331-273.15</f>
        <v>-94.949999999999989</v>
      </c>
      <c r="K331" s="37">
        <v>178.2</v>
      </c>
      <c r="L331" s="37">
        <f>M331-273.15</f>
        <v>136.20000000000005</v>
      </c>
      <c r="M331" s="37">
        <v>409.35</v>
      </c>
      <c r="N331" s="53"/>
      <c r="O331" s="37"/>
      <c r="P331" s="37"/>
      <c r="Q331" s="48">
        <f t="shared" si="68"/>
        <v>17.865049678072548</v>
      </c>
      <c r="R331" s="48">
        <f t="shared" si="69"/>
        <v>17.001774971608846</v>
      </c>
      <c r="S331" s="34">
        <f t="shared" si="70"/>
        <v>3.3113145046666581</v>
      </c>
      <c r="T331" s="34">
        <f t="shared" si="71"/>
        <v>3.0860058936186512</v>
      </c>
      <c r="U331" s="17">
        <f t="shared" si="72"/>
        <v>75.70559999999999</v>
      </c>
      <c r="V331" s="17">
        <f t="shared" si="73"/>
        <v>37.852799999999995</v>
      </c>
      <c r="W331" s="17">
        <f t="shared" si="74"/>
        <v>34.059179238849993</v>
      </c>
      <c r="X331" s="19">
        <f t="shared" si="75"/>
        <v>3.7852799999999993</v>
      </c>
      <c r="Y331" s="71">
        <f t="shared" si="76"/>
        <v>3.4059179238849993</v>
      </c>
    </row>
    <row r="332" spans="1:25" ht="18" x14ac:dyDescent="0.55000000000000004">
      <c r="A332" s="57">
        <v>334</v>
      </c>
      <c r="B332" s="70" t="s">
        <v>377</v>
      </c>
      <c r="C332" s="15">
        <v>16.5</v>
      </c>
      <c r="D332" s="46">
        <f t="shared" si="65"/>
        <v>15.705937500000001</v>
      </c>
      <c r="E332" s="15">
        <v>8.4</v>
      </c>
      <c r="F332" s="46">
        <f t="shared" si="66"/>
        <v>8.2383000000000006</v>
      </c>
      <c r="G332" s="15">
        <v>2.2999999999999998</v>
      </c>
      <c r="H332" s="46">
        <f t="shared" si="67"/>
        <v>2.1013949999999997</v>
      </c>
      <c r="I332" s="47">
        <v>74.599999999999994</v>
      </c>
      <c r="J332" s="37">
        <v>-119</v>
      </c>
      <c r="K332" s="37">
        <f>J332+273.15</f>
        <v>154.14999999999998</v>
      </c>
      <c r="L332" s="37">
        <v>38.4</v>
      </c>
      <c r="M332" s="37">
        <f>L332+273.15</f>
        <v>311.54999999999995</v>
      </c>
      <c r="N332" s="53"/>
      <c r="O332" s="37"/>
      <c r="P332" s="37"/>
      <c r="Q332" s="48">
        <f t="shared" si="68"/>
        <v>18.657438194993439</v>
      </c>
      <c r="R332" s="48">
        <f t="shared" si="69"/>
        <v>17.859505048850913</v>
      </c>
      <c r="S332" s="34">
        <f t="shared" si="70"/>
        <v>2.5189259877457673</v>
      </c>
      <c r="T332" s="34">
        <f t="shared" si="71"/>
        <v>2.2282758163765841</v>
      </c>
      <c r="U332" s="17">
        <f t="shared" si="72"/>
        <v>43.763599999999983</v>
      </c>
      <c r="V332" s="17">
        <f t="shared" si="73"/>
        <v>21.881799999999991</v>
      </c>
      <c r="W332" s="17">
        <f t="shared" si="74"/>
        <v>18.641152976374972</v>
      </c>
      <c r="X332" s="19">
        <f t="shared" si="75"/>
        <v>2.1881799999999991</v>
      </c>
      <c r="Y332" s="71">
        <f t="shared" si="76"/>
        <v>1.8641152976374973</v>
      </c>
    </row>
    <row r="333" spans="1:25" ht="18" x14ac:dyDescent="0.55000000000000004">
      <c r="A333" s="57">
        <v>335</v>
      </c>
      <c r="B333" s="70" t="s">
        <v>378</v>
      </c>
      <c r="C333" s="15">
        <v>16.2</v>
      </c>
      <c r="D333" s="46">
        <f t="shared" si="65"/>
        <v>15.420375</v>
      </c>
      <c r="E333" s="15">
        <v>5</v>
      </c>
      <c r="F333" s="46">
        <f t="shared" si="66"/>
        <v>4.9037500000000005</v>
      </c>
      <c r="G333" s="15">
        <v>4.0999999999999996</v>
      </c>
      <c r="H333" s="46">
        <f t="shared" si="67"/>
        <v>3.7459649999999995</v>
      </c>
      <c r="I333" s="47">
        <v>139</v>
      </c>
      <c r="J333" s="37">
        <v>-39</v>
      </c>
      <c r="K333" s="37">
        <f>J333+273.15</f>
        <v>234.14999999999998</v>
      </c>
      <c r="L333" s="37">
        <v>147.4</v>
      </c>
      <c r="M333" s="37">
        <f>L333+273.15</f>
        <v>420.54999999999995</v>
      </c>
      <c r="N333" s="53"/>
      <c r="O333" s="37"/>
      <c r="P333" s="37"/>
      <c r="Q333" s="48">
        <f t="shared" si="68"/>
        <v>17.442763542512409</v>
      </c>
      <c r="R333" s="48">
        <f t="shared" si="69"/>
        <v>16.609243901645552</v>
      </c>
      <c r="S333" s="34">
        <f t="shared" si="70"/>
        <v>3.7336006402267969</v>
      </c>
      <c r="T333" s="34">
        <f t="shared" si="71"/>
        <v>3.478536963581945</v>
      </c>
      <c r="U333" s="17">
        <f t="shared" si="72"/>
        <v>37.811599999999991</v>
      </c>
      <c r="V333" s="17">
        <f t="shared" si="73"/>
        <v>18.905799999999996</v>
      </c>
      <c r="W333" s="17">
        <f t="shared" si="74"/>
        <v>16.417563576662474</v>
      </c>
      <c r="X333" s="19">
        <f t="shared" si="75"/>
        <v>1.8905799999999995</v>
      </c>
      <c r="Y333" s="71">
        <f t="shared" si="76"/>
        <v>1.6417563576662473</v>
      </c>
    </row>
    <row r="334" spans="1:25" ht="18" x14ac:dyDescent="0.55000000000000004">
      <c r="A334" s="57">
        <v>336</v>
      </c>
      <c r="B334" s="70" t="s">
        <v>379</v>
      </c>
      <c r="C334" s="15">
        <v>16.8</v>
      </c>
      <c r="D334" s="46">
        <f t="shared" si="65"/>
        <v>15.9915</v>
      </c>
      <c r="E334" s="15">
        <v>10.1</v>
      </c>
      <c r="F334" s="46">
        <f t="shared" si="66"/>
        <v>9.9055749999999989</v>
      </c>
      <c r="G334" s="15">
        <v>13</v>
      </c>
      <c r="H334" s="46">
        <f t="shared" si="67"/>
        <v>11.87745</v>
      </c>
      <c r="I334" s="47">
        <v>91.2</v>
      </c>
      <c r="J334" s="37">
        <f>K334-273.15</f>
        <v>49</v>
      </c>
      <c r="K334" s="37">
        <v>322.14999999999998</v>
      </c>
      <c r="L334" s="37">
        <f>M334-273.15</f>
        <v>185</v>
      </c>
      <c r="M334" s="37">
        <v>458.15</v>
      </c>
      <c r="N334" s="53"/>
      <c r="O334" s="37"/>
      <c r="P334" s="37"/>
      <c r="Q334" s="48">
        <f t="shared" si="68"/>
        <v>23.521266972678152</v>
      </c>
      <c r="R334" s="48">
        <f t="shared" si="69"/>
        <v>22.246849368688704</v>
      </c>
      <c r="S334" s="34">
        <f t="shared" si="70"/>
        <v>2.3449027899389456</v>
      </c>
      <c r="T334" s="34">
        <f t="shared" si="71"/>
        <v>2.1590685034612065</v>
      </c>
      <c r="U334" s="17">
        <f t="shared" si="72"/>
        <v>60.355599999999967</v>
      </c>
      <c r="V334" s="17">
        <f t="shared" si="73"/>
        <v>30.177799999999984</v>
      </c>
      <c r="W334" s="17">
        <f t="shared" si="74"/>
        <v>26.022286789112474</v>
      </c>
      <c r="X334" s="19">
        <f t="shared" si="75"/>
        <v>3.0177799999999984</v>
      </c>
      <c r="Y334" s="71">
        <f t="shared" si="76"/>
        <v>2.6022286789112474</v>
      </c>
    </row>
    <row r="335" spans="1:25" ht="18" x14ac:dyDescent="0.55000000000000004">
      <c r="A335" s="57">
        <v>337</v>
      </c>
      <c r="B335" s="70" t="s">
        <v>380</v>
      </c>
      <c r="C335" s="15">
        <v>15.6</v>
      </c>
      <c r="D335" s="46">
        <f t="shared" si="65"/>
        <v>14.84925</v>
      </c>
      <c r="E335" s="15">
        <v>15.2</v>
      </c>
      <c r="F335" s="46">
        <f t="shared" si="66"/>
        <v>14.907399999999999</v>
      </c>
      <c r="G335" s="15">
        <v>5.8</v>
      </c>
      <c r="H335" s="46">
        <f t="shared" si="67"/>
        <v>5.2991699999999993</v>
      </c>
      <c r="I335" s="47">
        <v>74.400000000000006</v>
      </c>
      <c r="J335" s="37" t="s">
        <v>381</v>
      </c>
      <c r="K335" s="37"/>
      <c r="L335" s="37">
        <v>79</v>
      </c>
      <c r="M335" s="37">
        <f>L335+273.15</f>
        <v>352.15</v>
      </c>
      <c r="N335" s="53"/>
      <c r="O335" s="37"/>
      <c r="P335" s="37"/>
      <c r="Q335" s="48">
        <f t="shared" si="68"/>
        <v>22.539742678211745</v>
      </c>
      <c r="R335" s="48">
        <f t="shared" si="69"/>
        <v>21.698202759938436</v>
      </c>
      <c r="S335" s="34">
        <f t="shared" si="70"/>
        <v>1.3633784954725385</v>
      </c>
      <c r="T335" s="34">
        <f t="shared" si="71"/>
        <v>1.6104218947109388</v>
      </c>
      <c r="U335" s="17">
        <f t="shared" si="72"/>
        <v>107.61759999999998</v>
      </c>
      <c r="V335" s="17">
        <f t="shared" si="73"/>
        <v>53.808799999999991</v>
      </c>
      <c r="W335" s="17">
        <f t="shared" si="74"/>
        <v>50.026421496249966</v>
      </c>
      <c r="X335" s="19">
        <f t="shared" si="75"/>
        <v>5.3808799999999994</v>
      </c>
      <c r="Y335" s="71">
        <f t="shared" si="76"/>
        <v>5.0026421496249966</v>
      </c>
    </row>
    <row r="336" spans="1:25" ht="18" x14ac:dyDescent="0.55000000000000004">
      <c r="A336" s="57">
        <v>338</v>
      </c>
      <c r="B336" s="70" t="s">
        <v>382</v>
      </c>
      <c r="C336" s="15">
        <v>15.7</v>
      </c>
      <c r="D336" s="46">
        <f t="shared" si="65"/>
        <v>14.944437499999999</v>
      </c>
      <c r="E336" s="15">
        <v>6.1</v>
      </c>
      <c r="F336" s="46">
        <f t="shared" si="66"/>
        <v>5.9825749999999998</v>
      </c>
      <c r="G336" s="15">
        <v>2.9</v>
      </c>
      <c r="H336" s="46">
        <f t="shared" si="67"/>
        <v>2.6495849999999996</v>
      </c>
      <c r="I336" s="47">
        <v>70</v>
      </c>
      <c r="J336" s="37">
        <f>K336-273.15</f>
        <v>-136.39999999999998</v>
      </c>
      <c r="K336" s="37">
        <v>136.75</v>
      </c>
      <c r="L336" s="37">
        <f>M336-273.15</f>
        <v>12.300000000000011</v>
      </c>
      <c r="M336" s="37">
        <v>285.45</v>
      </c>
      <c r="N336" s="53"/>
      <c r="O336" s="37"/>
      <c r="P336" s="37"/>
      <c r="Q336" s="48">
        <f t="shared" si="68"/>
        <v>17.091225819115493</v>
      </c>
      <c r="R336" s="48">
        <f t="shared" si="69"/>
        <v>16.314034341457546</v>
      </c>
      <c r="S336" s="34">
        <f t="shared" si="70"/>
        <v>4.0851383636237131</v>
      </c>
      <c r="T336" s="34">
        <f t="shared" si="71"/>
        <v>3.773746523769951</v>
      </c>
      <c r="U336" s="17">
        <f t="shared" si="72"/>
        <v>54.101599999999991</v>
      </c>
      <c r="V336" s="17">
        <f t="shared" si="73"/>
        <v>27.050799999999995</v>
      </c>
      <c r="W336" s="17">
        <f t="shared" si="74"/>
        <v>23.310822087037479</v>
      </c>
      <c r="X336" s="19">
        <f t="shared" si="75"/>
        <v>2.7050799999999997</v>
      </c>
      <c r="Y336" s="71">
        <f t="shared" si="76"/>
        <v>2.3310822087037479</v>
      </c>
    </row>
    <row r="337" spans="1:25" ht="18" x14ac:dyDescent="0.55000000000000004">
      <c r="A337" s="57">
        <v>339</v>
      </c>
      <c r="B337" s="70" t="s">
        <v>383</v>
      </c>
      <c r="C337" s="15">
        <v>15.5</v>
      </c>
      <c r="D337" s="46">
        <f t="shared" si="65"/>
        <v>14.7540625</v>
      </c>
      <c r="E337" s="15">
        <v>10</v>
      </c>
      <c r="F337" s="46">
        <f t="shared" si="66"/>
        <v>9.807500000000001</v>
      </c>
      <c r="G337" s="15">
        <v>6.7</v>
      </c>
      <c r="H337" s="46">
        <f t="shared" si="67"/>
        <v>6.1214550000000001</v>
      </c>
      <c r="I337" s="47">
        <v>95.6</v>
      </c>
      <c r="J337" s="37">
        <v>-81</v>
      </c>
      <c r="K337" s="37">
        <f>J337+273.15</f>
        <v>192.14999999999998</v>
      </c>
      <c r="L337" s="37">
        <v>93</v>
      </c>
      <c r="M337" s="37">
        <f>L337+273.15</f>
        <v>366.15</v>
      </c>
      <c r="N337" s="53"/>
      <c r="O337" s="37"/>
      <c r="P337" s="37"/>
      <c r="Q337" s="49">
        <f t="shared" si="68"/>
        <v>19.62498407642666</v>
      </c>
      <c r="R337" s="48">
        <f t="shared" si="69"/>
        <v>18.744109149835083</v>
      </c>
      <c r="S337" s="34">
        <f t="shared" si="70"/>
        <v>1.5513801063125463</v>
      </c>
      <c r="T337" s="34">
        <f t="shared" si="71"/>
        <v>1.3436717153924143</v>
      </c>
      <c r="U337" s="17">
        <f t="shared" si="72"/>
        <v>50.563599999999973</v>
      </c>
      <c r="V337" s="17">
        <f t="shared" si="73"/>
        <v>25.281799999999986</v>
      </c>
      <c r="W337" s="17">
        <f t="shared" si="74"/>
        <v>22.549643260874973</v>
      </c>
      <c r="X337" s="19">
        <f t="shared" si="75"/>
        <v>2.5281799999999985</v>
      </c>
      <c r="Y337" s="71">
        <f t="shared" si="76"/>
        <v>2.2549643260874972</v>
      </c>
    </row>
    <row r="338" spans="1:25" ht="18" x14ac:dyDescent="0.55000000000000004">
      <c r="A338" s="57">
        <v>340</v>
      </c>
      <c r="B338" s="73" t="s">
        <v>384</v>
      </c>
      <c r="C338" s="15">
        <v>18.399999999999999</v>
      </c>
      <c r="D338" s="46">
        <f t="shared" si="65"/>
        <v>17.514499999999998</v>
      </c>
      <c r="E338" s="15">
        <v>8.1999999999999993</v>
      </c>
      <c r="F338" s="46">
        <f t="shared" si="66"/>
        <v>8.0421499999999995</v>
      </c>
      <c r="G338" s="15">
        <v>4.0999999999999996</v>
      </c>
      <c r="H338" s="46">
        <f t="shared" si="67"/>
        <v>3.7459649999999995</v>
      </c>
      <c r="I338" s="47">
        <v>166.8</v>
      </c>
      <c r="J338" s="37">
        <f>K338-273.15</f>
        <v>7.75</v>
      </c>
      <c r="K338" s="37">
        <v>280.89999999999998</v>
      </c>
      <c r="L338" s="37">
        <f>M338-273.15</f>
        <v>271.75</v>
      </c>
      <c r="M338" s="37">
        <v>544.9</v>
      </c>
      <c r="N338" s="53">
        <v>6.5367000000000003E-3</v>
      </c>
      <c r="O338" s="50" t="s">
        <v>130</v>
      </c>
      <c r="P338" s="50" t="s">
        <v>50</v>
      </c>
      <c r="Q338" s="48">
        <f t="shared" si="68"/>
        <v>20.557480390359125</v>
      </c>
      <c r="R338" s="48">
        <f t="shared" si="69"/>
        <v>19.63329164082592</v>
      </c>
      <c r="S338" s="34">
        <f t="shared" si="70"/>
        <v>0.61888379238008184</v>
      </c>
      <c r="T338" s="34">
        <f t="shared" si="71"/>
        <v>0.45448922440157702</v>
      </c>
      <c r="U338" s="17">
        <f t="shared" si="72"/>
        <v>10.259600000000001</v>
      </c>
      <c r="V338" s="17">
        <f t="shared" si="73"/>
        <v>5.1298000000000004</v>
      </c>
      <c r="W338" s="17">
        <f t="shared" si="74"/>
        <v>4.3195562254125006</v>
      </c>
      <c r="X338" s="19">
        <f t="shared" si="75"/>
        <v>0.51297999999999999</v>
      </c>
      <c r="Y338" s="71">
        <f t="shared" si="76"/>
        <v>0.43195562254125008</v>
      </c>
    </row>
    <row r="339" spans="1:25" ht="18" x14ac:dyDescent="0.55000000000000004">
      <c r="A339" s="57">
        <v>341</v>
      </c>
      <c r="B339" s="70" t="s">
        <v>385</v>
      </c>
      <c r="C339" s="15">
        <v>16.100000000000001</v>
      </c>
      <c r="D339" s="46">
        <f t="shared" si="65"/>
        <v>15.325187500000002</v>
      </c>
      <c r="E339" s="15">
        <v>8</v>
      </c>
      <c r="F339" s="46">
        <f t="shared" si="66"/>
        <v>7.8460000000000001</v>
      </c>
      <c r="G339" s="15">
        <v>5.5</v>
      </c>
      <c r="H339" s="46">
        <f t="shared" si="67"/>
        <v>5.0250750000000002</v>
      </c>
      <c r="I339" s="47">
        <v>115.2</v>
      </c>
      <c r="J339" s="37">
        <v>-78</v>
      </c>
      <c r="K339" s="37">
        <f>J339+273.15</f>
        <v>195.14999999999998</v>
      </c>
      <c r="L339" s="37">
        <f>M339-273.15</f>
        <v>130.50900000000001</v>
      </c>
      <c r="M339" s="37">
        <v>403.65899999999999</v>
      </c>
      <c r="N339" s="53"/>
      <c r="O339" s="37"/>
      <c r="P339" s="37"/>
      <c r="Q339" s="48">
        <f t="shared" si="68"/>
        <v>18.800531907369006</v>
      </c>
      <c r="R339" s="48">
        <f t="shared" si="69"/>
        <v>17.93522976339532</v>
      </c>
      <c r="S339" s="34">
        <f t="shared" si="70"/>
        <v>2.3758322753702004</v>
      </c>
      <c r="T339" s="34">
        <f t="shared" si="71"/>
        <v>2.1525511018321772</v>
      </c>
      <c r="U339" s="17">
        <f t="shared" si="72"/>
        <v>30.707599999999946</v>
      </c>
      <c r="V339" s="17">
        <f t="shared" si="73"/>
        <v>15.353799999999973</v>
      </c>
      <c r="W339" s="17">
        <f t="shared" si="74"/>
        <v>13.348047585674955</v>
      </c>
      <c r="X339" s="19">
        <f t="shared" si="75"/>
        <v>1.5353799999999973</v>
      </c>
      <c r="Y339" s="71">
        <f t="shared" si="76"/>
        <v>1.3348047585674956</v>
      </c>
    </row>
    <row r="340" spans="1:25" ht="18" x14ac:dyDescent="0.55000000000000004">
      <c r="A340" s="57">
        <v>342</v>
      </c>
      <c r="B340" s="70" t="s">
        <v>386</v>
      </c>
      <c r="C340" s="15">
        <v>15.2</v>
      </c>
      <c r="D340" s="46">
        <f t="shared" si="65"/>
        <v>14.468500000000001</v>
      </c>
      <c r="E340" s="15">
        <v>10.3</v>
      </c>
      <c r="F340" s="46">
        <f t="shared" si="66"/>
        <v>10.101725</v>
      </c>
      <c r="G340" s="15">
        <v>9</v>
      </c>
      <c r="H340" s="46">
        <f t="shared" si="67"/>
        <v>8.2228499999999993</v>
      </c>
      <c r="I340" s="47">
        <v>117.1</v>
      </c>
      <c r="J340" s="37">
        <v>-22</v>
      </c>
      <c r="K340" s="37">
        <f>J340+273.15</f>
        <v>251.14999999999998</v>
      </c>
      <c r="L340" s="37">
        <f>M340-273.15</f>
        <v>180</v>
      </c>
      <c r="M340" s="37">
        <v>453.15</v>
      </c>
      <c r="N340" s="53"/>
      <c r="O340" s="37"/>
      <c r="P340" s="37"/>
      <c r="Q340" s="48">
        <f t="shared" si="68"/>
        <v>20.448227307030798</v>
      </c>
      <c r="R340" s="48">
        <f t="shared" si="69"/>
        <v>19.467860754282302</v>
      </c>
      <c r="S340" s="34">
        <f t="shared" si="70"/>
        <v>0.72813687570840813</v>
      </c>
      <c r="T340" s="34">
        <f t="shared" si="71"/>
        <v>0.61992011094519484</v>
      </c>
      <c r="U340" s="17">
        <f t="shared" si="72"/>
        <v>64.451599999999999</v>
      </c>
      <c r="V340" s="17">
        <f t="shared" si="73"/>
        <v>32.2258</v>
      </c>
      <c r="W340" s="17">
        <f t="shared" si="74"/>
        <v>28.714333764112457</v>
      </c>
      <c r="X340" s="19">
        <f t="shared" si="75"/>
        <v>3.2225799999999998</v>
      </c>
      <c r="Y340" s="71">
        <f t="shared" si="76"/>
        <v>2.8714333764112459</v>
      </c>
    </row>
    <row r="341" spans="1:25" ht="18" x14ac:dyDescent="0.55000000000000004">
      <c r="A341" s="57">
        <v>343</v>
      </c>
      <c r="B341" s="70" t="s">
        <v>387</v>
      </c>
      <c r="C341" s="15">
        <v>15.4</v>
      </c>
      <c r="D341" s="46">
        <f t="shared" si="65"/>
        <v>14.658875</v>
      </c>
      <c r="E341" s="15">
        <v>7.9</v>
      </c>
      <c r="F341" s="46">
        <f t="shared" si="66"/>
        <v>7.7479250000000004</v>
      </c>
      <c r="G341" s="15">
        <v>5.9</v>
      </c>
      <c r="H341" s="46">
        <f t="shared" si="67"/>
        <v>5.3905349999999999</v>
      </c>
      <c r="I341" s="47">
        <v>87.6</v>
      </c>
      <c r="J341" s="37" t="s">
        <v>47</v>
      </c>
      <c r="K341" s="37" t="s">
        <v>47</v>
      </c>
      <c r="L341" s="37">
        <v>51</v>
      </c>
      <c r="M341" s="37">
        <f>L341+273.15</f>
        <v>324.14999999999998</v>
      </c>
      <c r="N341" s="53"/>
      <c r="O341" s="37"/>
      <c r="P341" s="37"/>
      <c r="Q341" s="48">
        <f t="shared" si="68"/>
        <v>18.286060264584059</v>
      </c>
      <c r="R341" s="48">
        <f t="shared" si="69"/>
        <v>17.434759122439143</v>
      </c>
      <c r="S341" s="34">
        <f t="shared" si="70"/>
        <v>2.8903039181551478</v>
      </c>
      <c r="T341" s="34">
        <f t="shared" si="71"/>
        <v>2.6530217427883542</v>
      </c>
      <c r="U341" s="17">
        <f t="shared" si="72"/>
        <v>46.109599999999965</v>
      </c>
      <c r="V341" s="17">
        <f t="shared" si="73"/>
        <v>23.054799999999982</v>
      </c>
      <c r="W341" s="17">
        <f t="shared" si="74"/>
        <v>20.222293374974964</v>
      </c>
      <c r="X341" s="19">
        <f t="shared" si="75"/>
        <v>2.3054799999999984</v>
      </c>
      <c r="Y341" s="71">
        <f t="shared" si="76"/>
        <v>2.0222293374974964</v>
      </c>
    </row>
    <row r="342" spans="1:25" ht="18" x14ac:dyDescent="0.55000000000000004">
      <c r="A342" s="57">
        <v>344</v>
      </c>
      <c r="B342" s="70" t="s">
        <v>388</v>
      </c>
      <c r="C342" s="15">
        <v>15.5</v>
      </c>
      <c r="D342" s="46">
        <f t="shared" si="65"/>
        <v>14.7540625</v>
      </c>
      <c r="E342" s="15">
        <v>8.4</v>
      </c>
      <c r="F342" s="46">
        <f t="shared" si="66"/>
        <v>8.2383000000000006</v>
      </c>
      <c r="G342" s="15">
        <v>8.4</v>
      </c>
      <c r="H342" s="46">
        <f t="shared" si="67"/>
        <v>7.6746600000000003</v>
      </c>
      <c r="I342" s="47">
        <v>80.2</v>
      </c>
      <c r="J342" s="37">
        <f>K342-273.15</f>
        <v>-79.599999999999966</v>
      </c>
      <c r="K342" s="37">
        <v>193.55</v>
      </c>
      <c r="L342" s="37">
        <f>M342-273.15</f>
        <v>54.31</v>
      </c>
      <c r="M342" s="37">
        <v>327.45999999999998</v>
      </c>
      <c r="N342" s="53"/>
      <c r="O342" s="37"/>
      <c r="P342" s="37"/>
      <c r="Q342" s="48">
        <f t="shared" si="68"/>
        <v>19.528696833122275</v>
      </c>
      <c r="R342" s="48">
        <f t="shared" si="69"/>
        <v>18.559427611311353</v>
      </c>
      <c r="S342" s="34">
        <f t="shared" si="70"/>
        <v>1.6476673496169312</v>
      </c>
      <c r="T342" s="34">
        <f t="shared" si="71"/>
        <v>1.5283532539161442</v>
      </c>
      <c r="U342" s="17">
        <f t="shared" si="72"/>
        <v>45.393599999999971</v>
      </c>
      <c r="V342" s="17">
        <f t="shared" si="73"/>
        <v>22.696799999999985</v>
      </c>
      <c r="W342" s="17">
        <f t="shared" si="74"/>
        <v>19.944232880912473</v>
      </c>
      <c r="X342" s="19">
        <f t="shared" si="75"/>
        <v>2.2696799999999984</v>
      </c>
      <c r="Y342" s="71">
        <f t="shared" si="76"/>
        <v>1.9944232880912474</v>
      </c>
    </row>
    <row r="343" spans="1:25" ht="18" x14ac:dyDescent="0.55000000000000004">
      <c r="A343" s="57">
        <v>345</v>
      </c>
      <c r="B343" s="70" t="s">
        <v>389</v>
      </c>
      <c r="C343" s="15">
        <v>15.9</v>
      </c>
      <c r="D343" s="46">
        <f t="shared" si="65"/>
        <v>15.134812500000001</v>
      </c>
      <c r="E343" s="15">
        <v>3.3</v>
      </c>
      <c r="F343" s="46">
        <f t="shared" si="66"/>
        <v>3.236475</v>
      </c>
      <c r="G343" s="15">
        <v>11.8</v>
      </c>
      <c r="H343" s="46">
        <f t="shared" si="67"/>
        <v>10.78107</v>
      </c>
      <c r="I343" s="47">
        <v>156.6</v>
      </c>
      <c r="J343" s="37">
        <v>-70</v>
      </c>
      <c r="K343" s="37">
        <f>J343+273.15</f>
        <v>203.14999999999998</v>
      </c>
      <c r="L343" s="37">
        <v>184.6</v>
      </c>
      <c r="M343" s="37">
        <f>L343+273.15</f>
        <v>457.75</v>
      </c>
      <c r="N343" s="53"/>
      <c r="O343" s="37"/>
      <c r="P343" s="37"/>
      <c r="Q343" s="49">
        <f t="shared" si="68"/>
        <v>20.073365437813361</v>
      </c>
      <c r="R343" s="48">
        <f t="shared" si="69"/>
        <v>18.861834221005157</v>
      </c>
      <c r="S343" s="34">
        <f t="shared" si="70"/>
        <v>1.1029987449258449</v>
      </c>
      <c r="T343" s="34">
        <f t="shared" si="71"/>
        <v>1.2259466442223399</v>
      </c>
      <c r="U343" s="17">
        <f t="shared" si="72"/>
        <v>68.539599999999979</v>
      </c>
      <c r="V343" s="17">
        <f t="shared" si="73"/>
        <v>34.269799999999989</v>
      </c>
      <c r="W343" s="17">
        <f t="shared" si="74"/>
        <v>30.069633726124962</v>
      </c>
      <c r="X343" s="19">
        <f t="shared" si="75"/>
        <v>3.426979999999999</v>
      </c>
      <c r="Y343" s="71">
        <f t="shared" si="76"/>
        <v>3.0069633726124962</v>
      </c>
    </row>
    <row r="344" spans="1:25" ht="18" x14ac:dyDescent="0.55000000000000004">
      <c r="A344" s="57">
        <v>346</v>
      </c>
      <c r="B344" s="70" t="s">
        <v>390</v>
      </c>
      <c r="C344" s="15">
        <v>15.8</v>
      </c>
      <c r="D344" s="46">
        <f t="shared" si="65"/>
        <v>15.039625000000001</v>
      </c>
      <c r="E344" s="15">
        <v>2.9</v>
      </c>
      <c r="F344" s="46">
        <f t="shared" si="66"/>
        <v>2.8441749999999999</v>
      </c>
      <c r="G344" s="15">
        <v>5.0999999999999996</v>
      </c>
      <c r="H344" s="46">
        <f t="shared" si="67"/>
        <v>4.6596149999999996</v>
      </c>
      <c r="I344" s="47">
        <v>196</v>
      </c>
      <c r="J344" s="37">
        <f>K344-273.15</f>
        <v>-92.999999999999972</v>
      </c>
      <c r="K344" s="37">
        <v>180.15</v>
      </c>
      <c r="L344" s="37">
        <f>M344-273.15</f>
        <v>199.77000000000004</v>
      </c>
      <c r="M344" s="37">
        <v>472.92</v>
      </c>
      <c r="N344" s="53"/>
      <c r="O344" s="37"/>
      <c r="P344" s="37"/>
      <c r="Q344" s="48">
        <f t="shared" si="68"/>
        <v>16.854079624826745</v>
      </c>
      <c r="R344" s="48">
        <f t="shared" si="69"/>
        <v>15.999739482862683</v>
      </c>
      <c r="S344" s="34">
        <f t="shared" si="70"/>
        <v>4.3222845579124609</v>
      </c>
      <c r="T344" s="34">
        <f t="shared" si="71"/>
        <v>4.0880413823648141</v>
      </c>
      <c r="U344" s="17">
        <f t="shared" si="72"/>
        <v>54.525599999999955</v>
      </c>
      <c r="V344" s="17">
        <f t="shared" si="73"/>
        <v>27.262799999999977</v>
      </c>
      <c r="W344" s="17">
        <f t="shared" si="74"/>
        <v>24.430900992974962</v>
      </c>
      <c r="X344" s="19">
        <f t="shared" si="75"/>
        <v>2.7262799999999978</v>
      </c>
      <c r="Y344" s="71">
        <f t="shared" si="76"/>
        <v>2.4430900992974962</v>
      </c>
    </row>
    <row r="345" spans="1:25" ht="18" x14ac:dyDescent="0.55000000000000004">
      <c r="A345" s="57">
        <v>347</v>
      </c>
      <c r="B345" s="70" t="s">
        <v>391</v>
      </c>
      <c r="C345" s="15">
        <v>14.8</v>
      </c>
      <c r="D345" s="46">
        <f t="shared" si="65"/>
        <v>14.087750000000002</v>
      </c>
      <c r="E345" s="15">
        <v>4.7</v>
      </c>
      <c r="F345" s="46">
        <f t="shared" si="66"/>
        <v>4.6095250000000005</v>
      </c>
      <c r="G345" s="15">
        <v>3.4</v>
      </c>
      <c r="H345" s="46">
        <f t="shared" si="67"/>
        <v>3.1064099999999999</v>
      </c>
      <c r="I345" s="47">
        <v>208.2</v>
      </c>
      <c r="J345" s="37">
        <f>K345-273.15</f>
        <v>-89.999999999999972</v>
      </c>
      <c r="K345" s="37">
        <v>183.15</v>
      </c>
      <c r="L345" s="37">
        <f>M345-273.15</f>
        <v>216</v>
      </c>
      <c r="M345" s="37">
        <v>489.15</v>
      </c>
      <c r="N345" s="53"/>
      <c r="O345" s="37"/>
      <c r="P345" s="37"/>
      <c r="Q345" s="48">
        <f t="shared" si="68"/>
        <v>15.89622596719108</v>
      </c>
      <c r="R345" s="48">
        <f t="shared" si="69"/>
        <v>15.144708774889832</v>
      </c>
      <c r="S345" s="34">
        <f t="shared" si="70"/>
        <v>5.280138215548126</v>
      </c>
      <c r="T345" s="34">
        <f t="shared" si="71"/>
        <v>4.9430720903376653</v>
      </c>
      <c r="U345" s="17">
        <f t="shared" si="72"/>
        <v>79.715599999999938</v>
      </c>
      <c r="V345" s="17">
        <f t="shared" si="73"/>
        <v>39.857799999999969</v>
      </c>
      <c r="W345" s="17">
        <f t="shared" si="74"/>
        <v>34.993618870912435</v>
      </c>
      <c r="X345" s="19">
        <f t="shared" si="75"/>
        <v>3.985779999999997</v>
      </c>
      <c r="Y345" s="71">
        <f t="shared" si="76"/>
        <v>3.4993618870912435</v>
      </c>
    </row>
    <row r="346" spans="1:25" ht="18" x14ac:dyDescent="0.55000000000000004">
      <c r="A346" s="57">
        <v>348</v>
      </c>
      <c r="B346" s="70" t="s">
        <v>392</v>
      </c>
      <c r="C346" s="15">
        <v>15.7</v>
      </c>
      <c r="D346" s="46">
        <f t="shared" si="65"/>
        <v>14.944437499999999</v>
      </c>
      <c r="E346" s="15">
        <v>8.6</v>
      </c>
      <c r="F346" s="46">
        <f t="shared" si="66"/>
        <v>8.43445</v>
      </c>
      <c r="G346" s="15">
        <v>6.5</v>
      </c>
      <c r="H346" s="46">
        <f t="shared" si="67"/>
        <v>5.9387249999999998</v>
      </c>
      <c r="I346" s="47">
        <v>79.5</v>
      </c>
      <c r="J346" s="37" t="s">
        <v>47</v>
      </c>
      <c r="K346" s="37" t="s">
        <v>47</v>
      </c>
      <c r="L346" s="37">
        <v>36.6</v>
      </c>
      <c r="M346" s="37">
        <f>L346+273.15</f>
        <v>309.75</v>
      </c>
      <c r="N346" s="53"/>
      <c r="O346" s="37"/>
      <c r="P346" s="37"/>
      <c r="Q346" s="48">
        <f t="shared" si="68"/>
        <v>19.044684297724654</v>
      </c>
      <c r="R346" s="48">
        <f t="shared" si="69"/>
        <v>18.158871485296967</v>
      </c>
      <c r="S346" s="34">
        <f t="shared" si="70"/>
        <v>2.1316798850145524</v>
      </c>
      <c r="T346" s="34">
        <f t="shared" si="71"/>
        <v>1.9289093799305306</v>
      </c>
      <c r="U346" s="17">
        <f t="shared" si="72"/>
        <v>39.291599999999988</v>
      </c>
      <c r="V346" s="17">
        <f t="shared" si="73"/>
        <v>19.645799999999994</v>
      </c>
      <c r="W346" s="17">
        <f t="shared" si="74"/>
        <v>17.284882294424978</v>
      </c>
      <c r="X346" s="19">
        <f t="shared" si="75"/>
        <v>1.9645799999999993</v>
      </c>
      <c r="Y346" s="71">
        <f t="shared" si="76"/>
        <v>1.7284882294424979</v>
      </c>
    </row>
    <row r="347" spans="1:25" ht="18" x14ac:dyDescent="0.55000000000000004">
      <c r="A347" s="57">
        <v>349</v>
      </c>
      <c r="B347" s="70" t="s">
        <v>393</v>
      </c>
      <c r="C347" s="15">
        <v>17.3</v>
      </c>
      <c r="D347" s="46">
        <f t="shared" si="65"/>
        <v>16.467437500000003</v>
      </c>
      <c r="E347" s="15">
        <v>7.9</v>
      </c>
      <c r="F347" s="46">
        <f t="shared" si="66"/>
        <v>7.7479250000000004</v>
      </c>
      <c r="G347" s="15">
        <v>7.2</v>
      </c>
      <c r="H347" s="46">
        <f t="shared" si="67"/>
        <v>6.5782799999999995</v>
      </c>
      <c r="I347" s="47">
        <v>81.2</v>
      </c>
      <c r="J347" s="37">
        <f>K347-273.15</f>
        <v>-111.09999999999997</v>
      </c>
      <c r="K347" s="39">
        <v>162.05000000000001</v>
      </c>
      <c r="L347" s="37">
        <f>M347-273.15</f>
        <v>72.300000000000011</v>
      </c>
      <c r="M347" s="37">
        <v>345.45</v>
      </c>
      <c r="N347" s="53"/>
      <c r="O347" s="37"/>
      <c r="P347" s="37"/>
      <c r="Q347" s="48">
        <f t="shared" si="68"/>
        <v>20.335682924357375</v>
      </c>
      <c r="R347" s="48">
        <f t="shared" si="69"/>
        <v>19.351501424448475</v>
      </c>
      <c r="S347" s="34">
        <f t="shared" si="70"/>
        <v>0.8406812583818315</v>
      </c>
      <c r="T347" s="34">
        <f t="shared" si="71"/>
        <v>0.73627944077902185</v>
      </c>
      <c r="U347" s="17">
        <f t="shared" si="72"/>
        <v>8.91559999999998</v>
      </c>
      <c r="V347" s="17">
        <f t="shared" si="73"/>
        <v>4.45779999999999</v>
      </c>
      <c r="W347" s="17">
        <f t="shared" si="74"/>
        <v>3.7954646793749727</v>
      </c>
      <c r="X347" s="19">
        <f t="shared" si="75"/>
        <v>0.44577999999999901</v>
      </c>
      <c r="Y347" s="71">
        <f t="shared" si="76"/>
        <v>0.37954646793749724</v>
      </c>
    </row>
    <row r="348" spans="1:25" ht="18" x14ac:dyDescent="0.55000000000000004">
      <c r="A348" s="57">
        <v>350</v>
      </c>
      <c r="B348" s="70" t="s">
        <v>394</v>
      </c>
      <c r="C348" s="15">
        <v>15.4</v>
      </c>
      <c r="D348" s="46">
        <f t="shared" si="65"/>
        <v>14.658875</v>
      </c>
      <c r="E348" s="15">
        <v>12</v>
      </c>
      <c r="F348" s="46">
        <f t="shared" si="66"/>
        <v>11.769</v>
      </c>
      <c r="G348" s="15">
        <v>2.5</v>
      </c>
      <c r="H348" s="46">
        <f t="shared" si="67"/>
        <v>2.284125</v>
      </c>
      <c r="I348" s="47">
        <v>78.7</v>
      </c>
      <c r="J348" s="37">
        <v>-49.9</v>
      </c>
      <c r="K348" s="37">
        <f>J348+273.15</f>
        <v>223.24999999999997</v>
      </c>
      <c r="L348" s="37">
        <v>60</v>
      </c>
      <c r="M348" s="37">
        <f>L348+273.15</f>
        <v>333.15</v>
      </c>
      <c r="N348" s="53"/>
      <c r="O348" s="37"/>
      <c r="P348" s="37"/>
      <c r="Q348" s="49">
        <f t="shared" si="68"/>
        <v>19.682733549992491</v>
      </c>
      <c r="R348" s="48">
        <f t="shared" si="69"/>
        <v>18.936979808862077</v>
      </c>
      <c r="S348" s="34">
        <f t="shared" si="70"/>
        <v>1.493630632746715</v>
      </c>
      <c r="T348" s="34">
        <f t="shared" si="71"/>
        <v>1.1508010563654203</v>
      </c>
      <c r="U348" s="17">
        <f t="shared" si="72"/>
        <v>89.339599999999962</v>
      </c>
      <c r="V348" s="17">
        <f t="shared" si="73"/>
        <v>44.669799999999981</v>
      </c>
      <c r="W348" s="17">
        <f t="shared" si="74"/>
        <v>39.810040939112469</v>
      </c>
      <c r="X348" s="19">
        <f t="shared" si="75"/>
        <v>4.4669799999999977</v>
      </c>
      <c r="Y348" s="71">
        <f t="shared" si="76"/>
        <v>3.9810040939112468</v>
      </c>
    </row>
    <row r="349" spans="1:25" ht="18" x14ac:dyDescent="0.55000000000000004">
      <c r="A349" s="57">
        <v>351</v>
      </c>
      <c r="B349" s="70" t="s">
        <v>395</v>
      </c>
      <c r="C349" s="15">
        <v>14.8</v>
      </c>
      <c r="D349" s="46">
        <f t="shared" si="65"/>
        <v>14.087750000000002</v>
      </c>
      <c r="E349" s="15">
        <v>3.5</v>
      </c>
      <c r="F349" s="46">
        <f t="shared" si="66"/>
        <v>3.4326249999999998</v>
      </c>
      <c r="G349" s="15">
        <v>5.0999999999999996</v>
      </c>
      <c r="H349" s="46">
        <f t="shared" si="67"/>
        <v>4.6596149999999996</v>
      </c>
      <c r="I349" s="47">
        <v>113.3</v>
      </c>
      <c r="J349" s="37" t="s">
        <v>47</v>
      </c>
      <c r="K349" s="37" t="s">
        <v>47</v>
      </c>
      <c r="L349" s="37" t="s">
        <v>47</v>
      </c>
      <c r="M349" s="37" t="s">
        <v>47</v>
      </c>
      <c r="N349" s="53"/>
      <c r="O349" s="37"/>
      <c r="P349" s="37"/>
      <c r="Q349" s="48">
        <f t="shared" si="68"/>
        <v>16.040573555830228</v>
      </c>
      <c r="R349" s="48">
        <f t="shared" si="69"/>
        <v>15.230220825757913</v>
      </c>
      <c r="S349" s="34">
        <f t="shared" si="70"/>
        <v>5.1357906269089781</v>
      </c>
      <c r="T349" s="34">
        <f t="shared" si="71"/>
        <v>4.8575600394695844</v>
      </c>
      <c r="U349" s="17">
        <f t="shared" si="72"/>
        <v>77.325599999999937</v>
      </c>
      <c r="V349" s="17">
        <f t="shared" si="73"/>
        <v>38.662799999999969</v>
      </c>
      <c r="W349" s="17">
        <f t="shared" si="74"/>
        <v>34.441340169224937</v>
      </c>
      <c r="X349" s="19">
        <f t="shared" si="75"/>
        <v>3.8662799999999971</v>
      </c>
      <c r="Y349" s="71">
        <f t="shared" si="76"/>
        <v>3.4441340169224937</v>
      </c>
    </row>
    <row r="350" spans="1:25" ht="18" x14ac:dyDescent="0.55000000000000004">
      <c r="A350" s="57">
        <v>352</v>
      </c>
      <c r="B350" s="70" t="s">
        <v>396</v>
      </c>
      <c r="C350" s="15">
        <v>17.2</v>
      </c>
      <c r="D350" s="46">
        <f t="shared" si="65"/>
        <v>16.372250000000001</v>
      </c>
      <c r="E350" s="15">
        <v>14.7</v>
      </c>
      <c r="F350" s="46">
        <f t="shared" si="66"/>
        <v>14.417024999999999</v>
      </c>
      <c r="G350" s="15">
        <v>9</v>
      </c>
      <c r="H350" s="46">
        <f t="shared" si="67"/>
        <v>8.2228499999999993</v>
      </c>
      <c r="I350" s="47">
        <v>87.1</v>
      </c>
      <c r="J350" s="37">
        <v>-5.9</v>
      </c>
      <c r="K350" s="37">
        <f>J350+273.15</f>
        <v>267.25</v>
      </c>
      <c r="L350" s="37">
        <v>132</v>
      </c>
      <c r="M350" s="37">
        <f>L350+273.15</f>
        <v>405.15</v>
      </c>
      <c r="N350" s="53"/>
      <c r="O350" s="37"/>
      <c r="P350" s="37"/>
      <c r="Q350" s="48">
        <f t="shared" si="68"/>
        <v>24.350154003619771</v>
      </c>
      <c r="R350" s="48">
        <f t="shared" si="69"/>
        <v>23.313439086407328</v>
      </c>
      <c r="S350" s="34">
        <f t="shared" si="70"/>
        <v>3.1737898208805646</v>
      </c>
      <c r="T350" s="34">
        <f t="shared" si="71"/>
        <v>3.225658221179831</v>
      </c>
      <c r="U350" s="17">
        <f t="shared" si="72"/>
        <v>72.531599999999983</v>
      </c>
      <c r="V350" s="17">
        <f t="shared" si="73"/>
        <v>36.265799999999992</v>
      </c>
      <c r="W350" s="17">
        <f t="shared" si="74"/>
        <v>34.150558511612466</v>
      </c>
      <c r="X350" s="19">
        <f t="shared" si="75"/>
        <v>3.6265799999999992</v>
      </c>
      <c r="Y350" s="71">
        <f t="shared" si="76"/>
        <v>3.4150558511612465</v>
      </c>
    </row>
    <row r="351" spans="1:25" ht="18" x14ac:dyDescent="0.55000000000000004">
      <c r="A351" s="57">
        <v>353</v>
      </c>
      <c r="B351" s="70" t="s">
        <v>397</v>
      </c>
      <c r="C351" s="15">
        <v>16</v>
      </c>
      <c r="D351" s="46">
        <f t="shared" si="65"/>
        <v>15.23</v>
      </c>
      <c r="E351" s="15">
        <v>7.6</v>
      </c>
      <c r="F351" s="46">
        <f t="shared" si="66"/>
        <v>7.4536999999999995</v>
      </c>
      <c r="G351" s="15">
        <v>12.5</v>
      </c>
      <c r="H351" s="46">
        <f t="shared" si="67"/>
        <v>11.420624999999999</v>
      </c>
      <c r="I351" s="47">
        <v>115</v>
      </c>
      <c r="J351" s="37">
        <f>K351-273.15</f>
        <v>-25.999999999999972</v>
      </c>
      <c r="K351" s="37">
        <v>247.15</v>
      </c>
      <c r="L351" s="37">
        <f>M351-273.15</f>
        <v>154.5</v>
      </c>
      <c r="M351" s="37">
        <v>427.65</v>
      </c>
      <c r="N351" s="53"/>
      <c r="O351" s="37"/>
      <c r="P351" s="37"/>
      <c r="Q351" s="48">
        <f t="shared" si="68"/>
        <v>21.67971402025405</v>
      </c>
      <c r="R351" s="48">
        <f t="shared" si="69"/>
        <v>20.44361071534637</v>
      </c>
      <c r="S351" s="34">
        <f t="shared" si="70"/>
        <v>0.5033498375148433</v>
      </c>
      <c r="T351" s="34">
        <f t="shared" si="71"/>
        <v>0.35582985011887303</v>
      </c>
      <c r="U351" s="17">
        <f t="shared" si="72"/>
        <v>60.203599999999973</v>
      </c>
      <c r="V351" s="17">
        <f t="shared" si="73"/>
        <v>30.101799999999987</v>
      </c>
      <c r="W351" s="17">
        <f t="shared" si="74"/>
        <v>25.721140040362464</v>
      </c>
      <c r="X351" s="19">
        <f t="shared" si="75"/>
        <v>3.0101799999999987</v>
      </c>
      <c r="Y351" s="71">
        <f t="shared" si="76"/>
        <v>2.5721140040362465</v>
      </c>
    </row>
    <row r="352" spans="1:25" ht="18" x14ac:dyDescent="0.55000000000000004">
      <c r="A352" s="57">
        <v>354</v>
      </c>
      <c r="B352" s="70" t="s">
        <v>398</v>
      </c>
      <c r="C352" s="15">
        <v>15.8</v>
      </c>
      <c r="D352" s="46">
        <f t="shared" si="65"/>
        <v>15.039625000000001</v>
      </c>
      <c r="E352" s="15">
        <v>7.2</v>
      </c>
      <c r="F352" s="46">
        <f t="shared" si="66"/>
        <v>7.0613999999999999</v>
      </c>
      <c r="G352" s="15">
        <v>7.5</v>
      </c>
      <c r="H352" s="46">
        <f t="shared" si="67"/>
        <v>6.8523749999999994</v>
      </c>
      <c r="I352" s="47">
        <v>125.8</v>
      </c>
      <c r="J352" s="37">
        <f>K352-273.15</f>
        <v>-72.399999999999977</v>
      </c>
      <c r="K352" s="37">
        <v>200.75</v>
      </c>
      <c r="L352" s="37">
        <f>M352-273.15</f>
        <v>117</v>
      </c>
      <c r="M352" s="37">
        <v>390.15</v>
      </c>
      <c r="N352" s="53"/>
      <c r="O352" s="37"/>
      <c r="P352" s="37"/>
      <c r="Q352" s="48">
        <f t="shared" si="68"/>
        <v>18.913751610931133</v>
      </c>
      <c r="R352" s="48">
        <f t="shared" si="69"/>
        <v>17.972443719240019</v>
      </c>
      <c r="S352" s="34">
        <f t="shared" si="70"/>
        <v>2.2626125718080736</v>
      </c>
      <c r="T352" s="34">
        <f t="shared" si="71"/>
        <v>2.1153371459874784</v>
      </c>
      <c r="U352" s="17">
        <f t="shared" si="72"/>
        <v>34.395599999999959</v>
      </c>
      <c r="V352" s="17">
        <f t="shared" si="73"/>
        <v>17.19779999999998</v>
      </c>
      <c r="W352" s="17">
        <f t="shared" si="74"/>
        <v>15.01258258911246</v>
      </c>
      <c r="X352" s="19">
        <f t="shared" si="75"/>
        <v>1.7197799999999979</v>
      </c>
      <c r="Y352" s="71">
        <f t="shared" si="76"/>
        <v>1.501258258911246</v>
      </c>
    </row>
    <row r="353" spans="1:25" ht="18" customHeight="1" x14ac:dyDescent="0.55000000000000004">
      <c r="A353" s="57">
        <v>355</v>
      </c>
      <c r="B353" s="70" t="s">
        <v>399</v>
      </c>
      <c r="C353" s="15">
        <v>17.100000000000001</v>
      </c>
      <c r="D353" s="46">
        <f t="shared" si="65"/>
        <v>16.277062500000003</v>
      </c>
      <c r="E353" s="15">
        <v>4.8</v>
      </c>
      <c r="F353" s="46">
        <f t="shared" si="66"/>
        <v>4.7076000000000002</v>
      </c>
      <c r="G353" s="15">
        <v>2.5</v>
      </c>
      <c r="H353" s="46">
        <f t="shared" si="67"/>
        <v>2.284125</v>
      </c>
      <c r="I353" s="47">
        <v>91.2</v>
      </c>
      <c r="J353" s="37">
        <v>-105.9</v>
      </c>
      <c r="K353" s="37">
        <f>J353+273.15</f>
        <v>167.24999999999997</v>
      </c>
      <c r="L353" s="37">
        <f>M353-273.15</f>
        <v>67</v>
      </c>
      <c r="M353" s="37">
        <v>340.15</v>
      </c>
      <c r="N353" s="53"/>
      <c r="O353" s="37"/>
      <c r="P353" s="37"/>
      <c r="Q353" s="48">
        <f t="shared" si="68"/>
        <v>17.935997323817823</v>
      </c>
      <c r="R353" s="48">
        <f t="shared" si="69"/>
        <v>17.097411745774018</v>
      </c>
      <c r="S353" s="34">
        <f t="shared" si="70"/>
        <v>3.2403668589213837</v>
      </c>
      <c r="T353" s="34">
        <f t="shared" si="71"/>
        <v>2.9903691194534794</v>
      </c>
      <c r="U353" s="17">
        <f t="shared" si="72"/>
        <v>35.587599999999966</v>
      </c>
      <c r="V353" s="17">
        <f t="shared" si="73"/>
        <v>17.793799999999983</v>
      </c>
      <c r="W353" s="17">
        <f t="shared" si="74"/>
        <v>15.174945260674967</v>
      </c>
      <c r="X353" s="19">
        <f t="shared" si="75"/>
        <v>1.7793799999999984</v>
      </c>
      <c r="Y353" s="71">
        <f t="shared" si="76"/>
        <v>1.5174945260674968</v>
      </c>
    </row>
    <row r="354" spans="1:25" ht="18" x14ac:dyDescent="0.55000000000000004">
      <c r="A354" s="57">
        <v>356</v>
      </c>
      <c r="B354" s="70" t="s">
        <v>400</v>
      </c>
      <c r="C354" s="15">
        <v>15.4</v>
      </c>
      <c r="D354" s="46">
        <f t="shared" si="65"/>
        <v>14.658875</v>
      </c>
      <c r="E354" s="15">
        <v>13.4</v>
      </c>
      <c r="F354" s="46">
        <f t="shared" si="66"/>
        <v>13.142050000000001</v>
      </c>
      <c r="G354" s="15">
        <v>5.4</v>
      </c>
      <c r="H354" s="46">
        <f t="shared" si="67"/>
        <v>4.9337100000000005</v>
      </c>
      <c r="I354" s="47">
        <v>87.1</v>
      </c>
      <c r="J354" s="37">
        <f>K354-273.15</f>
        <v>-85.499999999999972</v>
      </c>
      <c r="K354" s="37">
        <v>187.65</v>
      </c>
      <c r="L354" s="37">
        <f>M354-273.15</f>
        <v>146</v>
      </c>
      <c r="M354" s="37">
        <v>419.15</v>
      </c>
      <c r="N354" s="53"/>
      <c r="O354" s="37"/>
      <c r="P354" s="37"/>
      <c r="Q354" s="48">
        <f t="shared" si="68"/>
        <v>21.11587080847011</v>
      </c>
      <c r="R354" s="48">
        <f t="shared" si="69"/>
        <v>20.296245683185475</v>
      </c>
      <c r="S354" s="34">
        <f t="shared" si="70"/>
        <v>6.0493374269096734E-2</v>
      </c>
      <c r="T354" s="34">
        <f t="shared" si="71"/>
        <v>0.208464817957978</v>
      </c>
      <c r="U354" s="17">
        <f t="shared" si="72"/>
        <v>87.609599999999972</v>
      </c>
      <c r="V354" s="17">
        <f t="shared" si="73"/>
        <v>43.804799999999986</v>
      </c>
      <c r="W354" s="17">
        <f t="shared" si="74"/>
        <v>40.133322644849969</v>
      </c>
      <c r="X354" s="19">
        <f t="shared" si="75"/>
        <v>4.3804799999999986</v>
      </c>
      <c r="Y354" s="71">
        <f t="shared" si="76"/>
        <v>4.0133322644849967</v>
      </c>
    </row>
    <row r="355" spans="1:25" ht="18" x14ac:dyDescent="0.55000000000000004">
      <c r="A355" s="57">
        <v>357</v>
      </c>
      <c r="B355" s="70" t="s">
        <v>401</v>
      </c>
      <c r="C355" s="15">
        <v>15.3</v>
      </c>
      <c r="D355" s="46">
        <f t="shared" si="65"/>
        <v>14.5636875</v>
      </c>
      <c r="E355" s="15">
        <v>4.2</v>
      </c>
      <c r="F355" s="46">
        <f t="shared" si="66"/>
        <v>4.1191500000000003</v>
      </c>
      <c r="G355" s="15">
        <v>4.5999999999999996</v>
      </c>
      <c r="H355" s="46">
        <f t="shared" si="67"/>
        <v>4.2027899999999994</v>
      </c>
      <c r="I355" s="47">
        <v>125.6</v>
      </c>
      <c r="J355" s="37" t="s">
        <v>47</v>
      </c>
      <c r="K355" s="37" t="s">
        <v>47</v>
      </c>
      <c r="L355" s="37" t="s">
        <v>47</v>
      </c>
      <c r="M355" s="37" t="s">
        <v>47</v>
      </c>
      <c r="N355" s="53"/>
      <c r="O355" s="37"/>
      <c r="P355" s="37"/>
      <c r="Q355" s="48">
        <f t="shared" si="68"/>
        <v>16.519382555047269</v>
      </c>
      <c r="R355" s="48">
        <f t="shared" si="69"/>
        <v>15.707699834929883</v>
      </c>
      <c r="S355" s="34">
        <f t="shared" si="70"/>
        <v>4.6569816276919376</v>
      </c>
      <c r="T355" s="34">
        <f t="shared" si="71"/>
        <v>4.3800810302976139</v>
      </c>
      <c r="U355" s="17">
        <f t="shared" si="72"/>
        <v>60.385599999999954</v>
      </c>
      <c r="V355" s="17">
        <f t="shared" si="73"/>
        <v>30.192799999999977</v>
      </c>
      <c r="W355" s="17">
        <f t="shared" si="74"/>
        <v>26.667027810912462</v>
      </c>
      <c r="X355" s="19">
        <f t="shared" si="75"/>
        <v>3.0192799999999975</v>
      </c>
      <c r="Y355" s="71">
        <f t="shared" si="76"/>
        <v>2.6667027810912463</v>
      </c>
    </row>
    <row r="356" spans="1:25" ht="18" x14ac:dyDescent="0.55000000000000004">
      <c r="A356" s="57">
        <v>358</v>
      </c>
      <c r="B356" s="70" t="s">
        <v>402</v>
      </c>
      <c r="C356" s="15">
        <v>14.9</v>
      </c>
      <c r="D356" s="46">
        <f t="shared" si="65"/>
        <v>14.182937500000001</v>
      </c>
      <c r="E356" s="15">
        <v>4.9000000000000004</v>
      </c>
      <c r="F356" s="46">
        <f t="shared" si="66"/>
        <v>4.8056750000000008</v>
      </c>
      <c r="G356" s="15">
        <v>5.6</v>
      </c>
      <c r="H356" s="46">
        <f t="shared" si="67"/>
        <v>5.1164399999999999</v>
      </c>
      <c r="I356" s="47">
        <v>94.9</v>
      </c>
      <c r="J356" s="37">
        <v>-116</v>
      </c>
      <c r="K356" s="37">
        <f>J356+273.15</f>
        <v>157.14999999999998</v>
      </c>
      <c r="L356" s="37">
        <v>33</v>
      </c>
      <c r="M356" s="37">
        <f>L356+273.15</f>
        <v>306.14999999999998</v>
      </c>
      <c r="N356" s="53"/>
      <c r="O356" s="37"/>
      <c r="P356" s="37"/>
      <c r="Q356" s="48">
        <f t="shared" si="68"/>
        <v>16.654729058138415</v>
      </c>
      <c r="R356" s="48">
        <f t="shared" si="69"/>
        <v>15.824922957415346</v>
      </c>
      <c r="S356" s="34">
        <f t="shared" si="70"/>
        <v>4.5216351246007918</v>
      </c>
      <c r="T356" s="34">
        <f t="shared" si="71"/>
        <v>4.2628579078121511</v>
      </c>
      <c r="U356" s="17">
        <f t="shared" si="72"/>
        <v>64.739599999999953</v>
      </c>
      <c r="V356" s="17">
        <f t="shared" si="73"/>
        <v>32.369799999999977</v>
      </c>
      <c r="W356" s="17">
        <f t="shared" si="74"/>
        <v>28.613234453474938</v>
      </c>
      <c r="X356" s="19">
        <f t="shared" si="75"/>
        <v>3.2369799999999977</v>
      </c>
      <c r="Y356" s="71">
        <f t="shared" si="76"/>
        <v>2.8613234453474936</v>
      </c>
    </row>
    <row r="357" spans="1:25" ht="18" x14ac:dyDescent="0.55000000000000004">
      <c r="A357" s="57">
        <v>359</v>
      </c>
      <c r="B357" s="70" t="s">
        <v>403</v>
      </c>
      <c r="C357" s="15">
        <v>15.8</v>
      </c>
      <c r="D357" s="46">
        <f t="shared" si="65"/>
        <v>15.039625000000001</v>
      </c>
      <c r="E357" s="15">
        <v>11.3</v>
      </c>
      <c r="F357" s="46">
        <f t="shared" si="66"/>
        <v>11.082475000000001</v>
      </c>
      <c r="G357" s="15">
        <v>4.5</v>
      </c>
      <c r="H357" s="46">
        <f t="shared" si="67"/>
        <v>4.1114249999999997</v>
      </c>
      <c r="I357" s="47">
        <v>99.3</v>
      </c>
      <c r="J357" s="37" t="s">
        <v>47</v>
      </c>
      <c r="K357" s="37" t="s">
        <v>47</v>
      </c>
      <c r="L357" s="37">
        <v>103</v>
      </c>
      <c r="M357" s="37">
        <f>L357+273.15</f>
        <v>376.15</v>
      </c>
      <c r="N357" s="53"/>
      <c r="O357" s="37"/>
      <c r="P357" s="37"/>
      <c r="Q357" s="49">
        <f t="shared" si="68"/>
        <v>19.939408215892467</v>
      </c>
      <c r="R357" s="48">
        <f t="shared" si="69"/>
        <v>19.12891496653365</v>
      </c>
      <c r="S357" s="34">
        <f t="shared" si="70"/>
        <v>1.2369559668467396</v>
      </c>
      <c r="T357" s="34">
        <f t="shared" si="71"/>
        <v>0.95886589869384764</v>
      </c>
      <c r="U357" s="17">
        <f t="shared" si="72"/>
        <v>58.845599999999962</v>
      </c>
      <c r="V357" s="17">
        <f t="shared" si="73"/>
        <v>29.422799999999981</v>
      </c>
      <c r="W357" s="17">
        <f t="shared" si="74"/>
        <v>26.399964458174967</v>
      </c>
      <c r="X357" s="19">
        <f t="shared" si="75"/>
        <v>2.942279999999998</v>
      </c>
      <c r="Y357" s="71">
        <f t="shared" si="76"/>
        <v>2.6399964458174967</v>
      </c>
    </row>
    <row r="358" spans="1:25" ht="18" x14ac:dyDescent="0.55000000000000004">
      <c r="A358" s="57">
        <v>360</v>
      </c>
      <c r="B358" s="70" t="s">
        <v>404</v>
      </c>
      <c r="C358" s="15">
        <v>15.8</v>
      </c>
      <c r="D358" s="46">
        <f t="shared" si="65"/>
        <v>15.039625000000001</v>
      </c>
      <c r="E358" s="15">
        <v>4.3</v>
      </c>
      <c r="F358" s="46">
        <f t="shared" si="66"/>
        <v>4.217225</v>
      </c>
      <c r="G358" s="15">
        <v>13.5</v>
      </c>
      <c r="H358" s="46">
        <f t="shared" si="67"/>
        <v>12.334275</v>
      </c>
      <c r="I358" s="47">
        <v>123.2</v>
      </c>
      <c r="J358" s="37">
        <f>K358-273.15</f>
        <v>-114.39999999999998</v>
      </c>
      <c r="K358" s="37">
        <v>158.75</v>
      </c>
      <c r="L358" s="37">
        <f>M358-273.15</f>
        <v>146.5</v>
      </c>
      <c r="M358" s="37">
        <v>419.65</v>
      </c>
      <c r="N358" s="53"/>
      <c r="O358" s="37"/>
      <c r="P358" s="37"/>
      <c r="Q358" s="48">
        <f t="shared" si="68"/>
        <v>21.222158231433486</v>
      </c>
      <c r="R358" s="48">
        <f t="shared" si="69"/>
        <v>19.902503526362583</v>
      </c>
      <c r="S358" s="34">
        <f t="shared" si="70"/>
        <v>4.579404869427961E-2</v>
      </c>
      <c r="T358" s="34">
        <f t="shared" si="71"/>
        <v>0.18527733886491404</v>
      </c>
      <c r="U358" s="17">
        <f t="shared" si="72"/>
        <v>83.645599999999959</v>
      </c>
      <c r="V358" s="17">
        <f t="shared" si="73"/>
        <v>41.82279999999998</v>
      </c>
      <c r="W358" s="17">
        <f t="shared" si="74"/>
        <v>36.049556633174959</v>
      </c>
      <c r="X358" s="19">
        <f t="shared" si="75"/>
        <v>4.1822799999999978</v>
      </c>
      <c r="Y358" s="71">
        <f t="shared" si="76"/>
        <v>3.604955663317496</v>
      </c>
    </row>
    <row r="359" spans="1:25" ht="18" x14ac:dyDescent="0.55000000000000004">
      <c r="A359" s="57">
        <v>361</v>
      </c>
      <c r="B359" s="70" t="s">
        <v>405</v>
      </c>
      <c r="C359" s="15">
        <v>15.9</v>
      </c>
      <c r="D359" s="46">
        <f t="shared" si="65"/>
        <v>15.134812500000001</v>
      </c>
      <c r="E359" s="15">
        <v>6.4</v>
      </c>
      <c r="F359" s="46">
        <f t="shared" si="66"/>
        <v>6.2768000000000006</v>
      </c>
      <c r="G359" s="15">
        <v>5.4</v>
      </c>
      <c r="H359" s="46">
        <f t="shared" si="67"/>
        <v>4.9337100000000005</v>
      </c>
      <c r="I359" s="47">
        <v>101.6</v>
      </c>
      <c r="J359" s="37" t="s">
        <v>47</v>
      </c>
      <c r="K359" s="37" t="s">
        <v>47</v>
      </c>
      <c r="L359" s="37" t="s">
        <v>47</v>
      </c>
      <c r="M359" s="37" t="s">
        <v>47</v>
      </c>
      <c r="N359" s="53"/>
      <c r="O359" s="37"/>
      <c r="P359" s="37"/>
      <c r="Q359" s="48">
        <f t="shared" si="68"/>
        <v>17.970253197993621</v>
      </c>
      <c r="R359" s="48">
        <f t="shared" si="69"/>
        <v>17.111465805542679</v>
      </c>
      <c r="S359" s="34">
        <f t="shared" si="70"/>
        <v>3.2061109847455853</v>
      </c>
      <c r="T359" s="34">
        <f t="shared" si="71"/>
        <v>2.9763150596848185</v>
      </c>
      <c r="U359" s="17">
        <f t="shared" si="72"/>
        <v>34.729599999999962</v>
      </c>
      <c r="V359" s="17">
        <f t="shared" si="73"/>
        <v>17.364799999999981</v>
      </c>
      <c r="W359" s="17">
        <f t="shared" si="74"/>
        <v>15.089247515162464</v>
      </c>
      <c r="X359" s="19">
        <f t="shared" si="75"/>
        <v>1.736479999999998</v>
      </c>
      <c r="Y359" s="71">
        <f t="shared" si="76"/>
        <v>1.5089247515162465</v>
      </c>
    </row>
    <row r="360" spans="1:25" ht="18" x14ac:dyDescent="0.55000000000000004">
      <c r="A360" s="57">
        <v>362</v>
      </c>
      <c r="B360" s="70" t="s">
        <v>406</v>
      </c>
      <c r="C360" s="15">
        <v>15.3</v>
      </c>
      <c r="D360" s="46">
        <f t="shared" si="65"/>
        <v>14.5636875</v>
      </c>
      <c r="E360" s="15">
        <v>1.6</v>
      </c>
      <c r="F360" s="46">
        <f t="shared" si="66"/>
        <v>1.5692000000000002</v>
      </c>
      <c r="G360" s="15">
        <v>3.8</v>
      </c>
      <c r="H360" s="46">
        <f t="shared" si="67"/>
        <v>3.4718699999999996</v>
      </c>
      <c r="I360" s="47">
        <v>115.2</v>
      </c>
      <c r="J360" s="37">
        <f>K360-273.15</f>
        <v>-133.74999999999997</v>
      </c>
      <c r="K360" s="37">
        <v>139.4</v>
      </c>
      <c r="L360" s="37">
        <f>M360-273.15</f>
        <v>75</v>
      </c>
      <c r="M360" s="37">
        <v>348.15</v>
      </c>
      <c r="N360" s="53"/>
      <c r="O360" s="37"/>
      <c r="P360" s="37"/>
      <c r="Q360" s="48">
        <f t="shared" si="68"/>
        <v>15.845819637999167</v>
      </c>
      <c r="R360" s="48">
        <f t="shared" si="69"/>
        <v>15.053812259177283</v>
      </c>
      <c r="S360" s="34">
        <f t="shared" si="70"/>
        <v>5.3305445447400395</v>
      </c>
      <c r="T360" s="34">
        <f t="shared" si="71"/>
        <v>5.0339686060502142</v>
      </c>
      <c r="U360" s="17">
        <f t="shared" si="72"/>
        <v>86.185599999999965</v>
      </c>
      <c r="V360" s="17">
        <f t="shared" si="73"/>
        <v>43.092799999999983</v>
      </c>
      <c r="W360" s="17">
        <f t="shared" si="74"/>
        <v>38.765159470562459</v>
      </c>
      <c r="X360" s="19">
        <f t="shared" si="75"/>
        <v>4.3092799999999984</v>
      </c>
      <c r="Y360" s="71">
        <f t="shared" si="76"/>
        <v>3.8765159470562458</v>
      </c>
    </row>
    <row r="361" spans="1:25" ht="18" x14ac:dyDescent="0.55000000000000004">
      <c r="A361" s="57">
        <v>363</v>
      </c>
      <c r="B361" s="70" t="s">
        <v>407</v>
      </c>
      <c r="C361" s="15">
        <v>19.399999999999999</v>
      </c>
      <c r="D361" s="46">
        <f t="shared" si="65"/>
        <v>18.466374999999999</v>
      </c>
      <c r="E361" s="15">
        <v>21.7</v>
      </c>
      <c r="F361" s="46">
        <f t="shared" si="66"/>
        <v>21.282274999999998</v>
      </c>
      <c r="G361" s="15">
        <v>5.0999999999999996</v>
      </c>
      <c r="H361" s="46">
        <f t="shared" si="67"/>
        <v>4.6596149999999996</v>
      </c>
      <c r="I361" s="47">
        <v>66</v>
      </c>
      <c r="J361" s="37">
        <f>K361-273.15</f>
        <v>36.400000000000034</v>
      </c>
      <c r="K361" s="37">
        <v>309.55</v>
      </c>
      <c r="L361" s="37">
        <f>M361-273.15</f>
        <v>248.20000000000005</v>
      </c>
      <c r="M361" s="37">
        <v>521.35</v>
      </c>
      <c r="N361" s="53"/>
      <c r="O361" s="37"/>
      <c r="P361" s="37"/>
      <c r="Q361" s="48">
        <f t="shared" si="68"/>
        <v>29.550972911225781</v>
      </c>
      <c r="R361" s="48">
        <f t="shared" si="69"/>
        <v>28.559661180841676</v>
      </c>
      <c r="S361" s="34">
        <f t="shared" si="70"/>
        <v>8.3746087284865744</v>
      </c>
      <c r="T361" s="34">
        <f t="shared" si="71"/>
        <v>8.4718803156141789</v>
      </c>
      <c r="U361" s="17">
        <f t="shared" si="72"/>
        <v>221.5496</v>
      </c>
      <c r="V361" s="17">
        <f t="shared" si="73"/>
        <v>110.7748</v>
      </c>
      <c r="W361" s="17">
        <f t="shared" si="74"/>
        <v>106.50626087047499</v>
      </c>
      <c r="X361" s="19">
        <f t="shared" si="75"/>
        <v>11.07748</v>
      </c>
      <c r="Y361" s="71">
        <f t="shared" si="76"/>
        <v>10.650626087047499</v>
      </c>
    </row>
    <row r="362" spans="1:25" ht="18" x14ac:dyDescent="0.55000000000000004">
      <c r="A362" s="57">
        <v>364</v>
      </c>
      <c r="B362" s="70" t="s">
        <v>408</v>
      </c>
      <c r="C362" s="15">
        <v>16.899999999999999</v>
      </c>
      <c r="D362" s="46">
        <f t="shared" si="65"/>
        <v>16.0866875</v>
      </c>
      <c r="E362" s="15">
        <v>8.8000000000000007</v>
      </c>
      <c r="F362" s="46">
        <f t="shared" si="66"/>
        <v>8.6306000000000012</v>
      </c>
      <c r="G362" s="15">
        <v>17.2</v>
      </c>
      <c r="H362" s="46">
        <f t="shared" si="67"/>
        <v>15.714779999999999</v>
      </c>
      <c r="I362" s="47">
        <v>67.099999999999994</v>
      </c>
      <c r="J362" s="37">
        <v>-62.6</v>
      </c>
      <c r="K362" s="37">
        <f>J362+273.15</f>
        <v>210.54999999999998</v>
      </c>
      <c r="L362" s="37">
        <v>131</v>
      </c>
      <c r="M362" s="37">
        <f>L362+273.15</f>
        <v>404.15</v>
      </c>
      <c r="N362" s="53"/>
      <c r="O362" s="37"/>
      <c r="P362" s="37"/>
      <c r="Q362" s="48">
        <f t="shared" si="68"/>
        <v>25.668852720758672</v>
      </c>
      <c r="R362" s="48">
        <f t="shared" si="69"/>
        <v>24.087820190524841</v>
      </c>
      <c r="S362" s="34">
        <f t="shared" si="70"/>
        <v>4.4924885380194652</v>
      </c>
      <c r="T362" s="34">
        <f t="shared" si="71"/>
        <v>4.0000393252973439</v>
      </c>
      <c r="U362" s="17">
        <f t="shared" si="72"/>
        <v>120.5296</v>
      </c>
      <c r="V362" s="17">
        <f t="shared" si="73"/>
        <v>60.264800000000001</v>
      </c>
      <c r="W362" s="17">
        <f t="shared" si="74"/>
        <v>50.718732902812476</v>
      </c>
      <c r="X362" s="19">
        <f t="shared" si="75"/>
        <v>6.0264800000000003</v>
      </c>
      <c r="Y362" s="71">
        <f t="shared" si="76"/>
        <v>5.071873290281248</v>
      </c>
    </row>
    <row r="363" spans="1:25" ht="18" x14ac:dyDescent="0.55000000000000004">
      <c r="A363" s="57">
        <v>365</v>
      </c>
      <c r="B363" s="70" t="s">
        <v>409</v>
      </c>
      <c r="C363" s="15">
        <v>17.2</v>
      </c>
      <c r="D363" s="46">
        <f t="shared" si="65"/>
        <v>16.372250000000001</v>
      </c>
      <c r="E363" s="15">
        <v>18.8</v>
      </c>
      <c r="F363" s="46">
        <f t="shared" si="66"/>
        <v>18.438100000000002</v>
      </c>
      <c r="G363" s="15">
        <v>17.600000000000001</v>
      </c>
      <c r="H363" s="46">
        <f t="shared" si="67"/>
        <v>16.08024</v>
      </c>
      <c r="I363" s="47">
        <v>68.3</v>
      </c>
      <c r="J363" s="37">
        <f>K363-273.15</f>
        <v>-46.149999999999977</v>
      </c>
      <c r="K363" s="37">
        <v>227</v>
      </c>
      <c r="L363" s="37">
        <f>M363-273.15</f>
        <v>227.85000000000002</v>
      </c>
      <c r="M363" s="37">
        <v>501</v>
      </c>
      <c r="N363" s="53"/>
      <c r="O363" s="37"/>
      <c r="P363" s="37"/>
      <c r="Q363" s="48">
        <f t="shared" si="68"/>
        <v>30.968370961353457</v>
      </c>
      <c r="R363" s="48">
        <f t="shared" si="69"/>
        <v>29.437870509432237</v>
      </c>
      <c r="S363" s="34">
        <f t="shared" si="70"/>
        <v>9.7920067786142511</v>
      </c>
      <c r="T363" s="34">
        <f t="shared" si="71"/>
        <v>9.3500896442047399</v>
      </c>
      <c r="U363" s="17">
        <f t="shared" si="72"/>
        <v>260.84160000000003</v>
      </c>
      <c r="V363" s="17">
        <f t="shared" si="73"/>
        <v>130.42080000000001</v>
      </c>
      <c r="W363" s="17">
        <f t="shared" si="74"/>
        <v>117.9198959811</v>
      </c>
      <c r="X363" s="19">
        <f t="shared" si="75"/>
        <v>13.042080000000002</v>
      </c>
      <c r="Y363" s="71">
        <f t="shared" si="76"/>
        <v>11.79198959811</v>
      </c>
    </row>
    <row r="364" spans="1:25" ht="18" x14ac:dyDescent="0.55000000000000004">
      <c r="A364" s="57">
        <v>366</v>
      </c>
      <c r="B364" s="70" t="s">
        <v>410</v>
      </c>
      <c r="C364" s="15">
        <v>19.2</v>
      </c>
      <c r="D364" s="46">
        <f t="shared" si="65"/>
        <v>18.276</v>
      </c>
      <c r="E364" s="15">
        <v>3.5</v>
      </c>
      <c r="F364" s="46">
        <f t="shared" si="66"/>
        <v>3.4326249999999998</v>
      </c>
      <c r="G364" s="15">
        <v>8.6</v>
      </c>
      <c r="H364" s="46">
        <f t="shared" si="67"/>
        <v>7.8573899999999997</v>
      </c>
      <c r="I364" s="47">
        <v>87</v>
      </c>
      <c r="J364" s="37">
        <v>10</v>
      </c>
      <c r="K364" s="38">
        <f>J364+273.15</f>
        <v>283.14999999999998</v>
      </c>
      <c r="L364" s="37">
        <v>131</v>
      </c>
      <c r="M364" s="38">
        <f>L364+273.15</f>
        <v>404.15</v>
      </c>
      <c r="N364" s="53"/>
      <c r="O364" s="50" t="s">
        <v>74</v>
      </c>
      <c r="P364" s="50" t="s">
        <v>50</v>
      </c>
      <c r="Q364" s="48">
        <f t="shared" si="68"/>
        <v>21.327212663637034</v>
      </c>
      <c r="R364" s="48">
        <f t="shared" si="69"/>
        <v>20.187463139352726</v>
      </c>
      <c r="S364" s="34">
        <f t="shared" si="70"/>
        <v>0.1508484808978281</v>
      </c>
      <c r="T364" s="34">
        <f t="shared" si="71"/>
        <v>9.9682274125228787E-2</v>
      </c>
      <c r="U364" s="17">
        <f t="shared" si="72"/>
        <v>15.7316</v>
      </c>
      <c r="V364" s="17">
        <f t="shared" si="73"/>
        <v>7.8658000000000001</v>
      </c>
      <c r="W364" s="17">
        <f t="shared" si="74"/>
        <v>7.4617299824125034</v>
      </c>
      <c r="X364" s="19">
        <f t="shared" si="75"/>
        <v>0.78658000000000006</v>
      </c>
      <c r="Y364" s="71">
        <f t="shared" si="76"/>
        <v>0.74617299824125038</v>
      </c>
    </row>
    <row r="365" spans="1:25" ht="18" x14ac:dyDescent="0.55000000000000004">
      <c r="A365" s="57">
        <v>367</v>
      </c>
      <c r="B365" s="70" t="s">
        <v>411</v>
      </c>
      <c r="C365" s="15">
        <v>19</v>
      </c>
      <c r="D365" s="46">
        <f t="shared" si="65"/>
        <v>18.085625</v>
      </c>
      <c r="E365" s="15">
        <v>7.4</v>
      </c>
      <c r="F365" s="46">
        <f t="shared" si="66"/>
        <v>7.2575500000000002</v>
      </c>
      <c r="G365" s="15">
        <v>4.0999999999999996</v>
      </c>
      <c r="H365" s="46">
        <f t="shared" si="67"/>
        <v>3.7459649999999995</v>
      </c>
      <c r="I365" s="47">
        <v>79.400000000000006</v>
      </c>
      <c r="J365" s="37">
        <v>-35.5</v>
      </c>
      <c r="K365" s="37">
        <f>J365+273.15</f>
        <v>237.64999999999998</v>
      </c>
      <c r="L365" s="37">
        <v>83.5</v>
      </c>
      <c r="M365" s="37">
        <f>L365+273.15</f>
        <v>356.65</v>
      </c>
      <c r="N365" s="53"/>
      <c r="O365" s="37"/>
      <c r="P365" s="37"/>
      <c r="Q365" s="48">
        <f t="shared" si="68"/>
        <v>20.798317239623017</v>
      </c>
      <c r="R365" s="48">
        <f t="shared" si="69"/>
        <v>19.844246456450545</v>
      </c>
      <c r="S365" s="34">
        <f t="shared" si="70"/>
        <v>0.37804694311618903</v>
      </c>
      <c r="T365" s="34">
        <f t="shared" si="71"/>
        <v>0.2435344087769522</v>
      </c>
      <c r="U365" s="17">
        <f t="shared" si="72"/>
        <v>8.8836000000000048</v>
      </c>
      <c r="V365" s="17">
        <f t="shared" si="73"/>
        <v>4.4418000000000024</v>
      </c>
      <c r="W365" s="17">
        <f t="shared" si="74"/>
        <v>3.7720325366625058</v>
      </c>
      <c r="X365" s="19">
        <f t="shared" si="75"/>
        <v>0.44418000000000024</v>
      </c>
      <c r="Y365" s="71">
        <f t="shared" si="76"/>
        <v>0.37720325366625057</v>
      </c>
    </row>
    <row r="366" spans="1:25" ht="18" x14ac:dyDescent="0.55000000000000004">
      <c r="A366" s="57">
        <v>368</v>
      </c>
      <c r="B366" s="70" t="s">
        <v>412</v>
      </c>
      <c r="C366" s="15">
        <v>17</v>
      </c>
      <c r="D366" s="46">
        <f t="shared" si="65"/>
        <v>16.181875000000002</v>
      </c>
      <c r="E366" s="15">
        <v>11</v>
      </c>
      <c r="F366" s="46">
        <f t="shared" si="66"/>
        <v>10.78825</v>
      </c>
      <c r="G366" s="15">
        <v>26</v>
      </c>
      <c r="H366" s="46">
        <f t="shared" si="67"/>
        <v>23.754899999999999</v>
      </c>
      <c r="I366" s="47">
        <v>55.8</v>
      </c>
      <c r="J366" s="37">
        <f>K366-273.15</f>
        <v>-13</v>
      </c>
      <c r="K366" s="37">
        <v>260.14999999999998</v>
      </c>
      <c r="L366" s="37">
        <f>M366-273.15</f>
        <v>197.23000000000002</v>
      </c>
      <c r="M366" s="37">
        <v>470.38</v>
      </c>
      <c r="N366" s="53"/>
      <c r="O366" s="37"/>
      <c r="P366" s="37"/>
      <c r="Q366" s="48">
        <f t="shared" si="68"/>
        <v>32.954514106568162</v>
      </c>
      <c r="R366" s="48">
        <f t="shared" si="69"/>
        <v>30.700727851113317</v>
      </c>
      <c r="S366" s="34">
        <f t="shared" si="70"/>
        <v>11.778149923828956</v>
      </c>
      <c r="T366" s="34">
        <f t="shared" si="71"/>
        <v>10.61294698588582</v>
      </c>
      <c r="U366" s="17">
        <f t="shared" si="72"/>
        <v>388.83359999999999</v>
      </c>
      <c r="V366" s="17">
        <f t="shared" si="73"/>
        <v>194.41679999999999</v>
      </c>
      <c r="W366" s="17">
        <f t="shared" si="74"/>
        <v>163.56158850629996</v>
      </c>
      <c r="X366" s="19">
        <f t="shared" si="75"/>
        <v>19.441679999999998</v>
      </c>
      <c r="Y366" s="71">
        <f t="shared" si="76"/>
        <v>16.356158850629996</v>
      </c>
    </row>
    <row r="367" spans="1:25" ht="18" x14ac:dyDescent="0.55000000000000004">
      <c r="A367" s="57">
        <v>369</v>
      </c>
      <c r="B367" s="70" t="s">
        <v>413</v>
      </c>
      <c r="C367" s="15">
        <v>15.3</v>
      </c>
      <c r="D367" s="46">
        <f t="shared" si="65"/>
        <v>14.5636875</v>
      </c>
      <c r="E367" s="15">
        <v>4.5</v>
      </c>
      <c r="F367" s="46">
        <f t="shared" si="66"/>
        <v>4.4133750000000003</v>
      </c>
      <c r="G367" s="15">
        <v>8.8000000000000007</v>
      </c>
      <c r="H367" s="46">
        <f t="shared" si="67"/>
        <v>8.0401199999999999</v>
      </c>
      <c r="I367" s="47">
        <v>171.2</v>
      </c>
      <c r="J367" s="37">
        <v>-64</v>
      </c>
      <c r="K367" s="37">
        <f>J367+273.15</f>
        <v>209.14999999999998</v>
      </c>
      <c r="L367" s="37">
        <v>192</v>
      </c>
      <c r="M367" s="37">
        <f>L367+273.15</f>
        <v>465.15</v>
      </c>
      <c r="N367" s="53"/>
      <c r="O367" s="37"/>
      <c r="P367" s="37"/>
      <c r="Q367" s="48">
        <f t="shared" si="68"/>
        <v>18.214829123546561</v>
      </c>
      <c r="R367" s="48">
        <f t="shared" si="69"/>
        <v>17.211112750275074</v>
      </c>
      <c r="S367" s="34">
        <f t="shared" si="70"/>
        <v>2.961535059192645</v>
      </c>
      <c r="T367" s="34">
        <f t="shared" si="71"/>
        <v>2.8766681149524231</v>
      </c>
      <c r="U367" s="17">
        <f t="shared" si="72"/>
        <v>56.275599999999955</v>
      </c>
      <c r="V367" s="17">
        <f t="shared" si="73"/>
        <v>28.137799999999977</v>
      </c>
      <c r="W367" s="17">
        <f t="shared" si="74"/>
        <v>24.88236072087496</v>
      </c>
      <c r="X367" s="19">
        <f t="shared" si="75"/>
        <v>2.8137799999999977</v>
      </c>
      <c r="Y367" s="71">
        <f t="shared" si="76"/>
        <v>2.4882360720874961</v>
      </c>
    </row>
    <row r="368" spans="1:25" ht="18" x14ac:dyDescent="0.55000000000000004">
      <c r="A368" s="57">
        <v>370</v>
      </c>
      <c r="B368" s="70" t="s">
        <v>414</v>
      </c>
      <c r="C368" s="15">
        <v>14.7</v>
      </c>
      <c r="D368" s="46">
        <f t="shared" si="65"/>
        <v>13.9925625</v>
      </c>
      <c r="E368" s="15">
        <v>4.0999999999999996</v>
      </c>
      <c r="F368" s="46">
        <f t="shared" si="66"/>
        <v>4.0210749999999997</v>
      </c>
      <c r="G368" s="15">
        <v>8.1999999999999993</v>
      </c>
      <c r="H368" s="46">
        <f t="shared" si="67"/>
        <v>7.4919299999999991</v>
      </c>
      <c r="I368" s="47">
        <v>210</v>
      </c>
      <c r="J368" s="37" t="s">
        <v>47</v>
      </c>
      <c r="K368" s="37" t="s">
        <v>47</v>
      </c>
      <c r="L368" s="37" t="s">
        <v>47</v>
      </c>
      <c r="M368" s="37" t="s">
        <v>47</v>
      </c>
      <c r="N368" s="53"/>
      <c r="O368" s="37"/>
      <c r="P368" s="37"/>
      <c r="Q368" s="48">
        <f t="shared" si="68"/>
        <v>17.324549056180366</v>
      </c>
      <c r="R368" s="48">
        <f t="shared" si="69"/>
        <v>16.373449990668774</v>
      </c>
      <c r="S368" s="34">
        <f t="shared" si="70"/>
        <v>3.8518151265588401</v>
      </c>
      <c r="T368" s="34">
        <f t="shared" si="71"/>
        <v>3.7143308745587227</v>
      </c>
      <c r="U368" s="17">
        <f t="shared" si="72"/>
        <v>74.491599999999977</v>
      </c>
      <c r="V368" s="17">
        <f t="shared" si="73"/>
        <v>37.245799999999988</v>
      </c>
      <c r="W368" s="17">
        <f t="shared" si="74"/>
        <v>33.134409792624957</v>
      </c>
      <c r="X368" s="19">
        <f t="shared" si="75"/>
        <v>3.7245799999999987</v>
      </c>
      <c r="Y368" s="71">
        <f t="shared" si="76"/>
        <v>3.3134409792624959</v>
      </c>
    </row>
    <row r="369" spans="1:25" ht="18" x14ac:dyDescent="0.55000000000000004">
      <c r="A369" s="57">
        <v>371</v>
      </c>
      <c r="B369" s="70" t="s">
        <v>415</v>
      </c>
      <c r="C369" s="15">
        <v>16.2</v>
      </c>
      <c r="D369" s="46">
        <f t="shared" si="65"/>
        <v>15.420375</v>
      </c>
      <c r="E369" s="15">
        <v>4.7</v>
      </c>
      <c r="F369" s="46">
        <f t="shared" si="66"/>
        <v>4.6095250000000005</v>
      </c>
      <c r="G369" s="15">
        <v>9.8000000000000007</v>
      </c>
      <c r="H369" s="46">
        <f t="shared" si="67"/>
        <v>8.9537700000000005</v>
      </c>
      <c r="I369" s="47">
        <v>132.80000000000001</v>
      </c>
      <c r="J369" s="37">
        <f>K369-273.15</f>
        <v>-30.999999999999972</v>
      </c>
      <c r="K369" s="37">
        <v>242.15</v>
      </c>
      <c r="L369" s="37">
        <f>M369-273.15</f>
        <v>190.5</v>
      </c>
      <c r="M369" s="37">
        <v>463.65</v>
      </c>
      <c r="N369" s="53"/>
      <c r="O369" s="37"/>
      <c r="P369" s="37"/>
      <c r="Q369" s="48">
        <f t="shared" si="68"/>
        <v>19.508203402671398</v>
      </c>
      <c r="R369" s="48">
        <f t="shared" si="69"/>
        <v>18.417537378247669</v>
      </c>
      <c r="S369" s="34">
        <f t="shared" si="70"/>
        <v>1.668160780067808</v>
      </c>
      <c r="T369" s="34">
        <f t="shared" si="71"/>
        <v>1.6702434869798282</v>
      </c>
      <c r="U369" s="17">
        <f t="shared" si="72"/>
        <v>38.531599999999997</v>
      </c>
      <c r="V369" s="17">
        <f t="shared" si="73"/>
        <v>19.265799999999999</v>
      </c>
      <c r="W369" s="17">
        <f t="shared" si="74"/>
        <v>16.837899103562474</v>
      </c>
      <c r="X369" s="19">
        <f t="shared" si="75"/>
        <v>1.92658</v>
      </c>
      <c r="Y369" s="71">
        <f t="shared" si="76"/>
        <v>1.6837899103562475</v>
      </c>
    </row>
    <row r="370" spans="1:25" ht="18" x14ac:dyDescent="0.55000000000000004">
      <c r="A370" s="57">
        <v>372</v>
      </c>
      <c r="B370" s="70" t="s">
        <v>416</v>
      </c>
      <c r="C370" s="15">
        <v>15.3</v>
      </c>
      <c r="D370" s="46">
        <f t="shared" si="65"/>
        <v>14.5636875</v>
      </c>
      <c r="E370" s="15">
        <v>5.0999999999999996</v>
      </c>
      <c r="F370" s="46">
        <f t="shared" si="66"/>
        <v>5.0018249999999993</v>
      </c>
      <c r="G370" s="15">
        <v>8.1999999999999993</v>
      </c>
      <c r="H370" s="46">
        <f t="shared" si="67"/>
        <v>7.4919299999999991</v>
      </c>
      <c r="I370" s="47">
        <v>157.4</v>
      </c>
      <c r="J370" s="37" t="s">
        <v>47</v>
      </c>
      <c r="K370" s="37" t="s">
        <v>47</v>
      </c>
      <c r="L370" s="37" t="s">
        <v>47</v>
      </c>
      <c r="M370" s="37" t="s">
        <v>47</v>
      </c>
      <c r="N370" s="53"/>
      <c r="O370" s="37"/>
      <c r="P370" s="37"/>
      <c r="Q370" s="48">
        <f t="shared" si="68"/>
        <v>18.09253989908548</v>
      </c>
      <c r="R370" s="48">
        <f t="shared" si="69"/>
        <v>17.124493045143883</v>
      </c>
      <c r="S370" s="34">
        <f t="shared" si="70"/>
        <v>3.0838242836537262</v>
      </c>
      <c r="T370" s="34">
        <f t="shared" si="71"/>
        <v>2.9632878200836146</v>
      </c>
      <c r="U370" s="17">
        <f t="shared" si="72"/>
        <v>51.83559999999995</v>
      </c>
      <c r="V370" s="17">
        <f t="shared" si="73"/>
        <v>25.917799999999975</v>
      </c>
      <c r="W370" s="17">
        <f t="shared" si="74"/>
        <v>22.86172089012496</v>
      </c>
      <c r="X370" s="19">
        <f t="shared" si="75"/>
        <v>2.5917799999999973</v>
      </c>
      <c r="Y370" s="71">
        <f t="shared" si="76"/>
        <v>2.2861720890124961</v>
      </c>
    </row>
    <row r="371" spans="1:25" ht="18" x14ac:dyDescent="0.55000000000000004">
      <c r="A371" s="57">
        <v>373</v>
      </c>
      <c r="B371" s="70" t="s">
        <v>417</v>
      </c>
      <c r="C371" s="15">
        <v>16</v>
      </c>
      <c r="D371" s="46">
        <f t="shared" si="65"/>
        <v>15.23</v>
      </c>
      <c r="E371" s="15">
        <v>4.0999999999999996</v>
      </c>
      <c r="F371" s="46">
        <f t="shared" si="66"/>
        <v>4.0210749999999997</v>
      </c>
      <c r="G371" s="15">
        <v>5.0999999999999996</v>
      </c>
      <c r="H371" s="46">
        <f t="shared" si="67"/>
        <v>4.6596149999999996</v>
      </c>
      <c r="I371" s="47">
        <v>194.7</v>
      </c>
      <c r="J371" s="37" t="s">
        <v>47</v>
      </c>
      <c r="K371" s="37" t="s">
        <v>47</v>
      </c>
      <c r="L371" s="37" t="s">
        <v>47</v>
      </c>
      <c r="M371" s="37" t="s">
        <v>47</v>
      </c>
      <c r="N371" s="53"/>
      <c r="O371" s="37"/>
      <c r="P371" s="37"/>
      <c r="Q371" s="48">
        <f t="shared" si="68"/>
        <v>17.28641084783073</v>
      </c>
      <c r="R371" s="48">
        <f t="shared" si="69"/>
        <v>16.426623393255536</v>
      </c>
      <c r="S371" s="34">
        <f t="shared" si="70"/>
        <v>3.8899533349084763</v>
      </c>
      <c r="T371" s="34">
        <f t="shared" si="71"/>
        <v>3.6611574719719613</v>
      </c>
      <c r="U371" s="17">
        <f t="shared" si="72"/>
        <v>41.613599999999977</v>
      </c>
      <c r="V371" s="17">
        <f t="shared" si="73"/>
        <v>20.806799999999988</v>
      </c>
      <c r="W371" s="17">
        <f t="shared" si="74"/>
        <v>18.395223849224969</v>
      </c>
      <c r="X371" s="19">
        <f t="shared" si="75"/>
        <v>2.0806799999999988</v>
      </c>
      <c r="Y371" s="71">
        <f t="shared" si="76"/>
        <v>1.8395223849224969</v>
      </c>
    </row>
    <row r="372" spans="1:25" ht="18" x14ac:dyDescent="0.55000000000000004">
      <c r="A372" s="57">
        <v>374</v>
      </c>
      <c r="B372" s="70" t="s">
        <v>418</v>
      </c>
      <c r="C372" s="15">
        <v>15.3</v>
      </c>
      <c r="D372" s="46">
        <f t="shared" si="65"/>
        <v>14.5636875</v>
      </c>
      <c r="E372" s="15">
        <v>6.1</v>
      </c>
      <c r="F372" s="46">
        <f t="shared" si="66"/>
        <v>5.9825749999999998</v>
      </c>
      <c r="G372" s="15">
        <v>10.8</v>
      </c>
      <c r="H372" s="46">
        <f t="shared" si="67"/>
        <v>9.867420000000001</v>
      </c>
      <c r="I372" s="47">
        <v>131</v>
      </c>
      <c r="J372" s="37">
        <f>K372-273.15</f>
        <v>-73.97999999999999</v>
      </c>
      <c r="K372" s="37">
        <v>199.17</v>
      </c>
      <c r="L372" s="37">
        <f>M372-273.15</f>
        <v>171.32000000000005</v>
      </c>
      <c r="M372" s="37">
        <v>444.47</v>
      </c>
      <c r="N372" s="53"/>
      <c r="O372" s="37"/>
      <c r="P372" s="37"/>
      <c r="Q372" s="49">
        <f t="shared" si="68"/>
        <v>19.696192525460347</v>
      </c>
      <c r="R372" s="48">
        <f t="shared" si="69"/>
        <v>18.581124150187506</v>
      </c>
      <c r="S372" s="34">
        <f t="shared" si="70"/>
        <v>1.4801716572788592</v>
      </c>
      <c r="T372" s="34">
        <f t="shared" si="71"/>
        <v>1.5066567150399912</v>
      </c>
      <c r="U372" s="17">
        <f t="shared" si="72"/>
        <v>62.03559999999996</v>
      </c>
      <c r="V372" s="17">
        <f t="shared" si="73"/>
        <v>31.01779999999998</v>
      </c>
      <c r="W372" s="17">
        <f t="shared" si="74"/>
        <v>26.966861246874963</v>
      </c>
      <c r="X372" s="19">
        <f t="shared" si="75"/>
        <v>3.101779999999998</v>
      </c>
      <c r="Y372" s="71">
        <f t="shared" si="76"/>
        <v>2.6966861246874965</v>
      </c>
    </row>
    <row r="373" spans="1:25" ht="18" x14ac:dyDescent="0.55000000000000004">
      <c r="A373" s="57">
        <v>375</v>
      </c>
      <c r="B373" s="70" t="s">
        <v>419</v>
      </c>
      <c r="C373" s="15">
        <v>16</v>
      </c>
      <c r="D373" s="46">
        <f t="shared" si="65"/>
        <v>15.23</v>
      </c>
      <c r="E373" s="15">
        <v>5.0999999999999996</v>
      </c>
      <c r="F373" s="46">
        <f t="shared" si="66"/>
        <v>5.0018249999999993</v>
      </c>
      <c r="G373" s="15">
        <v>12.3</v>
      </c>
      <c r="H373" s="46">
        <f t="shared" si="67"/>
        <v>11.237895</v>
      </c>
      <c r="I373" s="47">
        <v>131.6</v>
      </c>
      <c r="J373" s="37">
        <v>-77</v>
      </c>
      <c r="K373" s="37">
        <f>J373+273.15</f>
        <v>196.14999999999998</v>
      </c>
      <c r="L373" s="37">
        <v>171.2</v>
      </c>
      <c r="M373" s="37">
        <f>L373+273.15</f>
        <v>444.34999999999997</v>
      </c>
      <c r="N373" s="53"/>
      <c r="O373" s="37"/>
      <c r="P373" s="37"/>
      <c r="Q373" s="48">
        <f t="shared" si="68"/>
        <v>20.815859338494771</v>
      </c>
      <c r="R373" s="48">
        <f t="shared" si="69"/>
        <v>19.577064063889917</v>
      </c>
      <c r="S373" s="34">
        <f t="shared" si="70"/>
        <v>0.36050484424443496</v>
      </c>
      <c r="T373" s="34">
        <f t="shared" si="71"/>
        <v>0.5107168013375798</v>
      </c>
      <c r="U373" s="17">
        <f t="shared" si="72"/>
        <v>61.293599999999984</v>
      </c>
      <c r="V373" s="17">
        <f t="shared" si="73"/>
        <v>30.646799999999992</v>
      </c>
      <c r="W373" s="17">
        <f t="shared" si="74"/>
        <v>26.362356417624966</v>
      </c>
      <c r="X373" s="19">
        <f t="shared" si="75"/>
        <v>3.0646799999999992</v>
      </c>
      <c r="Y373" s="71">
        <f t="shared" si="76"/>
        <v>2.6362356417624966</v>
      </c>
    </row>
    <row r="374" spans="1:25" ht="18" x14ac:dyDescent="0.55000000000000004">
      <c r="A374" s="57">
        <v>376</v>
      </c>
      <c r="B374" s="70" t="s">
        <v>420</v>
      </c>
      <c r="C374" s="15">
        <v>16.2</v>
      </c>
      <c r="D374" s="46">
        <f t="shared" si="65"/>
        <v>15.420375</v>
      </c>
      <c r="E374" s="15">
        <v>9.1999999999999993</v>
      </c>
      <c r="F374" s="46">
        <f t="shared" si="66"/>
        <v>9.0228999999999999</v>
      </c>
      <c r="G374" s="15">
        <v>14.3</v>
      </c>
      <c r="H374" s="46">
        <f t="shared" si="67"/>
        <v>13.065194999999999</v>
      </c>
      <c r="I374" s="47">
        <v>97.8</v>
      </c>
      <c r="J374" s="37">
        <v>-90</v>
      </c>
      <c r="K374" s="37">
        <f>J374+273.15</f>
        <v>183.14999999999998</v>
      </c>
      <c r="L374" s="37">
        <v>135.6</v>
      </c>
      <c r="M374" s="37">
        <f>L374+273.15</f>
        <v>408.75</v>
      </c>
      <c r="N374" s="53"/>
      <c r="O374" s="37"/>
      <c r="P374" s="37"/>
      <c r="Q374" s="48">
        <f t="shared" si="68"/>
        <v>23.485527458415746</v>
      </c>
      <c r="R374" s="48">
        <f t="shared" si="69"/>
        <v>22.133684960680405</v>
      </c>
      <c r="S374" s="34">
        <f t="shared" si="70"/>
        <v>2.3091632756765392</v>
      </c>
      <c r="T374" s="34">
        <f t="shared" si="71"/>
        <v>2.045904095452908</v>
      </c>
      <c r="U374" s="17">
        <f t="shared" si="72"/>
        <v>83.531599999999997</v>
      </c>
      <c r="V374" s="17">
        <f t="shared" si="73"/>
        <v>41.765799999999999</v>
      </c>
      <c r="W374" s="17">
        <f t="shared" si="74"/>
        <v>35.656956615812469</v>
      </c>
      <c r="X374" s="19">
        <f t="shared" si="75"/>
        <v>4.1765799999999995</v>
      </c>
      <c r="Y374" s="71">
        <f t="shared" si="76"/>
        <v>3.565695661581247</v>
      </c>
    </row>
    <row r="375" spans="1:25" ht="18" x14ac:dyDescent="0.55000000000000004">
      <c r="A375" s="57">
        <v>377</v>
      </c>
      <c r="B375" s="70" t="s">
        <v>421</v>
      </c>
      <c r="C375" s="15">
        <v>15.9</v>
      </c>
      <c r="D375" s="46">
        <f t="shared" si="65"/>
        <v>15.134812500000001</v>
      </c>
      <c r="E375" s="15">
        <v>4.7</v>
      </c>
      <c r="F375" s="46">
        <f t="shared" si="66"/>
        <v>4.6095250000000005</v>
      </c>
      <c r="G375" s="15">
        <v>10.6</v>
      </c>
      <c r="H375" s="46">
        <f t="shared" si="67"/>
        <v>9.6846899999999998</v>
      </c>
      <c r="I375" s="47">
        <v>136.1</v>
      </c>
      <c r="J375" s="37">
        <v>-61.7</v>
      </c>
      <c r="K375" s="37">
        <f>J375+273.15</f>
        <v>211.45</v>
      </c>
      <c r="L375" s="37">
        <v>156.1</v>
      </c>
      <c r="M375" s="37">
        <f>L375+273.15</f>
        <v>429.25</v>
      </c>
      <c r="N375" s="53"/>
      <c r="O375" s="37"/>
      <c r="P375" s="37"/>
      <c r="Q375" s="49">
        <f t="shared" si="68"/>
        <v>19.678922734743384</v>
      </c>
      <c r="R375" s="48">
        <f t="shared" si="69"/>
        <v>18.550026698953328</v>
      </c>
      <c r="S375" s="34">
        <f t="shared" si="70"/>
        <v>1.497441447995822</v>
      </c>
      <c r="T375" s="34">
        <f t="shared" si="71"/>
        <v>1.5377541662741692</v>
      </c>
      <c r="U375" s="17">
        <f t="shared" si="72"/>
        <v>50.059599999999961</v>
      </c>
      <c r="V375" s="17">
        <f t="shared" si="73"/>
        <v>25.02979999999998</v>
      </c>
      <c r="W375" s="17">
        <f t="shared" si="74"/>
        <v>21.824735857224965</v>
      </c>
      <c r="X375" s="19">
        <f t="shared" si="75"/>
        <v>2.5029799999999982</v>
      </c>
      <c r="Y375" s="71">
        <f t="shared" si="76"/>
        <v>2.1824735857224966</v>
      </c>
    </row>
    <row r="376" spans="1:25" ht="18" x14ac:dyDescent="0.55000000000000004">
      <c r="A376" s="57">
        <v>378</v>
      </c>
      <c r="B376" s="70" t="s">
        <v>422</v>
      </c>
      <c r="C376" s="15">
        <v>15.2</v>
      </c>
      <c r="D376" s="46">
        <f t="shared" si="65"/>
        <v>14.468500000000001</v>
      </c>
      <c r="E376" s="15">
        <v>4.9000000000000004</v>
      </c>
      <c r="F376" s="46">
        <f t="shared" si="66"/>
        <v>4.8056750000000008</v>
      </c>
      <c r="G376" s="15">
        <v>9.6</v>
      </c>
      <c r="H376" s="46">
        <f t="shared" si="67"/>
        <v>8.7710399999999993</v>
      </c>
      <c r="I376" s="47">
        <v>132.5</v>
      </c>
      <c r="J376" s="37" t="s">
        <v>47</v>
      </c>
      <c r="K376" s="37" t="s">
        <v>47</v>
      </c>
      <c r="L376" s="37">
        <v>158</v>
      </c>
      <c r="M376" s="37">
        <f>L376+273.15</f>
        <v>431.15</v>
      </c>
      <c r="N376" s="53"/>
      <c r="O376" s="37"/>
      <c r="P376" s="37"/>
      <c r="Q376" s="48">
        <f t="shared" si="68"/>
        <v>18.633571852975479</v>
      </c>
      <c r="R376" s="48">
        <f t="shared" si="69"/>
        <v>17.588722157599314</v>
      </c>
      <c r="S376" s="34">
        <f t="shared" si="70"/>
        <v>2.5427923297637278</v>
      </c>
      <c r="T376" s="34">
        <f t="shared" si="71"/>
        <v>2.4990587076281834</v>
      </c>
      <c r="U376" s="17">
        <f t="shared" si="72"/>
        <v>60.731599999999986</v>
      </c>
      <c r="V376" s="17">
        <f t="shared" si="73"/>
        <v>30.365799999999993</v>
      </c>
      <c r="W376" s="17">
        <f t="shared" si="74"/>
        <v>26.713278344662449</v>
      </c>
      <c r="X376" s="19">
        <f t="shared" si="75"/>
        <v>3.0365799999999994</v>
      </c>
      <c r="Y376" s="71">
        <f t="shared" si="76"/>
        <v>2.6713278344662448</v>
      </c>
    </row>
    <row r="377" spans="1:25" ht="18" x14ac:dyDescent="0.55000000000000004">
      <c r="A377" s="57">
        <v>379</v>
      </c>
      <c r="B377" s="70" t="s">
        <v>423</v>
      </c>
      <c r="C377" s="15">
        <v>16</v>
      </c>
      <c r="D377" s="46">
        <f t="shared" si="65"/>
        <v>15.23</v>
      </c>
      <c r="E377" s="15">
        <v>8.1999999999999993</v>
      </c>
      <c r="F377" s="46">
        <f t="shared" si="66"/>
        <v>8.0421499999999995</v>
      </c>
      <c r="G377" s="15">
        <v>13.1</v>
      </c>
      <c r="H377" s="46">
        <f t="shared" si="67"/>
        <v>11.968814999999999</v>
      </c>
      <c r="I377" s="47">
        <v>115.8</v>
      </c>
      <c r="J377" s="37" t="s">
        <v>424</v>
      </c>
      <c r="K377" s="37"/>
      <c r="L377" s="37">
        <v>144.5</v>
      </c>
      <c r="M377" s="37">
        <f>L377+273.15</f>
        <v>417.65</v>
      </c>
      <c r="N377" s="53"/>
      <c r="O377" s="37"/>
      <c r="P377" s="37"/>
      <c r="Q377" s="48">
        <f t="shared" si="68"/>
        <v>22.245224206557236</v>
      </c>
      <c r="R377" s="48">
        <f t="shared" si="69"/>
        <v>20.973354741831955</v>
      </c>
      <c r="S377" s="34">
        <f t="shared" si="70"/>
        <v>1.0688600238180292</v>
      </c>
      <c r="T377" s="34">
        <f t="shared" si="71"/>
        <v>0.88557387660445741</v>
      </c>
      <c r="U377" s="17">
        <f t="shared" si="72"/>
        <v>68.243599999999958</v>
      </c>
      <c r="V377" s="17">
        <f t="shared" si="73"/>
        <v>34.121799999999979</v>
      </c>
      <c r="W377" s="17">
        <f t="shared" si="74"/>
        <v>29.154254274412459</v>
      </c>
      <c r="X377" s="19">
        <f t="shared" si="75"/>
        <v>3.412179999999998</v>
      </c>
      <c r="Y377" s="71">
        <f t="shared" si="76"/>
        <v>2.9154254274412459</v>
      </c>
    </row>
    <row r="378" spans="1:25" ht="18" x14ac:dyDescent="0.55000000000000004">
      <c r="A378" s="57">
        <v>380</v>
      </c>
      <c r="B378" s="70" t="s">
        <v>425</v>
      </c>
      <c r="C378" s="15">
        <v>16.2</v>
      </c>
      <c r="D378" s="46">
        <f t="shared" si="65"/>
        <v>15.420375</v>
      </c>
      <c r="E378" s="15">
        <v>9.1999999999999993</v>
      </c>
      <c r="F378" s="46">
        <f t="shared" si="66"/>
        <v>9.0228999999999999</v>
      </c>
      <c r="G378" s="15">
        <v>16.399999999999999</v>
      </c>
      <c r="H378" s="46">
        <f t="shared" si="67"/>
        <v>14.983859999999998</v>
      </c>
      <c r="I378" s="47">
        <v>79.099999999999994</v>
      </c>
      <c r="J378" s="37">
        <f>K378-273.15</f>
        <v>-85.099999999999966</v>
      </c>
      <c r="K378" s="37">
        <v>188.05</v>
      </c>
      <c r="L378" s="37">
        <v>124.2</v>
      </c>
      <c r="M378" s="37">
        <v>397.35</v>
      </c>
      <c r="N378" s="53"/>
      <c r="O378" s="37"/>
      <c r="P378" s="37"/>
      <c r="Q378" s="48">
        <f t="shared" si="68"/>
        <v>24.820153101864619</v>
      </c>
      <c r="R378" s="48">
        <f t="shared" si="69"/>
        <v>23.31773466806381</v>
      </c>
      <c r="S378" s="34">
        <f t="shared" si="70"/>
        <v>3.6437889191254129</v>
      </c>
      <c r="T378" s="34">
        <f t="shared" si="71"/>
        <v>3.2299538028363131</v>
      </c>
      <c r="U378" s="17">
        <f t="shared" si="72"/>
        <v>118.60159999999996</v>
      </c>
      <c r="V378" s="17">
        <f t="shared" si="73"/>
        <v>59.300799999999981</v>
      </c>
      <c r="W378" s="17">
        <f t="shared" si="74"/>
        <v>50.309182451349955</v>
      </c>
      <c r="X378" s="19">
        <f t="shared" si="75"/>
        <v>5.9300799999999985</v>
      </c>
      <c r="Y378" s="71">
        <f t="shared" si="76"/>
        <v>5.0309182451349956</v>
      </c>
    </row>
    <row r="379" spans="1:25" ht="18" x14ac:dyDescent="0.55000000000000004">
      <c r="A379" s="57">
        <v>381</v>
      </c>
      <c r="B379" s="70" t="s">
        <v>426</v>
      </c>
      <c r="C379" s="15">
        <v>15.9</v>
      </c>
      <c r="D379" s="46">
        <f t="shared" si="65"/>
        <v>15.134812500000001</v>
      </c>
      <c r="E379" s="15">
        <v>5.5</v>
      </c>
      <c r="F379" s="46">
        <f t="shared" si="66"/>
        <v>5.3941249999999998</v>
      </c>
      <c r="G379" s="15">
        <v>11.6</v>
      </c>
      <c r="H379" s="46">
        <f t="shared" si="67"/>
        <v>10.598339999999999</v>
      </c>
      <c r="I379" s="47">
        <v>121.6</v>
      </c>
      <c r="J379" s="37">
        <f>K379-273.15</f>
        <v>-69.999999999999972</v>
      </c>
      <c r="K379" s="37">
        <v>203.15</v>
      </c>
      <c r="L379" s="37">
        <f>M379-273.15</f>
        <v>143</v>
      </c>
      <c r="M379" s="37">
        <v>416.15</v>
      </c>
      <c r="N379" s="53"/>
      <c r="O379" s="37"/>
      <c r="P379" s="37"/>
      <c r="Q379" s="48">
        <f t="shared" si="68"/>
        <v>20.435752983435673</v>
      </c>
      <c r="R379" s="48">
        <f t="shared" si="69"/>
        <v>19.247959493966658</v>
      </c>
      <c r="S379" s="34">
        <f t="shared" si="70"/>
        <v>0.74061119930353314</v>
      </c>
      <c r="T379" s="34">
        <f t="shared" si="71"/>
        <v>0.83982137126083956</v>
      </c>
      <c r="U379" s="17">
        <f t="shared" si="72"/>
        <v>55.219599999999964</v>
      </c>
      <c r="V379" s="17">
        <f t="shared" si="73"/>
        <v>27.609799999999982</v>
      </c>
      <c r="W379" s="17">
        <f t="shared" si="74"/>
        <v>23.798270049474958</v>
      </c>
      <c r="X379" s="19">
        <f t="shared" si="75"/>
        <v>2.7609799999999982</v>
      </c>
      <c r="Y379" s="71">
        <f t="shared" si="76"/>
        <v>2.3798270049474959</v>
      </c>
    </row>
    <row r="380" spans="1:25" ht="18" x14ac:dyDescent="0.55000000000000004">
      <c r="A380" s="57">
        <v>382</v>
      </c>
      <c r="B380" s="70" t="s">
        <v>427</v>
      </c>
      <c r="C380" s="15">
        <v>16.899999999999999</v>
      </c>
      <c r="D380" s="46">
        <f t="shared" si="65"/>
        <v>16.0866875</v>
      </c>
      <c r="E380" s="15">
        <v>9.3000000000000007</v>
      </c>
      <c r="F380" s="46">
        <f t="shared" si="66"/>
        <v>9.1209750000000014</v>
      </c>
      <c r="G380" s="15">
        <v>9.6</v>
      </c>
      <c r="H380" s="46">
        <f t="shared" si="67"/>
        <v>8.7710399999999993</v>
      </c>
      <c r="I380" s="47">
        <v>97.9</v>
      </c>
      <c r="J380" s="37" t="s">
        <v>47</v>
      </c>
      <c r="K380" s="37" t="s">
        <v>47</v>
      </c>
      <c r="L380" s="37" t="s">
        <v>47</v>
      </c>
      <c r="M380" s="37" t="s">
        <v>47</v>
      </c>
      <c r="N380" s="53"/>
      <c r="O380" s="37"/>
      <c r="P380" s="37"/>
      <c r="Q380" s="48">
        <f t="shared" si="68"/>
        <v>21.5466934818315</v>
      </c>
      <c r="R380" s="48">
        <f t="shared" si="69"/>
        <v>20.467164980887834</v>
      </c>
      <c r="S380" s="34">
        <f t="shared" si="70"/>
        <v>0.37032929909229395</v>
      </c>
      <c r="T380" s="34">
        <f t="shared" si="71"/>
        <v>0.37938411566033636</v>
      </c>
      <c r="U380" s="17">
        <f t="shared" si="72"/>
        <v>25.299600000000005</v>
      </c>
      <c r="V380" s="17">
        <f t="shared" si="73"/>
        <v>12.649800000000003</v>
      </c>
      <c r="W380" s="17">
        <f t="shared" si="74"/>
        <v>11.052411792474983</v>
      </c>
      <c r="X380" s="19">
        <f t="shared" si="75"/>
        <v>1.2649800000000002</v>
      </c>
      <c r="Y380" s="71">
        <f t="shared" si="76"/>
        <v>1.1052411792474983</v>
      </c>
    </row>
    <row r="381" spans="1:25" ht="18" x14ac:dyDescent="0.55000000000000004">
      <c r="A381" s="57">
        <v>383</v>
      </c>
      <c r="B381" s="70" t="s">
        <v>428</v>
      </c>
      <c r="C381" s="15">
        <v>15.6</v>
      </c>
      <c r="D381" s="46">
        <f t="shared" si="65"/>
        <v>14.84925</v>
      </c>
      <c r="E381" s="15">
        <v>10</v>
      </c>
      <c r="F381" s="46">
        <f t="shared" si="66"/>
        <v>9.807500000000001</v>
      </c>
      <c r="G381" s="15">
        <v>11</v>
      </c>
      <c r="H381" s="46">
        <f t="shared" si="67"/>
        <v>10.05015</v>
      </c>
      <c r="I381" s="47">
        <v>49.9</v>
      </c>
      <c r="J381" s="37">
        <f>K381-273.15</f>
        <v>-112.49999999999997</v>
      </c>
      <c r="K381" s="37">
        <v>160.65</v>
      </c>
      <c r="L381" s="37">
        <f>M381-273.15</f>
        <v>10.450000000000045</v>
      </c>
      <c r="M381" s="37">
        <v>283.60000000000002</v>
      </c>
      <c r="N381" s="53"/>
      <c r="O381" s="37"/>
      <c r="P381" s="37"/>
      <c r="Q381" s="48">
        <f t="shared" si="68"/>
        <v>21.549013898552296</v>
      </c>
      <c r="R381" s="48">
        <f t="shared" si="69"/>
        <v>20.43753402039982</v>
      </c>
      <c r="S381" s="34">
        <f t="shared" si="70"/>
        <v>0.3726497158130897</v>
      </c>
      <c r="T381" s="34">
        <f t="shared" si="71"/>
        <v>0.34975315517232275</v>
      </c>
      <c r="U381" s="17">
        <f t="shared" si="72"/>
        <v>63.937599999999982</v>
      </c>
      <c r="V381" s="17">
        <f t="shared" si="73"/>
        <v>31.968799999999991</v>
      </c>
      <c r="W381" s="17">
        <f t="shared" si="74"/>
        <v>28.091090060049979</v>
      </c>
      <c r="X381" s="19">
        <f t="shared" si="75"/>
        <v>3.1968799999999993</v>
      </c>
      <c r="Y381" s="71">
        <f t="shared" si="76"/>
        <v>2.8091090060049977</v>
      </c>
    </row>
    <row r="382" spans="1:25" ht="18" x14ac:dyDescent="0.55000000000000004">
      <c r="A382" s="57">
        <v>384</v>
      </c>
      <c r="B382" s="70" t="s">
        <v>429</v>
      </c>
      <c r="C382" s="15">
        <v>19.3</v>
      </c>
      <c r="D382" s="46">
        <f t="shared" si="65"/>
        <v>18.371187500000001</v>
      </c>
      <c r="E382" s="15">
        <v>9</v>
      </c>
      <c r="F382" s="46">
        <f t="shared" si="66"/>
        <v>8.8267500000000005</v>
      </c>
      <c r="G382" s="15">
        <v>6.5</v>
      </c>
      <c r="H382" s="46">
        <f t="shared" si="67"/>
        <v>5.9387249999999998</v>
      </c>
      <c r="I382" s="47">
        <v>59.5</v>
      </c>
      <c r="J382" s="37">
        <v>-108.9</v>
      </c>
      <c r="K382" s="37">
        <f>J382+273.15</f>
        <v>164.24999999999997</v>
      </c>
      <c r="L382" s="37">
        <v>56</v>
      </c>
      <c r="M382" s="37">
        <f>L382+273.15</f>
        <v>329.15</v>
      </c>
      <c r="N382" s="53"/>
      <c r="O382" s="37"/>
      <c r="P382" s="37"/>
      <c r="Q382" s="48">
        <f t="shared" si="68"/>
        <v>22.265219513851644</v>
      </c>
      <c r="R382" s="48">
        <f t="shared" si="69"/>
        <v>21.229236923363057</v>
      </c>
      <c r="S382" s="34">
        <f t="shared" si="70"/>
        <v>1.0888553311124376</v>
      </c>
      <c r="T382" s="34">
        <f t="shared" si="71"/>
        <v>1.1414560581355602</v>
      </c>
      <c r="U382" s="17">
        <f t="shared" si="72"/>
        <v>5.5956000000000081</v>
      </c>
      <c r="V382" s="17">
        <f t="shared" si="73"/>
        <v>2.7978000000000041</v>
      </c>
      <c r="W382" s="17">
        <f t="shared" si="74"/>
        <v>2.7683184069250113</v>
      </c>
      <c r="X382" s="19">
        <f t="shared" si="75"/>
        <v>0.27978000000000042</v>
      </c>
      <c r="Y382" s="71">
        <f t="shared" si="76"/>
        <v>0.27683184069250111</v>
      </c>
    </row>
    <row r="383" spans="1:25" ht="18" x14ac:dyDescent="0.55000000000000004">
      <c r="A383" s="57">
        <v>385</v>
      </c>
      <c r="B383" s="70" t="s">
        <v>430</v>
      </c>
      <c r="C383" s="15">
        <v>16.600000000000001</v>
      </c>
      <c r="D383" s="46">
        <f t="shared" si="65"/>
        <v>15.801125000000003</v>
      </c>
      <c r="E383" s="15">
        <v>8.8000000000000007</v>
      </c>
      <c r="F383" s="46">
        <f t="shared" si="66"/>
        <v>8.6306000000000012</v>
      </c>
      <c r="G383" s="15">
        <v>17</v>
      </c>
      <c r="H383" s="46">
        <f t="shared" si="67"/>
        <v>15.53205</v>
      </c>
      <c r="I383" s="47">
        <v>67.3</v>
      </c>
      <c r="J383" s="37">
        <f>K383-273.15</f>
        <v>11.140000000000043</v>
      </c>
      <c r="K383" s="37">
        <v>284.29000000000002</v>
      </c>
      <c r="L383" s="37">
        <f>M383-273.15</f>
        <v>117.26000000000005</v>
      </c>
      <c r="M383" s="37">
        <v>390.41</v>
      </c>
      <c r="N383" s="53"/>
      <c r="O383" s="37"/>
      <c r="P383" s="37"/>
      <c r="Q383" s="48">
        <f t="shared" si="68"/>
        <v>25.337718918639855</v>
      </c>
      <c r="R383" s="48">
        <f t="shared" si="69"/>
        <v>23.77829650812112</v>
      </c>
      <c r="S383" s="34">
        <f t="shared" si="70"/>
        <v>4.1613547359006482</v>
      </c>
      <c r="T383" s="34">
        <f t="shared" si="71"/>
        <v>3.6905156428936223</v>
      </c>
      <c r="U383" s="17">
        <f t="shared" si="72"/>
        <v>121.21759999999996</v>
      </c>
      <c r="V383" s="17">
        <f t="shared" si="73"/>
        <v>60.608799999999981</v>
      </c>
      <c r="W383" s="17">
        <f t="shared" si="74"/>
        <v>51.114255141299964</v>
      </c>
      <c r="X383" s="19">
        <f t="shared" si="75"/>
        <v>6.0608799999999983</v>
      </c>
      <c r="Y383" s="71">
        <f t="shared" si="76"/>
        <v>5.111425514129996</v>
      </c>
    </row>
    <row r="384" spans="1:25" ht="18" x14ac:dyDescent="0.55000000000000004">
      <c r="A384" s="57">
        <v>386</v>
      </c>
      <c r="B384" s="70" t="s">
        <v>431</v>
      </c>
      <c r="C384" s="15">
        <v>18.600000000000001</v>
      </c>
      <c r="D384" s="46">
        <f t="shared" si="65"/>
        <v>17.704875000000001</v>
      </c>
      <c r="E384" s="15">
        <v>9.8000000000000007</v>
      </c>
      <c r="F384" s="46">
        <f t="shared" si="66"/>
        <v>9.6113500000000016</v>
      </c>
      <c r="G384" s="15">
        <v>7.7</v>
      </c>
      <c r="H384" s="46">
        <f t="shared" si="67"/>
        <v>7.0351049999999997</v>
      </c>
      <c r="I384" s="47">
        <v>51.8</v>
      </c>
      <c r="J384" s="37">
        <f>K384-273.15</f>
        <v>-77.949999999999989</v>
      </c>
      <c r="K384" s="37">
        <v>195.2</v>
      </c>
      <c r="L384" s="37">
        <f>M384-273.15</f>
        <v>55.850000000000023</v>
      </c>
      <c r="M384" s="37">
        <v>329</v>
      </c>
      <c r="N384" s="53"/>
      <c r="O384" s="37"/>
      <c r="P384" s="37"/>
      <c r="Q384" s="48">
        <f t="shared" si="68"/>
        <v>22.38950647066612</v>
      </c>
      <c r="R384" s="48">
        <f t="shared" si="69"/>
        <v>21.338541420377123</v>
      </c>
      <c r="S384" s="34">
        <f t="shared" si="70"/>
        <v>1.2131422879269138</v>
      </c>
      <c r="T384" s="34">
        <f t="shared" si="71"/>
        <v>1.2507605551496255</v>
      </c>
      <c r="U384" s="17">
        <f t="shared" si="72"/>
        <v>8.3876000000000026</v>
      </c>
      <c r="V384" s="17">
        <f t="shared" si="73"/>
        <v>4.1938000000000013</v>
      </c>
      <c r="W384" s="17">
        <f t="shared" si="74"/>
        <v>4.0090506075625036</v>
      </c>
      <c r="X384" s="19">
        <f t="shared" si="75"/>
        <v>0.41938000000000014</v>
      </c>
      <c r="Y384" s="71">
        <f t="shared" si="76"/>
        <v>0.40090506075625038</v>
      </c>
    </row>
    <row r="385" spans="1:25" ht="18" x14ac:dyDescent="0.55000000000000004">
      <c r="A385" s="57">
        <v>387</v>
      </c>
      <c r="B385" s="70" t="s">
        <v>432</v>
      </c>
      <c r="C385" s="15">
        <v>16.2</v>
      </c>
      <c r="D385" s="46">
        <f t="shared" si="65"/>
        <v>15.420375</v>
      </c>
      <c r="E385" s="15">
        <v>12.1</v>
      </c>
      <c r="F385" s="46">
        <f t="shared" si="66"/>
        <v>11.867075</v>
      </c>
      <c r="G385" s="15">
        <v>4.5</v>
      </c>
      <c r="H385" s="46">
        <f t="shared" si="67"/>
        <v>4.1114249999999997</v>
      </c>
      <c r="I385" s="47">
        <v>99</v>
      </c>
      <c r="J385" s="37" t="s">
        <v>47</v>
      </c>
      <c r="K385" s="37" t="s">
        <v>47</v>
      </c>
      <c r="L385" s="37">
        <v>122</v>
      </c>
      <c r="M385" s="37">
        <f>L385+273.15</f>
        <v>395.15</v>
      </c>
      <c r="N385" s="53"/>
      <c r="O385" s="37"/>
      <c r="P385" s="37"/>
      <c r="Q385" s="48">
        <f t="shared" si="68"/>
        <v>20.714729059294982</v>
      </c>
      <c r="R385" s="48">
        <f t="shared" si="69"/>
        <v>19.887665768683739</v>
      </c>
      <c r="S385" s="34">
        <f t="shared" si="70"/>
        <v>0.46163512344422486</v>
      </c>
      <c r="T385" s="34">
        <f t="shared" si="71"/>
        <v>0.20011509654375814</v>
      </c>
      <c r="U385" s="17">
        <f t="shared" si="72"/>
        <v>57.661599999999993</v>
      </c>
      <c r="V385" s="17">
        <f t="shared" si="73"/>
        <v>28.830799999999996</v>
      </c>
      <c r="W385" s="17">
        <f t="shared" si="74"/>
        <v>26.157843933174977</v>
      </c>
      <c r="X385" s="19">
        <f t="shared" si="75"/>
        <v>2.8830799999999996</v>
      </c>
      <c r="Y385" s="71">
        <f t="shared" si="76"/>
        <v>2.6157843933174978</v>
      </c>
    </row>
    <row r="386" spans="1:25" ht="18" x14ac:dyDescent="0.55000000000000004">
      <c r="A386" s="57">
        <v>388</v>
      </c>
      <c r="B386" s="70" t="s">
        <v>433</v>
      </c>
      <c r="C386" s="15">
        <v>15.4</v>
      </c>
      <c r="D386" s="46">
        <f t="shared" ref="D386:D449" si="77">C386*(1-($AC$12-$AD$12)*$AA$12*1.25)</f>
        <v>14.658875</v>
      </c>
      <c r="E386" s="15">
        <v>3.8</v>
      </c>
      <c r="F386" s="46">
        <f t="shared" ref="F386:F449" si="78">E386*(1-($AC$12-$AD$12)*$AA$12/2)</f>
        <v>3.7268499999999998</v>
      </c>
      <c r="G386" s="15">
        <v>5.4</v>
      </c>
      <c r="H386" s="46">
        <f t="shared" ref="H386:H449" si="79">G386*(1-($AC$12-$AD$12)*(0.00122+$AA$12/2))</f>
        <v>4.9337100000000005</v>
      </c>
      <c r="I386" s="47">
        <v>104.1</v>
      </c>
      <c r="J386" s="37" t="s">
        <v>47</v>
      </c>
      <c r="K386" s="37" t="s">
        <v>47</v>
      </c>
      <c r="L386" s="37" t="s">
        <v>47</v>
      </c>
      <c r="M386" s="37" t="s">
        <v>47</v>
      </c>
      <c r="N386" s="53"/>
      <c r="O386" s="37"/>
      <c r="P386" s="37"/>
      <c r="Q386" s="48">
        <f t="shared" ref="Q386:Q449" si="80">(C386^2+E386^2+G386^2)^(1/2)</f>
        <v>16.755894485225195</v>
      </c>
      <c r="R386" s="48">
        <f t="shared" ref="R386:R449" si="81">(D386^2+F386^2+H386^2)^(1/2)</f>
        <v>15.909541839796173</v>
      </c>
      <c r="S386" s="34">
        <f t="shared" ref="S386:S449" si="82">ABS($AG$2-Q386)</f>
        <v>4.4204696975140116</v>
      </c>
      <c r="T386" s="34">
        <f t="shared" ref="T386:T449" si="83">ABS($AG$3-R386)</f>
        <v>4.1782390254313242</v>
      </c>
      <c r="U386" s="17">
        <f t="shared" ref="U386:U449" si="84">4*($AB$2-C386)^2+($AC$2-E386)^2+($AD$2-G386)^2</f>
        <v>56.889599999999959</v>
      </c>
      <c r="V386" s="17">
        <f t="shared" ref="V386:V449" si="85">(4*($AB$2-C386)^2+($AC$2-E386)^2+($AD$2-G386)^2)^1/2</f>
        <v>28.444799999999979</v>
      </c>
      <c r="W386" s="17">
        <f t="shared" ref="W386:W449" si="86">(4*($AB$3-D386)^2+($AC$3-F386)^2+($AD$3-H386)^2)^1/2</f>
        <v>25.286493764849965</v>
      </c>
      <c r="X386" s="19">
        <f t="shared" ref="X386:X449" si="87">V386/$Z$12</f>
        <v>2.8444799999999981</v>
      </c>
      <c r="Y386" s="71">
        <f t="shared" ref="Y386:Y449" si="88">W386/$Z$12</f>
        <v>2.5286493764849967</v>
      </c>
    </row>
    <row r="387" spans="1:25" ht="18" x14ac:dyDescent="0.55000000000000004">
      <c r="A387" s="57">
        <v>389</v>
      </c>
      <c r="B387" s="70" t="s">
        <v>434</v>
      </c>
      <c r="C387" s="15">
        <v>15.8</v>
      </c>
      <c r="D387" s="46">
        <f t="shared" si="77"/>
        <v>15.039625000000001</v>
      </c>
      <c r="E387" s="15">
        <v>8.1</v>
      </c>
      <c r="F387" s="46">
        <f t="shared" si="78"/>
        <v>7.9440749999999998</v>
      </c>
      <c r="G387" s="15">
        <v>6.5</v>
      </c>
      <c r="H387" s="46">
        <f t="shared" si="79"/>
        <v>5.9387249999999998</v>
      </c>
      <c r="I387" s="47">
        <v>70.099999999999994</v>
      </c>
      <c r="J387" s="37" t="s">
        <v>47</v>
      </c>
      <c r="K387" s="37" t="s">
        <v>47</v>
      </c>
      <c r="L387" s="37">
        <v>23.5</v>
      </c>
      <c r="M387" s="37">
        <f>L387+273.15</f>
        <v>296.64999999999998</v>
      </c>
      <c r="N387" s="53"/>
      <c r="O387" s="37"/>
      <c r="P387" s="37"/>
      <c r="Q387" s="48">
        <f t="shared" si="80"/>
        <v>18.907670401189037</v>
      </c>
      <c r="R387" s="48">
        <f t="shared" si="81"/>
        <v>18.015745956575739</v>
      </c>
      <c r="S387" s="34">
        <f t="shared" si="82"/>
        <v>2.2686937815501693</v>
      </c>
      <c r="T387" s="34">
        <f t="shared" si="83"/>
        <v>2.0720349086517587</v>
      </c>
      <c r="U387" s="17">
        <f t="shared" si="84"/>
        <v>35.565599999999961</v>
      </c>
      <c r="V387" s="17">
        <f t="shared" si="85"/>
        <v>17.78279999999998</v>
      </c>
      <c r="W387" s="17">
        <f t="shared" si="86"/>
        <v>15.575038360674959</v>
      </c>
      <c r="X387" s="19">
        <f t="shared" si="87"/>
        <v>1.7782799999999981</v>
      </c>
      <c r="Y387" s="71">
        <f t="shared" si="88"/>
        <v>1.557503836067496</v>
      </c>
    </row>
    <row r="388" spans="1:25" ht="18" x14ac:dyDescent="0.55000000000000004">
      <c r="A388" s="57">
        <v>390</v>
      </c>
      <c r="B388" s="70" t="s">
        <v>435</v>
      </c>
      <c r="C388" s="15">
        <v>16</v>
      </c>
      <c r="D388" s="46">
        <f t="shared" si="77"/>
        <v>15.23</v>
      </c>
      <c r="E388" s="15">
        <v>8.6999999999999993</v>
      </c>
      <c r="F388" s="46">
        <f t="shared" si="78"/>
        <v>8.5325249999999997</v>
      </c>
      <c r="G388" s="15">
        <v>13</v>
      </c>
      <c r="H388" s="46">
        <f t="shared" si="79"/>
        <v>11.87745</v>
      </c>
      <c r="I388" s="47">
        <v>90</v>
      </c>
      <c r="J388" s="37">
        <v>51.5</v>
      </c>
      <c r="K388" s="37">
        <f>J388+273.15</f>
        <v>324.64999999999998</v>
      </c>
      <c r="L388" s="37">
        <v>181.3</v>
      </c>
      <c r="M388" s="37">
        <f>L388+273.15</f>
        <v>454.45</v>
      </c>
      <c r="N388" s="53"/>
      <c r="O388" s="50" t="s">
        <v>47</v>
      </c>
      <c r="P388" s="50" t="s">
        <v>47</v>
      </c>
      <c r="Q388" s="48">
        <f t="shared" si="80"/>
        <v>22.376103324752503</v>
      </c>
      <c r="R388" s="48">
        <f t="shared" si="81"/>
        <v>21.114703440449382</v>
      </c>
      <c r="S388" s="34">
        <f t="shared" si="82"/>
        <v>1.1997391420132963</v>
      </c>
      <c r="T388" s="34">
        <f t="shared" si="83"/>
        <v>1.0269225752218851</v>
      </c>
      <c r="U388" s="17">
        <f t="shared" si="84"/>
        <v>68.483599999999967</v>
      </c>
      <c r="V388" s="17">
        <f t="shared" si="85"/>
        <v>34.241799999999984</v>
      </c>
      <c r="W388" s="17">
        <f t="shared" si="86"/>
        <v>29.349655234112465</v>
      </c>
      <c r="X388" s="19">
        <f t="shared" si="87"/>
        <v>3.4241799999999984</v>
      </c>
      <c r="Y388" s="71">
        <f t="shared" si="88"/>
        <v>2.9349655234112464</v>
      </c>
    </row>
    <row r="389" spans="1:25" ht="18" x14ac:dyDescent="0.55000000000000004">
      <c r="A389" s="57">
        <v>391</v>
      </c>
      <c r="B389" s="70" t="s">
        <v>436</v>
      </c>
      <c r="C389" s="15">
        <v>14.1</v>
      </c>
      <c r="D389" s="46">
        <f t="shared" si="77"/>
        <v>13.4214375</v>
      </c>
      <c r="E389" s="15">
        <v>15.4</v>
      </c>
      <c r="F389" s="46">
        <f t="shared" si="78"/>
        <v>15.10355</v>
      </c>
      <c r="G389" s="15">
        <v>5.7</v>
      </c>
      <c r="H389" s="46">
        <f t="shared" si="79"/>
        <v>5.2078049999999996</v>
      </c>
      <c r="I389" s="47">
        <v>88.8</v>
      </c>
      <c r="J389" s="37" t="s">
        <v>47</v>
      </c>
      <c r="K389" s="37" t="s">
        <v>47</v>
      </c>
      <c r="L389" s="37" t="s">
        <v>47</v>
      </c>
      <c r="M389" s="37" t="s">
        <v>47</v>
      </c>
      <c r="N389" s="53"/>
      <c r="O389" s="37"/>
      <c r="P389" s="37"/>
      <c r="Q389" s="48">
        <f t="shared" si="80"/>
        <v>21.643936795324461</v>
      </c>
      <c r="R389" s="48">
        <f t="shared" si="81"/>
        <v>20.865604234886927</v>
      </c>
      <c r="S389" s="34">
        <f t="shared" si="82"/>
        <v>0.46757261258525418</v>
      </c>
      <c r="T389" s="34">
        <f t="shared" si="83"/>
        <v>0.77782336965942989</v>
      </c>
      <c r="U389" s="17">
        <f t="shared" si="84"/>
        <v>157.62759999999997</v>
      </c>
      <c r="V389" s="17">
        <f t="shared" si="85"/>
        <v>78.813799999999986</v>
      </c>
      <c r="W389" s="17">
        <f t="shared" si="86"/>
        <v>72.473115747624973</v>
      </c>
      <c r="X389" s="19">
        <f t="shared" si="87"/>
        <v>7.8813799999999983</v>
      </c>
      <c r="Y389" s="71">
        <f t="shared" si="88"/>
        <v>7.247311574762497</v>
      </c>
    </row>
    <row r="390" spans="1:25" ht="18" x14ac:dyDescent="0.55000000000000004">
      <c r="A390" s="57">
        <v>392</v>
      </c>
      <c r="B390" s="70" t="s">
        <v>437</v>
      </c>
      <c r="C390" s="15">
        <v>18.7</v>
      </c>
      <c r="D390" s="46">
        <f t="shared" si="77"/>
        <v>17.800062499999999</v>
      </c>
      <c r="E390" s="15">
        <v>6.1</v>
      </c>
      <c r="F390" s="46">
        <f t="shared" si="78"/>
        <v>5.9825749999999998</v>
      </c>
      <c r="G390" s="15">
        <v>2</v>
      </c>
      <c r="H390" s="46">
        <f t="shared" si="79"/>
        <v>1.8272999999999999</v>
      </c>
      <c r="I390" s="47">
        <v>94.7</v>
      </c>
      <c r="J390" s="37">
        <v>-39.200000000000003</v>
      </c>
      <c r="K390" s="37">
        <f>J390+273.15</f>
        <v>233.95</v>
      </c>
      <c r="L390" s="37">
        <v>85.3</v>
      </c>
      <c r="M390" s="37">
        <f>L390+273.15</f>
        <v>358.45</v>
      </c>
      <c r="N390" s="53"/>
      <c r="O390" s="37"/>
      <c r="P390" s="37"/>
      <c r="Q390" s="49">
        <f t="shared" si="80"/>
        <v>19.771191162901641</v>
      </c>
      <c r="R390" s="48">
        <f t="shared" si="81"/>
        <v>18.867232280452033</v>
      </c>
      <c r="S390" s="34">
        <f t="shared" si="82"/>
        <v>1.4051730198375658</v>
      </c>
      <c r="T390" s="34">
        <f t="shared" si="83"/>
        <v>1.2205485847754645</v>
      </c>
      <c r="U390" s="17">
        <f t="shared" si="84"/>
        <v>25.811600000000002</v>
      </c>
      <c r="V390" s="17">
        <f t="shared" si="85"/>
        <v>12.905800000000001</v>
      </c>
      <c r="W390" s="17">
        <f t="shared" si="86"/>
        <v>10.784203808175</v>
      </c>
      <c r="X390" s="19">
        <f t="shared" si="87"/>
        <v>1.2905800000000001</v>
      </c>
      <c r="Y390" s="71">
        <f t="shared" si="88"/>
        <v>1.0784203808175001</v>
      </c>
    </row>
    <row r="391" spans="1:25" ht="18" x14ac:dyDescent="0.55000000000000004">
      <c r="A391" s="57">
        <v>393</v>
      </c>
      <c r="B391" s="70" t="s">
        <v>438</v>
      </c>
      <c r="C391" s="15">
        <v>15.2</v>
      </c>
      <c r="D391" s="46">
        <f t="shared" si="77"/>
        <v>14.468500000000001</v>
      </c>
      <c r="E391" s="15">
        <v>7</v>
      </c>
      <c r="F391" s="46">
        <f t="shared" si="78"/>
        <v>6.8652499999999996</v>
      </c>
      <c r="G391" s="15">
        <v>1</v>
      </c>
      <c r="H391" s="46">
        <f t="shared" si="79"/>
        <v>0.91364999999999996</v>
      </c>
      <c r="I391" s="47">
        <v>57.5</v>
      </c>
      <c r="J391" s="37">
        <f>K391-273.15</f>
        <v>-160.49999999999997</v>
      </c>
      <c r="K391" s="37">
        <v>112.65</v>
      </c>
      <c r="L391" s="37">
        <f>M391-273.15</f>
        <v>-72.199999999999989</v>
      </c>
      <c r="M391" s="37">
        <v>200.95</v>
      </c>
      <c r="N391" s="53"/>
      <c r="O391" s="37"/>
      <c r="P391" s="37"/>
      <c r="Q391" s="48">
        <f t="shared" si="80"/>
        <v>16.764247671756699</v>
      </c>
      <c r="R391" s="48">
        <f t="shared" si="81"/>
        <v>16.040695313327287</v>
      </c>
      <c r="S391" s="34">
        <f t="shared" si="82"/>
        <v>4.4121165109825071</v>
      </c>
      <c r="T391" s="34">
        <f t="shared" si="83"/>
        <v>4.04708555190021</v>
      </c>
      <c r="U391" s="17">
        <f t="shared" si="84"/>
        <v>85.561599999999999</v>
      </c>
      <c r="V391" s="17">
        <f t="shared" si="85"/>
        <v>42.780799999999999</v>
      </c>
      <c r="W391" s="17">
        <f t="shared" si="86"/>
        <v>36.751848013799957</v>
      </c>
      <c r="X391" s="19">
        <f t="shared" si="87"/>
        <v>4.2780800000000001</v>
      </c>
      <c r="Y391" s="71">
        <f t="shared" si="88"/>
        <v>3.6751848013799959</v>
      </c>
    </row>
    <row r="392" spans="1:25" ht="18" x14ac:dyDescent="0.55000000000000004">
      <c r="A392" s="57">
        <v>394</v>
      </c>
      <c r="B392" s="70" t="s">
        <v>439</v>
      </c>
      <c r="C392" s="15">
        <v>13.4</v>
      </c>
      <c r="D392" s="46">
        <f t="shared" si="77"/>
        <v>12.755125000000001</v>
      </c>
      <c r="E392" s="15">
        <v>10.6</v>
      </c>
      <c r="F392" s="46">
        <f t="shared" si="78"/>
        <v>10.395949999999999</v>
      </c>
      <c r="G392" s="15">
        <v>9.5</v>
      </c>
      <c r="H392" s="46">
        <f t="shared" si="79"/>
        <v>8.6796749999999996</v>
      </c>
      <c r="I392" s="47">
        <v>40.700000000000003</v>
      </c>
      <c r="J392" s="37">
        <v>-137.80000000000001</v>
      </c>
      <c r="K392" s="37">
        <f>J392+273.15</f>
        <v>135.34999999999997</v>
      </c>
      <c r="L392" s="37">
        <v>-78.400000000000006</v>
      </c>
      <c r="M392" s="37">
        <f>L392+273.15</f>
        <v>194.74999999999997</v>
      </c>
      <c r="N392" s="53"/>
      <c r="O392" s="37"/>
      <c r="P392" s="37"/>
      <c r="Q392" s="48">
        <f t="shared" si="80"/>
        <v>19.549168780283217</v>
      </c>
      <c r="R392" s="48">
        <f t="shared" si="81"/>
        <v>18.603917551788655</v>
      </c>
      <c r="S392" s="34">
        <f t="shared" si="82"/>
        <v>1.6271954024559889</v>
      </c>
      <c r="T392" s="34">
        <f t="shared" si="83"/>
        <v>1.4838633134388424</v>
      </c>
      <c r="U392" s="17">
        <f t="shared" si="84"/>
        <v>132.41959999999995</v>
      </c>
      <c r="V392" s="17">
        <f t="shared" si="85"/>
        <v>66.209799999999973</v>
      </c>
      <c r="W392" s="17">
        <f t="shared" si="86"/>
        <v>59.136580445362412</v>
      </c>
      <c r="X392" s="19">
        <f t="shared" si="87"/>
        <v>6.6209799999999976</v>
      </c>
      <c r="Y392" s="71">
        <f t="shared" si="88"/>
        <v>5.9136580445362412</v>
      </c>
    </row>
    <row r="393" spans="1:25" ht="18" x14ac:dyDescent="0.55000000000000004">
      <c r="A393" s="57">
        <v>395</v>
      </c>
      <c r="B393" s="70" t="s">
        <v>440</v>
      </c>
      <c r="C393" s="15">
        <v>14.2</v>
      </c>
      <c r="D393" s="46">
        <f t="shared" si="77"/>
        <v>13.516624999999999</v>
      </c>
      <c r="E393" s="15">
        <v>5.8</v>
      </c>
      <c r="F393" s="46">
        <f t="shared" si="78"/>
        <v>5.6883499999999998</v>
      </c>
      <c r="G393" s="15">
        <v>1</v>
      </c>
      <c r="H393" s="46">
        <f t="shared" si="79"/>
        <v>0.91364999999999996</v>
      </c>
      <c r="I393" s="47">
        <v>85.5</v>
      </c>
      <c r="J393" s="37" t="s">
        <v>47</v>
      </c>
      <c r="K393" s="37" t="s">
        <v>47</v>
      </c>
      <c r="L393" s="37" t="s">
        <v>47</v>
      </c>
      <c r="M393" s="37" t="s">
        <v>47</v>
      </c>
      <c r="N393" s="53"/>
      <c r="O393" s="37"/>
      <c r="P393" s="37"/>
      <c r="Q393" s="48">
        <f t="shared" si="80"/>
        <v>15.371402018033358</v>
      </c>
      <c r="R393" s="48">
        <f t="shared" si="81"/>
        <v>14.693237677095713</v>
      </c>
      <c r="S393" s="34">
        <f t="shared" si="82"/>
        <v>5.8049621647058487</v>
      </c>
      <c r="T393" s="34">
        <f t="shared" si="83"/>
        <v>5.3945431881317845</v>
      </c>
      <c r="U393" s="17">
        <f t="shared" si="84"/>
        <v>119.16159999999998</v>
      </c>
      <c r="V393" s="17">
        <f t="shared" si="85"/>
        <v>59.580799999999989</v>
      </c>
      <c r="W393" s="17">
        <f t="shared" si="86"/>
        <v>51.808864120049968</v>
      </c>
      <c r="X393" s="19">
        <f t="shared" si="87"/>
        <v>5.9580799999999989</v>
      </c>
      <c r="Y393" s="71">
        <f t="shared" si="88"/>
        <v>5.1808864120049964</v>
      </c>
    </row>
    <row r="394" spans="1:25" ht="18" x14ac:dyDescent="0.55000000000000004">
      <c r="A394" s="57">
        <v>396</v>
      </c>
      <c r="B394" s="70" t="s">
        <v>441</v>
      </c>
      <c r="C394" s="15">
        <v>12.8</v>
      </c>
      <c r="D394" s="46">
        <f t="shared" si="77"/>
        <v>12.184000000000001</v>
      </c>
      <c r="E394" s="15">
        <v>14.4</v>
      </c>
      <c r="F394" s="46">
        <f t="shared" si="78"/>
        <v>14.1228</v>
      </c>
      <c r="G394" s="15">
        <v>15.4</v>
      </c>
      <c r="H394" s="46">
        <f t="shared" si="79"/>
        <v>14.070209999999999</v>
      </c>
      <c r="I394" s="47">
        <v>36.799999999999997</v>
      </c>
      <c r="J394" s="37">
        <f>K394-273.15</f>
        <v>-117.99999999999997</v>
      </c>
      <c r="K394" s="37">
        <v>155.15</v>
      </c>
      <c r="L394" s="37">
        <f>M394-273.15</f>
        <v>-19.299999999999983</v>
      </c>
      <c r="M394" s="37">
        <v>253.85</v>
      </c>
      <c r="N394" s="53"/>
      <c r="O394" s="37"/>
      <c r="P394" s="37"/>
      <c r="Q394" s="48">
        <f t="shared" si="80"/>
        <v>24.664954895559816</v>
      </c>
      <c r="R394" s="48">
        <f t="shared" si="81"/>
        <v>23.363949693579208</v>
      </c>
      <c r="S394" s="34">
        <f t="shared" si="82"/>
        <v>3.48859071282061</v>
      </c>
      <c r="T394" s="34">
        <f t="shared" si="83"/>
        <v>3.276168828351711</v>
      </c>
      <c r="U394" s="17">
        <f t="shared" si="84"/>
        <v>265.5055999999999</v>
      </c>
      <c r="V394" s="17">
        <f t="shared" si="85"/>
        <v>132.75279999999995</v>
      </c>
      <c r="W394" s="17">
        <f t="shared" si="86"/>
        <v>118.25488097484991</v>
      </c>
      <c r="X394" s="19">
        <f t="shared" si="87"/>
        <v>13.275279999999995</v>
      </c>
      <c r="Y394" s="71">
        <f t="shared" si="88"/>
        <v>11.825488097484991</v>
      </c>
    </row>
    <row r="395" spans="1:25" ht="18" x14ac:dyDescent="0.55000000000000004">
      <c r="A395" s="57">
        <v>397</v>
      </c>
      <c r="B395" s="70" t="s">
        <v>442</v>
      </c>
      <c r="C395" s="15">
        <v>17.2</v>
      </c>
      <c r="D395" s="46">
        <f t="shared" si="77"/>
        <v>16.372250000000001</v>
      </c>
      <c r="E395" s="15">
        <v>26.2</v>
      </c>
      <c r="F395" s="46">
        <f t="shared" si="78"/>
        <v>25.695650000000001</v>
      </c>
      <c r="G395" s="15">
        <v>19</v>
      </c>
      <c r="H395" s="46">
        <f t="shared" si="79"/>
        <v>17.359349999999999</v>
      </c>
      <c r="I395" s="47">
        <v>39.799999999999997</v>
      </c>
      <c r="J395" s="37">
        <f>K395-273.15</f>
        <v>2.5500000000000114</v>
      </c>
      <c r="K395" s="37">
        <v>275.7</v>
      </c>
      <c r="L395" s="37">
        <f>M395-273.15</f>
        <v>219.85000000000002</v>
      </c>
      <c r="M395" s="37">
        <v>493</v>
      </c>
      <c r="N395" s="53"/>
      <c r="O395" s="37"/>
      <c r="P395" s="37"/>
      <c r="Q395" s="48">
        <f t="shared" si="80"/>
        <v>36.650784439081242</v>
      </c>
      <c r="R395" s="48">
        <f t="shared" si="81"/>
        <v>35.066565720177103</v>
      </c>
      <c r="S395" s="34">
        <f t="shared" si="82"/>
        <v>15.474420256342036</v>
      </c>
      <c r="T395" s="34">
        <f t="shared" si="83"/>
        <v>14.978784854949605</v>
      </c>
      <c r="U395" s="17">
        <f t="shared" si="84"/>
        <v>521.88159999999993</v>
      </c>
      <c r="V395" s="17">
        <f t="shared" si="85"/>
        <v>260.94079999999997</v>
      </c>
      <c r="W395" s="17">
        <f t="shared" si="86"/>
        <v>241.51802680379998</v>
      </c>
      <c r="X395" s="19">
        <f t="shared" si="87"/>
        <v>26.094079999999998</v>
      </c>
      <c r="Y395" s="71">
        <f t="shared" si="88"/>
        <v>24.151802680379998</v>
      </c>
    </row>
    <row r="396" spans="1:25" ht="18" x14ac:dyDescent="0.55000000000000004">
      <c r="A396" s="57">
        <v>398</v>
      </c>
      <c r="B396" s="70" t="s">
        <v>443</v>
      </c>
      <c r="C396" s="15">
        <v>14.3</v>
      </c>
      <c r="D396" s="46">
        <f t="shared" si="77"/>
        <v>13.611812500000001</v>
      </c>
      <c r="E396" s="15">
        <v>11.9</v>
      </c>
      <c r="F396" s="46">
        <f t="shared" si="78"/>
        <v>11.670925</v>
      </c>
      <c r="G396" s="15">
        <v>16.600000000000001</v>
      </c>
      <c r="H396" s="46">
        <f t="shared" si="79"/>
        <v>15.166590000000001</v>
      </c>
      <c r="I396" s="47">
        <v>37.799999999999997</v>
      </c>
      <c r="J396" s="37">
        <f>K396-273.15</f>
        <v>8.4000000000000341</v>
      </c>
      <c r="K396" s="37">
        <v>281.55</v>
      </c>
      <c r="L396" s="37">
        <f>M396-273.15</f>
        <v>100.56</v>
      </c>
      <c r="M396" s="37">
        <v>373.71</v>
      </c>
      <c r="N396" s="53"/>
      <c r="O396" s="37"/>
      <c r="P396" s="37"/>
      <c r="Q396" s="48">
        <f t="shared" si="80"/>
        <v>24.933110515938441</v>
      </c>
      <c r="R396" s="48">
        <f t="shared" si="81"/>
        <v>23.484407212422486</v>
      </c>
      <c r="S396" s="34">
        <f t="shared" si="82"/>
        <v>3.756746333199235</v>
      </c>
      <c r="T396" s="34">
        <f t="shared" si="83"/>
        <v>3.3966263471949887</v>
      </c>
      <c r="U396" s="17">
        <f t="shared" si="84"/>
        <v>194.31559999999996</v>
      </c>
      <c r="V396" s="17">
        <f t="shared" si="85"/>
        <v>97.15779999999998</v>
      </c>
      <c r="W396" s="17">
        <f t="shared" si="86"/>
        <v>84.658899393224956</v>
      </c>
      <c r="X396" s="19">
        <f t="shared" si="87"/>
        <v>9.7157799999999988</v>
      </c>
      <c r="Y396" s="71">
        <f t="shared" si="88"/>
        <v>8.465889939322496</v>
      </c>
    </row>
    <row r="397" spans="1:25" ht="18" x14ac:dyDescent="0.55000000000000004">
      <c r="A397" s="57">
        <v>399</v>
      </c>
      <c r="B397" s="70" t="s">
        <v>444</v>
      </c>
      <c r="C397" s="15">
        <v>11.2</v>
      </c>
      <c r="D397" s="46">
        <f t="shared" si="77"/>
        <v>10.661</v>
      </c>
      <c r="E397" s="15">
        <v>13.4</v>
      </c>
      <c r="F397" s="46">
        <f t="shared" si="78"/>
        <v>13.142050000000001</v>
      </c>
      <c r="G397" s="15">
        <v>7.9</v>
      </c>
      <c r="H397" s="46">
        <f t="shared" si="79"/>
        <v>7.217835</v>
      </c>
      <c r="I397" s="47">
        <v>32</v>
      </c>
      <c r="J397" s="37">
        <v>-142.1</v>
      </c>
      <c r="K397" s="37">
        <f>J397+273.15</f>
        <v>131.04999999999998</v>
      </c>
      <c r="L397" s="37">
        <v>-26.4</v>
      </c>
      <c r="M397" s="37">
        <f>L397+273.15</f>
        <v>246.74999999999997</v>
      </c>
      <c r="N397" s="53"/>
      <c r="O397" s="37"/>
      <c r="P397" s="37"/>
      <c r="Q397" s="48">
        <f t="shared" si="80"/>
        <v>19.167941986556617</v>
      </c>
      <c r="R397" s="48">
        <f t="shared" si="81"/>
        <v>18.397487363488661</v>
      </c>
      <c r="S397" s="34">
        <f t="shared" si="82"/>
        <v>2.0084221961825897</v>
      </c>
      <c r="T397" s="34">
        <f t="shared" si="83"/>
        <v>1.6902935017388359</v>
      </c>
      <c r="U397" s="17">
        <f t="shared" si="84"/>
        <v>267.97160000000002</v>
      </c>
      <c r="V397" s="17">
        <f t="shared" si="85"/>
        <v>133.98580000000001</v>
      </c>
      <c r="W397" s="17">
        <f t="shared" si="86"/>
        <v>121.10000332391245</v>
      </c>
      <c r="X397" s="19">
        <f t="shared" si="87"/>
        <v>13.398580000000001</v>
      </c>
      <c r="Y397" s="71">
        <f t="shared" si="88"/>
        <v>12.110000332391245</v>
      </c>
    </row>
    <row r="398" spans="1:25" ht="18" x14ac:dyDescent="0.55000000000000004">
      <c r="A398" s="57">
        <v>400</v>
      </c>
      <c r="B398" s="70" t="s">
        <v>445</v>
      </c>
      <c r="C398" s="15">
        <v>18.5</v>
      </c>
      <c r="D398" s="46">
        <f t="shared" si="77"/>
        <v>17.6096875</v>
      </c>
      <c r="E398" s="15">
        <v>10.4</v>
      </c>
      <c r="F398" s="46">
        <f t="shared" si="78"/>
        <v>10.1998</v>
      </c>
      <c r="G398" s="15">
        <v>7.6</v>
      </c>
      <c r="H398" s="46">
        <f t="shared" si="79"/>
        <v>6.9437399999999991</v>
      </c>
      <c r="I398" s="47">
        <v>127</v>
      </c>
      <c r="J398" s="37" t="s">
        <v>47</v>
      </c>
      <c r="K398" s="37" t="s">
        <v>47</v>
      </c>
      <c r="L398" s="37" t="s">
        <v>47</v>
      </c>
      <c r="M398" s="37" t="s">
        <v>47</v>
      </c>
      <c r="N398" s="53"/>
      <c r="O398" s="37"/>
      <c r="P398" s="37"/>
      <c r="Q398" s="48">
        <f t="shared" si="80"/>
        <v>22.542626288877699</v>
      </c>
      <c r="R398" s="48">
        <f t="shared" si="81"/>
        <v>21.502384497428565</v>
      </c>
      <c r="S398" s="34">
        <f t="shared" si="82"/>
        <v>1.3662621061384925</v>
      </c>
      <c r="T398" s="34">
        <f t="shared" si="83"/>
        <v>1.414603632201068</v>
      </c>
      <c r="U398" s="17">
        <f t="shared" si="84"/>
        <v>12.1136</v>
      </c>
      <c r="V398" s="17">
        <f t="shared" si="85"/>
        <v>6.0568</v>
      </c>
      <c r="W398" s="17">
        <f t="shared" si="86"/>
        <v>5.7897097264124975</v>
      </c>
      <c r="X398" s="19">
        <f t="shared" si="87"/>
        <v>0.60568</v>
      </c>
      <c r="Y398" s="71">
        <f t="shared" si="88"/>
        <v>0.57897097264124975</v>
      </c>
    </row>
    <row r="399" spans="1:25" ht="18" x14ac:dyDescent="0.55000000000000004">
      <c r="A399" s="57">
        <v>401</v>
      </c>
      <c r="B399" s="70" t="s">
        <v>446</v>
      </c>
      <c r="C399" s="15">
        <v>18.7</v>
      </c>
      <c r="D399" s="46">
        <f t="shared" si="77"/>
        <v>17.800062499999999</v>
      </c>
      <c r="E399" s="15">
        <v>10.6</v>
      </c>
      <c r="F399" s="46">
        <f t="shared" si="78"/>
        <v>10.395949999999999</v>
      </c>
      <c r="G399" s="15">
        <v>7.8</v>
      </c>
      <c r="H399" s="46">
        <f t="shared" si="79"/>
        <v>7.1264699999999994</v>
      </c>
      <c r="I399" s="47">
        <v>111.5</v>
      </c>
      <c r="J399" s="37">
        <v>-30.8</v>
      </c>
      <c r="K399" s="37">
        <f>J399+273.15</f>
        <v>242.34999999999997</v>
      </c>
      <c r="L399" s="37">
        <v>222.6</v>
      </c>
      <c r="M399" s="37">
        <f>L399+273.15</f>
        <v>495.75</v>
      </c>
      <c r="N399" s="53"/>
      <c r="O399" s="37"/>
      <c r="P399" s="37"/>
      <c r="Q399" s="48">
        <f t="shared" si="80"/>
        <v>22.866788143506295</v>
      </c>
      <c r="R399" s="48">
        <f t="shared" si="81"/>
        <v>21.810652811580542</v>
      </c>
      <c r="S399" s="34">
        <f t="shared" si="82"/>
        <v>1.6904239607670881</v>
      </c>
      <c r="T399" s="34">
        <f t="shared" si="83"/>
        <v>1.7228719463530453</v>
      </c>
      <c r="U399" s="17">
        <f t="shared" si="84"/>
        <v>13.601599999999998</v>
      </c>
      <c r="V399" s="17">
        <f t="shared" si="85"/>
        <v>6.8007999999999988</v>
      </c>
      <c r="W399" s="17">
        <f t="shared" si="86"/>
        <v>6.5350220638124972</v>
      </c>
      <c r="X399" s="19">
        <f t="shared" si="87"/>
        <v>0.68007999999999991</v>
      </c>
      <c r="Y399" s="71">
        <f t="shared" si="88"/>
        <v>0.65350220638124967</v>
      </c>
    </row>
    <row r="400" spans="1:25" ht="18" x14ac:dyDescent="0.55000000000000004">
      <c r="A400" s="57">
        <v>402</v>
      </c>
      <c r="B400" s="70" t="s">
        <v>447</v>
      </c>
      <c r="C400" s="15">
        <v>16.7</v>
      </c>
      <c r="D400" s="46">
        <f t="shared" si="77"/>
        <v>15.896312500000001</v>
      </c>
      <c r="E400" s="15">
        <v>13.6</v>
      </c>
      <c r="F400" s="46">
        <f t="shared" si="78"/>
        <v>13.338200000000001</v>
      </c>
      <c r="G400" s="15">
        <v>7.8</v>
      </c>
      <c r="H400" s="46">
        <f t="shared" si="79"/>
        <v>7.1264699999999994</v>
      </c>
      <c r="I400" s="47">
        <v>83</v>
      </c>
      <c r="J400" s="37">
        <f>K400-273.15</f>
        <v>96.5</v>
      </c>
      <c r="K400" s="37">
        <v>369.65</v>
      </c>
      <c r="L400" s="37">
        <f>M400-273.15</f>
        <v>186</v>
      </c>
      <c r="M400" s="37">
        <v>459.15</v>
      </c>
      <c r="N400" s="53"/>
      <c r="O400" s="37"/>
      <c r="P400" s="37"/>
      <c r="Q400" s="48">
        <f t="shared" si="80"/>
        <v>22.906112721280316</v>
      </c>
      <c r="R400" s="48">
        <f t="shared" si="81"/>
        <v>21.940531101105009</v>
      </c>
      <c r="S400" s="34">
        <f t="shared" si="82"/>
        <v>1.7297485385411093</v>
      </c>
      <c r="T400" s="34">
        <f t="shared" si="83"/>
        <v>1.8527502358775116</v>
      </c>
      <c r="U400" s="17">
        <f t="shared" si="84"/>
        <v>60.521599999999992</v>
      </c>
      <c r="V400" s="17">
        <f t="shared" si="85"/>
        <v>30.260799999999996</v>
      </c>
      <c r="W400" s="17">
        <f t="shared" si="86"/>
        <v>28.275775482562477</v>
      </c>
      <c r="X400" s="19">
        <f t="shared" si="87"/>
        <v>3.0260799999999994</v>
      </c>
      <c r="Y400" s="71">
        <f t="shared" si="88"/>
        <v>2.8275775482562477</v>
      </c>
    </row>
    <row r="401" spans="1:25" ht="18" x14ac:dyDescent="0.55000000000000004">
      <c r="A401" s="57">
        <v>403</v>
      </c>
      <c r="B401" s="70" t="s">
        <v>448</v>
      </c>
      <c r="C401" s="15">
        <v>17.8</v>
      </c>
      <c r="D401" s="46">
        <f t="shared" si="77"/>
        <v>16.943375</v>
      </c>
      <c r="E401" s="15">
        <v>1.8</v>
      </c>
      <c r="F401" s="46">
        <f t="shared" si="78"/>
        <v>1.76535</v>
      </c>
      <c r="G401" s="15">
        <v>5.3</v>
      </c>
      <c r="H401" s="46">
        <f t="shared" si="79"/>
        <v>4.8423449999999999</v>
      </c>
      <c r="I401" s="47">
        <v>72.5</v>
      </c>
      <c r="J401" s="37">
        <f>K401-273.15</f>
        <v>-85.599999999999966</v>
      </c>
      <c r="K401" s="37">
        <v>187.55</v>
      </c>
      <c r="L401" s="37">
        <f>M401-273.15</f>
        <v>31.350000000000023</v>
      </c>
      <c r="M401" s="37">
        <v>304.5</v>
      </c>
      <c r="N401" s="53"/>
      <c r="O401" s="37"/>
      <c r="P401" s="37"/>
      <c r="Q401" s="48">
        <f t="shared" si="80"/>
        <v>18.659314028120111</v>
      </c>
      <c r="R401" s="48">
        <f t="shared" si="81"/>
        <v>17.709961098549876</v>
      </c>
      <c r="S401" s="34">
        <f t="shared" si="82"/>
        <v>2.5170501546190955</v>
      </c>
      <c r="T401" s="34">
        <f t="shared" si="83"/>
        <v>2.3778197666776215</v>
      </c>
      <c r="U401" s="17">
        <f t="shared" si="84"/>
        <v>33.315599999999989</v>
      </c>
      <c r="V401" s="17">
        <f t="shared" si="85"/>
        <v>16.657799999999995</v>
      </c>
      <c r="W401" s="17">
        <f t="shared" si="86"/>
        <v>15.518302912562493</v>
      </c>
      <c r="X401" s="19">
        <f t="shared" si="87"/>
        <v>1.6657799999999994</v>
      </c>
      <c r="Y401" s="71">
        <f t="shared" si="88"/>
        <v>1.5518302912562494</v>
      </c>
    </row>
    <row r="402" spans="1:25" ht="18" x14ac:dyDescent="0.55000000000000004">
      <c r="A402" s="57">
        <v>404</v>
      </c>
      <c r="B402" s="70" t="s">
        <v>449</v>
      </c>
      <c r="C402" s="15">
        <v>18.600000000000001</v>
      </c>
      <c r="D402" s="46">
        <f t="shared" si="77"/>
        <v>17.704875000000001</v>
      </c>
      <c r="E402" s="15">
        <v>14.9</v>
      </c>
      <c r="F402" s="46">
        <f t="shared" si="78"/>
        <v>14.613175</v>
      </c>
      <c r="G402" s="15">
        <v>5.0999999999999996</v>
      </c>
      <c r="H402" s="46">
        <f t="shared" si="79"/>
        <v>4.6596149999999996</v>
      </c>
      <c r="I402" s="47">
        <v>83.2</v>
      </c>
      <c r="J402" s="37">
        <f>K402-273.15</f>
        <v>-36.499999999999972</v>
      </c>
      <c r="K402" s="37">
        <v>236.65</v>
      </c>
      <c r="L402" s="37">
        <f>M402-273.15</f>
        <v>161.70000000000005</v>
      </c>
      <c r="M402" s="37">
        <v>434.85</v>
      </c>
      <c r="N402" s="53"/>
      <c r="O402" s="37"/>
      <c r="P402" s="37"/>
      <c r="Q402" s="48">
        <f t="shared" si="80"/>
        <v>24.371704905484147</v>
      </c>
      <c r="R402" s="48">
        <f t="shared" si="81"/>
        <v>23.424762417033712</v>
      </c>
      <c r="S402" s="34">
        <f t="shared" si="82"/>
        <v>3.1953407227449411</v>
      </c>
      <c r="T402" s="34">
        <f t="shared" si="83"/>
        <v>3.3369815518062147</v>
      </c>
      <c r="U402" s="17">
        <f t="shared" si="84"/>
        <v>66.077600000000004</v>
      </c>
      <c r="V402" s="17">
        <f t="shared" si="85"/>
        <v>33.038800000000002</v>
      </c>
      <c r="W402" s="17">
        <f t="shared" si="86"/>
        <v>31.576131547975002</v>
      </c>
      <c r="X402" s="19">
        <f t="shared" si="87"/>
        <v>3.3038800000000004</v>
      </c>
      <c r="Y402" s="71">
        <f t="shared" si="88"/>
        <v>3.1576131547975002</v>
      </c>
    </row>
    <row r="403" spans="1:25" ht="18" x14ac:dyDescent="0.55000000000000004">
      <c r="A403" s="57">
        <v>405</v>
      </c>
      <c r="B403" s="70" t="s">
        <v>450</v>
      </c>
      <c r="C403" s="15">
        <v>17.399999999999999</v>
      </c>
      <c r="D403" s="46">
        <f t="shared" si="77"/>
        <v>16.562625000000001</v>
      </c>
      <c r="E403" s="15">
        <v>7.6</v>
      </c>
      <c r="F403" s="46">
        <f t="shared" si="78"/>
        <v>7.4536999999999995</v>
      </c>
      <c r="G403" s="15">
        <v>15.1</v>
      </c>
      <c r="H403" s="46">
        <f t="shared" si="79"/>
        <v>13.796114999999999</v>
      </c>
      <c r="I403" s="47">
        <v>86.5</v>
      </c>
      <c r="J403" s="37">
        <f>K403-273.15</f>
        <v>-14.629999999999995</v>
      </c>
      <c r="K403" s="37">
        <v>258.52</v>
      </c>
      <c r="L403" s="37">
        <f>M403-273.15</f>
        <v>170</v>
      </c>
      <c r="M403" s="37">
        <v>443.15</v>
      </c>
      <c r="N403" s="53"/>
      <c r="O403" s="37"/>
      <c r="P403" s="37"/>
      <c r="Q403" s="48">
        <f t="shared" si="80"/>
        <v>24.259637260272463</v>
      </c>
      <c r="R403" s="48">
        <f t="shared" si="81"/>
        <v>22.808134068218951</v>
      </c>
      <c r="S403" s="34">
        <f t="shared" si="82"/>
        <v>3.0832730775332564</v>
      </c>
      <c r="T403" s="34">
        <f t="shared" si="83"/>
        <v>2.7203532029914541</v>
      </c>
      <c r="U403" s="17">
        <f t="shared" si="84"/>
        <v>72.939599999999999</v>
      </c>
      <c r="V403" s="17">
        <f t="shared" si="85"/>
        <v>36.469799999999999</v>
      </c>
      <c r="W403" s="17">
        <f t="shared" si="86"/>
        <v>30.522918466412474</v>
      </c>
      <c r="X403" s="19">
        <f t="shared" si="87"/>
        <v>3.6469800000000001</v>
      </c>
      <c r="Y403" s="71">
        <f t="shared" si="88"/>
        <v>3.0522918466412472</v>
      </c>
    </row>
    <row r="404" spans="1:25" ht="18" x14ac:dyDescent="0.55000000000000004">
      <c r="A404" s="57">
        <v>406</v>
      </c>
      <c r="B404" s="70" t="s">
        <v>451</v>
      </c>
      <c r="C404" s="15">
        <v>17.399999999999999</v>
      </c>
      <c r="D404" s="46">
        <f t="shared" si="77"/>
        <v>16.562625000000001</v>
      </c>
      <c r="E404" s="15">
        <v>12.1</v>
      </c>
      <c r="F404" s="46">
        <f t="shared" si="78"/>
        <v>11.867075</v>
      </c>
      <c r="G404" s="15">
        <v>29.3</v>
      </c>
      <c r="H404" s="46">
        <f t="shared" si="79"/>
        <v>26.769945</v>
      </c>
      <c r="I404" s="47">
        <v>73.3</v>
      </c>
      <c r="J404" s="37">
        <f>K404-273.15</f>
        <v>18.180000000000007</v>
      </c>
      <c r="K404" s="37">
        <v>291.33</v>
      </c>
      <c r="L404" s="37">
        <f>M404-273.15</f>
        <v>287.85000000000002</v>
      </c>
      <c r="M404" s="37">
        <v>561</v>
      </c>
      <c r="N404" s="53"/>
      <c r="O404" s="37"/>
      <c r="P404" s="37"/>
      <c r="Q404" s="48">
        <f t="shared" si="80"/>
        <v>36.161581823808532</v>
      </c>
      <c r="R404" s="48">
        <f t="shared" si="81"/>
        <v>33.64190796089418</v>
      </c>
      <c r="S404" s="34">
        <f t="shared" si="82"/>
        <v>14.985217641069326</v>
      </c>
      <c r="T404" s="34">
        <f t="shared" si="83"/>
        <v>13.554127095666683</v>
      </c>
      <c r="U404" s="17">
        <f t="shared" si="84"/>
        <v>530.26960000000008</v>
      </c>
      <c r="V404" s="17">
        <f t="shared" si="85"/>
        <v>265.13480000000004</v>
      </c>
      <c r="W404" s="17">
        <f t="shared" si="86"/>
        <v>223.16659455737499</v>
      </c>
      <c r="X404" s="19">
        <f t="shared" si="87"/>
        <v>26.513480000000005</v>
      </c>
      <c r="Y404" s="71">
        <f t="shared" si="88"/>
        <v>22.316659455737501</v>
      </c>
    </row>
    <row r="405" spans="1:25" ht="18" x14ac:dyDescent="0.55000000000000004">
      <c r="A405" s="57">
        <v>407</v>
      </c>
      <c r="B405" s="70" t="s">
        <v>452</v>
      </c>
      <c r="C405" s="15">
        <v>16.3</v>
      </c>
      <c r="D405" s="46">
        <f t="shared" si="77"/>
        <v>15.515562500000001</v>
      </c>
      <c r="E405" s="15">
        <v>8.5</v>
      </c>
      <c r="F405" s="46">
        <f t="shared" si="78"/>
        <v>8.3363750000000003</v>
      </c>
      <c r="G405" s="15">
        <v>5.7</v>
      </c>
      <c r="H405" s="46">
        <f t="shared" si="79"/>
        <v>5.2078049999999996</v>
      </c>
      <c r="I405" s="47">
        <v>136.4</v>
      </c>
      <c r="J405" s="37">
        <v>76</v>
      </c>
      <c r="K405" s="37">
        <f>J405+273.15</f>
        <v>349.15</v>
      </c>
      <c r="L405" s="37">
        <v>189</v>
      </c>
      <c r="M405" s="37">
        <f>L405+273.15</f>
        <v>462.15</v>
      </c>
      <c r="N405" s="53"/>
      <c r="O405" s="50" t="s">
        <v>74</v>
      </c>
      <c r="P405" s="50" t="s">
        <v>55</v>
      </c>
      <c r="Q405" s="48">
        <f t="shared" si="80"/>
        <v>19.246558133858635</v>
      </c>
      <c r="R405" s="48">
        <f t="shared" si="81"/>
        <v>18.367064565413177</v>
      </c>
      <c r="S405" s="34">
        <f t="shared" si="82"/>
        <v>1.9298060488805717</v>
      </c>
      <c r="T405" s="34">
        <f t="shared" si="83"/>
        <v>1.7207162998143204</v>
      </c>
      <c r="U405" s="17">
        <f t="shared" si="84"/>
        <v>27.365599999999965</v>
      </c>
      <c r="V405" s="17">
        <f t="shared" si="85"/>
        <v>13.682799999999983</v>
      </c>
      <c r="W405" s="17">
        <f t="shared" si="86"/>
        <v>11.933240757937462</v>
      </c>
      <c r="X405" s="19">
        <f t="shared" si="87"/>
        <v>1.3682799999999982</v>
      </c>
      <c r="Y405" s="71">
        <f t="shared" si="88"/>
        <v>1.1933240757937462</v>
      </c>
    </row>
    <row r="406" spans="1:25" ht="18" x14ac:dyDescent="0.55000000000000004">
      <c r="A406" s="57">
        <v>408</v>
      </c>
      <c r="B406" s="70" t="s">
        <v>453</v>
      </c>
      <c r="C406" s="15">
        <v>15</v>
      </c>
      <c r="D406" s="46">
        <f t="shared" si="77"/>
        <v>14.278125000000001</v>
      </c>
      <c r="E406" s="15">
        <v>17</v>
      </c>
      <c r="F406" s="46">
        <f t="shared" si="78"/>
        <v>16.672750000000001</v>
      </c>
      <c r="G406" s="15">
        <v>13.3</v>
      </c>
      <c r="H406" s="46">
        <f t="shared" si="79"/>
        <v>12.151545</v>
      </c>
      <c r="I406" s="47">
        <v>50.9</v>
      </c>
      <c r="J406" s="37">
        <f>K406-273.15</f>
        <v>15</v>
      </c>
      <c r="K406" s="37">
        <v>288.14999999999998</v>
      </c>
      <c r="L406" s="37">
        <f>M406-273.15</f>
        <v>50.400000000000034</v>
      </c>
      <c r="M406" s="37">
        <v>323.55</v>
      </c>
      <c r="N406" s="53"/>
      <c r="O406" s="37"/>
      <c r="P406" s="37"/>
      <c r="Q406" s="48">
        <f t="shared" si="80"/>
        <v>26.284786474308671</v>
      </c>
      <c r="R406" s="48">
        <f t="shared" si="81"/>
        <v>25.089948026354101</v>
      </c>
      <c r="S406" s="34">
        <f t="shared" si="82"/>
        <v>5.1084222915694646</v>
      </c>
      <c r="T406" s="34">
        <f t="shared" si="83"/>
        <v>5.0021671611266036</v>
      </c>
      <c r="U406" s="17">
        <f t="shared" si="84"/>
        <v>195.04359999999997</v>
      </c>
      <c r="V406" s="17">
        <f t="shared" si="85"/>
        <v>97.521799999999985</v>
      </c>
      <c r="W406" s="17">
        <f t="shared" si="86"/>
        <v>89.132316256562461</v>
      </c>
      <c r="X406" s="19">
        <f t="shared" si="87"/>
        <v>9.7521799999999992</v>
      </c>
      <c r="Y406" s="71">
        <f t="shared" si="88"/>
        <v>8.9132316256562465</v>
      </c>
    </row>
    <row r="407" spans="1:25" ht="18" x14ac:dyDescent="0.55000000000000004">
      <c r="A407" s="57">
        <v>409</v>
      </c>
      <c r="B407" s="70" t="s">
        <v>454</v>
      </c>
      <c r="C407" s="15">
        <v>15.3</v>
      </c>
      <c r="D407" s="46">
        <f t="shared" si="77"/>
        <v>14.5636875</v>
      </c>
      <c r="E407" s="15">
        <v>0</v>
      </c>
      <c r="F407" s="46">
        <f t="shared" si="78"/>
        <v>0</v>
      </c>
      <c r="G407" s="15">
        <v>0</v>
      </c>
      <c r="H407" s="46">
        <f t="shared" si="79"/>
        <v>0</v>
      </c>
      <c r="I407" s="47">
        <v>147.4</v>
      </c>
      <c r="J407" s="37">
        <v>-90.7</v>
      </c>
      <c r="K407" s="37">
        <f>J407+273.15</f>
        <v>182.45</v>
      </c>
      <c r="L407" s="37">
        <v>98.4</v>
      </c>
      <c r="M407" s="37">
        <f>L407+273.15</f>
        <v>371.54999999999995</v>
      </c>
      <c r="N407" s="53"/>
      <c r="O407" s="37"/>
      <c r="P407" s="37"/>
      <c r="Q407" s="48">
        <f t="shared" si="80"/>
        <v>15.3</v>
      </c>
      <c r="R407" s="48">
        <f t="shared" si="81"/>
        <v>14.5636875</v>
      </c>
      <c r="S407" s="34">
        <f t="shared" si="82"/>
        <v>5.8763641827392057</v>
      </c>
      <c r="T407" s="34">
        <f t="shared" si="83"/>
        <v>5.5240933652274968</v>
      </c>
      <c r="U407" s="17">
        <f t="shared" si="84"/>
        <v>144.78559999999996</v>
      </c>
      <c r="V407" s="17">
        <f t="shared" si="85"/>
        <v>72.39279999999998</v>
      </c>
      <c r="W407" s="17">
        <f t="shared" si="86"/>
        <v>64.445676741612459</v>
      </c>
      <c r="X407" s="19">
        <f t="shared" si="87"/>
        <v>7.2392799999999982</v>
      </c>
      <c r="Y407" s="71">
        <f t="shared" si="88"/>
        <v>6.4445676741612461</v>
      </c>
    </row>
    <row r="408" spans="1:25" ht="18" x14ac:dyDescent="0.55000000000000004">
      <c r="A408" s="57">
        <v>410</v>
      </c>
      <c r="B408" s="70" t="s">
        <v>455</v>
      </c>
      <c r="C408" s="15">
        <v>15</v>
      </c>
      <c r="D408" s="46">
        <f t="shared" si="77"/>
        <v>14.278125000000001</v>
      </c>
      <c r="E408" s="15">
        <v>1.1000000000000001</v>
      </c>
      <c r="F408" s="46">
        <f t="shared" si="78"/>
        <v>1.0788250000000001</v>
      </c>
      <c r="G408" s="15">
        <v>2.6</v>
      </c>
      <c r="H408" s="46">
        <f t="shared" si="79"/>
        <v>2.3754900000000001</v>
      </c>
      <c r="I408" s="47">
        <v>141.9</v>
      </c>
      <c r="J408" s="37">
        <f>K408-273.15</f>
        <v>-119.02999999999997</v>
      </c>
      <c r="K408" s="37">
        <v>154.12</v>
      </c>
      <c r="L408" s="37">
        <f>M408-273.15</f>
        <v>93.640000000000043</v>
      </c>
      <c r="M408" s="37">
        <v>366.79</v>
      </c>
      <c r="N408" s="53"/>
      <c r="O408" s="37"/>
      <c r="P408" s="37"/>
      <c r="Q408" s="48">
        <f t="shared" si="80"/>
        <v>15.263354808167174</v>
      </c>
      <c r="R408" s="48">
        <f t="shared" si="81"/>
        <v>14.514533049201066</v>
      </c>
      <c r="S408" s="34">
        <f t="shared" si="82"/>
        <v>5.9130093745720327</v>
      </c>
      <c r="T408" s="34">
        <f t="shared" si="83"/>
        <v>5.5732478160264307</v>
      </c>
      <c r="U408" s="17">
        <f t="shared" si="84"/>
        <v>109.52359999999997</v>
      </c>
      <c r="V408" s="17">
        <f t="shared" si="85"/>
        <v>54.761799999999987</v>
      </c>
      <c r="W408" s="17">
        <f t="shared" si="86"/>
        <v>49.099498407662452</v>
      </c>
      <c r="X408" s="19">
        <f t="shared" si="87"/>
        <v>5.4761799999999985</v>
      </c>
      <c r="Y408" s="71">
        <f t="shared" si="88"/>
        <v>4.9099498407662452</v>
      </c>
    </row>
    <row r="409" spans="1:25" ht="18" x14ac:dyDescent="0.55000000000000004">
      <c r="A409" s="57">
        <v>411</v>
      </c>
      <c r="B409" s="70" t="s">
        <v>456</v>
      </c>
      <c r="C409" s="15">
        <v>15.8</v>
      </c>
      <c r="D409" s="46">
        <f t="shared" si="77"/>
        <v>15.039625000000001</v>
      </c>
      <c r="E409" s="15">
        <v>2.9</v>
      </c>
      <c r="F409" s="46">
        <f t="shared" si="78"/>
        <v>2.8441749999999999</v>
      </c>
      <c r="G409" s="15">
        <v>5.5</v>
      </c>
      <c r="H409" s="46">
        <f t="shared" si="79"/>
        <v>5.0250750000000002</v>
      </c>
      <c r="I409" s="47">
        <v>181.1</v>
      </c>
      <c r="J409" s="37">
        <f>K409-273.15</f>
        <v>-50.199999999999989</v>
      </c>
      <c r="K409" s="37">
        <v>222.95</v>
      </c>
      <c r="L409" s="37">
        <f>M409-273.15</f>
        <v>192.40000000000003</v>
      </c>
      <c r="M409" s="37">
        <v>465.55</v>
      </c>
      <c r="N409" s="53"/>
      <c r="O409" s="37"/>
      <c r="P409" s="37"/>
      <c r="Q409" s="48">
        <f t="shared" si="80"/>
        <v>16.97939928266015</v>
      </c>
      <c r="R409" s="48">
        <f t="shared" si="81"/>
        <v>16.109966800924049</v>
      </c>
      <c r="S409" s="34">
        <f t="shared" si="82"/>
        <v>4.1969649000790561</v>
      </c>
      <c r="T409" s="34">
        <f t="shared" si="83"/>
        <v>3.9778140643034483</v>
      </c>
      <c r="U409" s="17">
        <f t="shared" si="84"/>
        <v>53.165599999999955</v>
      </c>
      <c r="V409" s="17">
        <f t="shared" si="85"/>
        <v>26.582799999999978</v>
      </c>
      <c r="W409" s="17">
        <f t="shared" si="86"/>
        <v>23.866080735674963</v>
      </c>
      <c r="X409" s="19">
        <f t="shared" si="87"/>
        <v>2.6582799999999978</v>
      </c>
      <c r="Y409" s="71">
        <f t="shared" si="88"/>
        <v>2.3866080735674964</v>
      </c>
    </row>
    <row r="410" spans="1:25" ht="18" x14ac:dyDescent="0.55000000000000004">
      <c r="A410" s="57">
        <v>412</v>
      </c>
      <c r="B410" s="70" t="s">
        <v>457</v>
      </c>
      <c r="C410" s="15">
        <v>16.3</v>
      </c>
      <c r="D410" s="46">
        <f t="shared" si="77"/>
        <v>15.515562500000001</v>
      </c>
      <c r="E410" s="15">
        <v>0</v>
      </c>
      <c r="F410" s="46">
        <f t="shared" si="78"/>
        <v>0</v>
      </c>
      <c r="G410" s="15">
        <v>0</v>
      </c>
      <c r="H410" s="46">
        <f t="shared" si="79"/>
        <v>0</v>
      </c>
      <c r="I410" s="47">
        <v>294.10000000000002</v>
      </c>
      <c r="J410" s="37">
        <v>18.170000000000002</v>
      </c>
      <c r="K410" s="37">
        <f>J410+273.15</f>
        <v>291.32</v>
      </c>
      <c r="L410" s="37">
        <v>287</v>
      </c>
      <c r="M410" s="37">
        <f>L410+273.15</f>
        <v>560.15</v>
      </c>
      <c r="N410" s="53"/>
      <c r="O410" s="37"/>
      <c r="P410" s="37"/>
      <c r="Q410" s="48">
        <f t="shared" si="80"/>
        <v>16.3</v>
      </c>
      <c r="R410" s="48">
        <f t="shared" si="81"/>
        <v>15.515562500000001</v>
      </c>
      <c r="S410" s="34">
        <f t="shared" si="82"/>
        <v>4.8763641827392057</v>
      </c>
      <c r="T410" s="34">
        <f t="shared" si="83"/>
        <v>4.5722183652274957</v>
      </c>
      <c r="U410" s="17">
        <f t="shared" si="84"/>
        <v>121.42559999999996</v>
      </c>
      <c r="V410" s="17">
        <f t="shared" si="85"/>
        <v>60.71279999999998</v>
      </c>
      <c r="W410" s="17">
        <f t="shared" si="86"/>
        <v>54.058835779112457</v>
      </c>
      <c r="X410" s="19">
        <f t="shared" si="87"/>
        <v>6.071279999999998</v>
      </c>
      <c r="Y410" s="71">
        <f t="shared" si="88"/>
        <v>5.4058835779112453</v>
      </c>
    </row>
    <row r="411" spans="1:25" ht="18" x14ac:dyDescent="0.55000000000000004">
      <c r="A411" s="57">
        <v>413</v>
      </c>
      <c r="B411" s="70" t="s">
        <v>458</v>
      </c>
      <c r="C411" s="15">
        <v>13.8</v>
      </c>
      <c r="D411" s="46">
        <f t="shared" si="77"/>
        <v>13.135875</v>
      </c>
      <c r="E411" s="15">
        <v>0</v>
      </c>
      <c r="F411" s="46">
        <f t="shared" si="78"/>
        <v>0</v>
      </c>
      <c r="G411" s="15">
        <v>0</v>
      </c>
      <c r="H411" s="46">
        <f t="shared" si="79"/>
        <v>0</v>
      </c>
      <c r="I411" s="47">
        <v>104.3</v>
      </c>
      <c r="J411" s="37">
        <f>K411-273.15</f>
        <v>-132.24999999999997</v>
      </c>
      <c r="K411" s="37">
        <v>140.9</v>
      </c>
      <c r="L411" s="37">
        <f>M411-273.15</f>
        <v>5.8500000000000227</v>
      </c>
      <c r="M411" s="37">
        <v>279</v>
      </c>
      <c r="N411" s="53"/>
      <c r="O411" s="37"/>
      <c r="P411" s="37"/>
      <c r="Q411" s="48">
        <f t="shared" si="80"/>
        <v>13.8</v>
      </c>
      <c r="R411" s="48">
        <f t="shared" si="81"/>
        <v>13.135875</v>
      </c>
      <c r="S411" s="34">
        <f t="shared" si="82"/>
        <v>7.3763641827392057</v>
      </c>
      <c r="T411" s="34">
        <f t="shared" si="83"/>
        <v>6.9519058652274968</v>
      </c>
      <c r="U411" s="17">
        <f t="shared" si="84"/>
        <v>194.82559999999992</v>
      </c>
      <c r="V411" s="17">
        <f t="shared" si="85"/>
        <v>97.412799999999962</v>
      </c>
      <c r="W411" s="17">
        <f t="shared" si="86"/>
        <v>86.821433302549934</v>
      </c>
      <c r="X411" s="19">
        <f t="shared" si="87"/>
        <v>9.7412799999999962</v>
      </c>
      <c r="Y411" s="71">
        <f t="shared" si="88"/>
        <v>8.6821433302549931</v>
      </c>
    </row>
    <row r="412" spans="1:25" ht="18" x14ac:dyDescent="0.55000000000000004">
      <c r="A412" s="57">
        <v>414</v>
      </c>
      <c r="B412" s="70" t="s">
        <v>459</v>
      </c>
      <c r="C412" s="15">
        <v>17.2</v>
      </c>
      <c r="D412" s="46">
        <f t="shared" si="77"/>
        <v>16.372250000000001</v>
      </c>
      <c r="E412" s="15">
        <v>4.5</v>
      </c>
      <c r="F412" s="46">
        <f t="shared" si="78"/>
        <v>4.4133750000000003</v>
      </c>
      <c r="G412" s="15">
        <v>14.7</v>
      </c>
      <c r="H412" s="46">
        <f t="shared" si="79"/>
        <v>13.430654999999998</v>
      </c>
      <c r="I412" s="47">
        <v>105.3</v>
      </c>
      <c r="J412" s="37">
        <v>-3.3</v>
      </c>
      <c r="K412" s="37" t="s">
        <v>47</v>
      </c>
      <c r="L412" s="37">
        <v>58.2</v>
      </c>
      <c r="M412" s="37">
        <f>L412+273.15</f>
        <v>331.34999999999997</v>
      </c>
      <c r="N412" s="53"/>
      <c r="O412" s="37"/>
      <c r="P412" s="37"/>
      <c r="Q412" s="48">
        <f t="shared" si="80"/>
        <v>23.069026854204317</v>
      </c>
      <c r="R412" s="48">
        <f t="shared" si="81"/>
        <v>21.63124921686563</v>
      </c>
      <c r="S412" s="34">
        <f t="shared" si="82"/>
        <v>1.8926626714651107</v>
      </c>
      <c r="T412" s="34">
        <f t="shared" si="83"/>
        <v>1.5434683516381327</v>
      </c>
      <c r="U412" s="17">
        <f t="shared" si="84"/>
        <v>74.781599999999983</v>
      </c>
      <c r="V412" s="17">
        <f t="shared" si="85"/>
        <v>37.390799999999992</v>
      </c>
      <c r="W412" s="17">
        <f t="shared" si="86"/>
        <v>31.681661723124961</v>
      </c>
      <c r="X412" s="19">
        <f t="shared" si="87"/>
        <v>3.7390799999999991</v>
      </c>
      <c r="Y412" s="71">
        <f t="shared" si="88"/>
        <v>3.1681661723124961</v>
      </c>
    </row>
    <row r="413" spans="1:25" ht="18" x14ac:dyDescent="0.55000000000000004">
      <c r="A413" s="57">
        <v>415</v>
      </c>
      <c r="B413" s="70" t="s">
        <v>460</v>
      </c>
      <c r="C413" s="15">
        <v>15.1</v>
      </c>
      <c r="D413" s="46">
        <f t="shared" si="77"/>
        <v>14.373312500000001</v>
      </c>
      <c r="E413" s="15">
        <v>4.4000000000000004</v>
      </c>
      <c r="F413" s="46">
        <f t="shared" si="78"/>
        <v>4.3153000000000006</v>
      </c>
      <c r="G413" s="15">
        <v>9.9</v>
      </c>
      <c r="H413" s="46">
        <f t="shared" si="79"/>
        <v>9.0451350000000001</v>
      </c>
      <c r="I413" s="47">
        <v>123.3</v>
      </c>
      <c r="J413" s="37" t="s">
        <v>47</v>
      </c>
      <c r="K413" s="37" t="s">
        <v>47</v>
      </c>
      <c r="L413" s="37" t="s">
        <v>47</v>
      </c>
      <c r="M413" s="37" t="s">
        <v>47</v>
      </c>
      <c r="N413" s="53"/>
      <c r="O413" s="37"/>
      <c r="P413" s="37"/>
      <c r="Q413" s="48">
        <f t="shared" si="80"/>
        <v>18.584402061944314</v>
      </c>
      <c r="R413" s="48">
        <f t="shared" si="81"/>
        <v>17.522225699975483</v>
      </c>
      <c r="S413" s="34">
        <f t="shared" si="82"/>
        <v>2.5919621207948929</v>
      </c>
      <c r="T413" s="34">
        <f t="shared" si="83"/>
        <v>2.5655551652520145</v>
      </c>
      <c r="U413" s="17">
        <f t="shared" si="84"/>
        <v>67.587599999999981</v>
      </c>
      <c r="V413" s="17">
        <f t="shared" si="85"/>
        <v>33.79379999999999</v>
      </c>
      <c r="W413" s="17">
        <f t="shared" si="86"/>
        <v>29.804746125974951</v>
      </c>
      <c r="X413" s="19">
        <f t="shared" si="87"/>
        <v>3.3793799999999989</v>
      </c>
      <c r="Y413" s="71">
        <f t="shared" si="88"/>
        <v>2.980474612597495</v>
      </c>
    </row>
    <row r="414" spans="1:25" ht="18" x14ac:dyDescent="0.55000000000000004">
      <c r="A414" s="57">
        <v>416</v>
      </c>
      <c r="B414" s="70" t="s">
        <v>461</v>
      </c>
      <c r="C414" s="15">
        <v>18.5</v>
      </c>
      <c r="D414" s="46">
        <f t="shared" si="77"/>
        <v>17.6096875</v>
      </c>
      <c r="E414" s="15">
        <v>8.6</v>
      </c>
      <c r="F414" s="46">
        <f t="shared" si="78"/>
        <v>8.43445</v>
      </c>
      <c r="G414" s="15">
        <v>11.3</v>
      </c>
      <c r="H414" s="46">
        <f t="shared" si="79"/>
        <v>10.324244999999999</v>
      </c>
      <c r="I414" s="47">
        <v>175.7</v>
      </c>
      <c r="J414" s="37">
        <v>7.1</v>
      </c>
      <c r="K414" s="37">
        <f>J414+273.15</f>
        <v>280.25</v>
      </c>
      <c r="L414" s="37">
        <v>235</v>
      </c>
      <c r="M414" s="37">
        <f>L414+273.15</f>
        <v>508.15</v>
      </c>
      <c r="N414" s="53"/>
      <c r="O414" s="50" t="s">
        <v>74</v>
      </c>
      <c r="P414" s="50" t="s">
        <v>55</v>
      </c>
      <c r="Q414" s="48">
        <f t="shared" si="80"/>
        <v>23.321663748540754</v>
      </c>
      <c r="R414" s="48">
        <f t="shared" si="81"/>
        <v>22.086898276357893</v>
      </c>
      <c r="S414" s="34">
        <f t="shared" si="82"/>
        <v>2.1452995658015475</v>
      </c>
      <c r="T414" s="34">
        <f t="shared" si="83"/>
        <v>1.9991174111303955</v>
      </c>
      <c r="U414" s="17">
        <f t="shared" si="84"/>
        <v>21.243600000000001</v>
      </c>
      <c r="V414" s="17">
        <f t="shared" si="85"/>
        <v>10.6218</v>
      </c>
      <c r="W414" s="17">
        <f t="shared" si="86"/>
        <v>9.0407949521249957</v>
      </c>
      <c r="X414" s="19">
        <f t="shared" si="87"/>
        <v>1.0621800000000001</v>
      </c>
      <c r="Y414" s="71">
        <f t="shared" si="88"/>
        <v>0.90407949521249953</v>
      </c>
    </row>
    <row r="415" spans="1:25" ht="18" x14ac:dyDescent="0.55000000000000004">
      <c r="A415" s="57">
        <v>417</v>
      </c>
      <c r="B415" s="70" t="s">
        <v>462</v>
      </c>
      <c r="C415" s="15">
        <v>14.9</v>
      </c>
      <c r="D415" s="46">
        <f t="shared" si="77"/>
        <v>14.182937500000001</v>
      </c>
      <c r="E415" s="15">
        <v>0</v>
      </c>
      <c r="F415" s="46">
        <f t="shared" si="78"/>
        <v>0</v>
      </c>
      <c r="G415" s="15">
        <v>0</v>
      </c>
      <c r="H415" s="46">
        <f t="shared" si="79"/>
        <v>0</v>
      </c>
      <c r="I415" s="47">
        <v>131.6</v>
      </c>
      <c r="J415" s="37">
        <v>-95</v>
      </c>
      <c r="K415" s="37">
        <f>J415+273.15</f>
        <v>178.14999999999998</v>
      </c>
      <c r="L415" s="37">
        <v>68.95</v>
      </c>
      <c r="M415" s="37">
        <f>L415+273.15</f>
        <v>342.09999999999997</v>
      </c>
      <c r="N415" s="53"/>
      <c r="O415" s="37"/>
      <c r="P415" s="37"/>
      <c r="Q415" s="48">
        <f t="shared" si="80"/>
        <v>14.9</v>
      </c>
      <c r="R415" s="48">
        <f t="shared" si="81"/>
        <v>14.182937500000001</v>
      </c>
      <c r="S415" s="34">
        <f t="shared" si="82"/>
        <v>6.276364182739206</v>
      </c>
      <c r="T415" s="34">
        <f t="shared" si="83"/>
        <v>5.9048433652274959</v>
      </c>
      <c r="U415" s="17">
        <f t="shared" si="84"/>
        <v>156.36959999999996</v>
      </c>
      <c r="V415" s="17">
        <f t="shared" si="85"/>
        <v>78.184799999999981</v>
      </c>
      <c r="W415" s="17">
        <f t="shared" si="86"/>
        <v>69.61520706411244</v>
      </c>
      <c r="X415" s="19">
        <f t="shared" si="87"/>
        <v>7.8184799999999983</v>
      </c>
      <c r="Y415" s="71">
        <f t="shared" si="88"/>
        <v>6.9615207064112443</v>
      </c>
    </row>
    <row r="416" spans="1:25" ht="18" x14ac:dyDescent="0.55000000000000004">
      <c r="A416" s="57">
        <v>418</v>
      </c>
      <c r="B416" s="70" t="s">
        <v>463</v>
      </c>
      <c r="C416" s="15">
        <v>14.7</v>
      </c>
      <c r="D416" s="46">
        <f t="shared" si="77"/>
        <v>13.9925625</v>
      </c>
      <c r="E416" s="15">
        <v>1.1000000000000001</v>
      </c>
      <c r="F416" s="46">
        <f t="shared" si="78"/>
        <v>1.0788250000000001</v>
      </c>
      <c r="G416" s="15">
        <v>0</v>
      </c>
      <c r="H416" s="46">
        <f t="shared" si="79"/>
        <v>0</v>
      </c>
      <c r="I416" s="47">
        <v>126.1</v>
      </c>
      <c r="J416" s="37">
        <f>K416-273.15</f>
        <v>-139.76</v>
      </c>
      <c r="K416" s="37">
        <v>133.38999999999999</v>
      </c>
      <c r="L416" s="37">
        <f t="shared" ref="L416:L424" si="89">M416-273.15</f>
        <v>63.480000000000018</v>
      </c>
      <c r="M416" s="37">
        <v>336.63</v>
      </c>
      <c r="N416" s="53"/>
      <c r="O416" s="37"/>
      <c r="P416" s="37"/>
      <c r="Q416" s="48">
        <f t="shared" si="80"/>
        <v>14.741099009232656</v>
      </c>
      <c r="R416" s="48">
        <f t="shared" si="81"/>
        <v>14.034089521484152</v>
      </c>
      <c r="S416" s="34">
        <f t="shared" si="82"/>
        <v>6.4352651735065507</v>
      </c>
      <c r="T416" s="34">
        <f t="shared" si="83"/>
        <v>6.0536913437433455</v>
      </c>
      <c r="U416" s="17">
        <f t="shared" si="84"/>
        <v>148.45159999999998</v>
      </c>
      <c r="V416" s="17">
        <f t="shared" si="85"/>
        <v>74.225799999999992</v>
      </c>
      <c r="W416" s="17">
        <f t="shared" si="86"/>
        <v>65.601263380674951</v>
      </c>
      <c r="X416" s="19">
        <f t="shared" si="87"/>
        <v>7.4225799999999991</v>
      </c>
      <c r="Y416" s="71">
        <f t="shared" si="88"/>
        <v>6.5601263380674952</v>
      </c>
    </row>
    <row r="417" spans="1:25" ht="18" x14ac:dyDescent="0.55000000000000004">
      <c r="A417" s="57">
        <v>419</v>
      </c>
      <c r="B417" s="70" t="s">
        <v>464</v>
      </c>
      <c r="C417" s="15">
        <v>15.8</v>
      </c>
      <c r="D417" s="46">
        <f t="shared" si="77"/>
        <v>15.039625000000001</v>
      </c>
      <c r="E417" s="15">
        <v>2.9</v>
      </c>
      <c r="F417" s="46">
        <f t="shared" si="78"/>
        <v>2.8441749999999999</v>
      </c>
      <c r="G417" s="15">
        <v>5.9</v>
      </c>
      <c r="H417" s="46">
        <f t="shared" si="79"/>
        <v>5.3905349999999999</v>
      </c>
      <c r="I417" s="47">
        <v>165</v>
      </c>
      <c r="J417" s="37">
        <f>K417-273.15</f>
        <v>-80.899999999999977</v>
      </c>
      <c r="K417" s="37">
        <v>192.25</v>
      </c>
      <c r="L417" s="37">
        <f t="shared" si="89"/>
        <v>171.5</v>
      </c>
      <c r="M417" s="37">
        <v>444.65</v>
      </c>
      <c r="N417" s="53"/>
      <c r="O417" s="37"/>
      <c r="P417" s="37"/>
      <c r="Q417" s="48">
        <f t="shared" si="80"/>
        <v>17.113152836341992</v>
      </c>
      <c r="R417" s="48">
        <f t="shared" si="81"/>
        <v>16.227677565119262</v>
      </c>
      <c r="S417" s="34">
        <f t="shared" si="82"/>
        <v>4.0632113463972139</v>
      </c>
      <c r="T417" s="34">
        <f t="shared" si="83"/>
        <v>3.8601033001082357</v>
      </c>
      <c r="U417" s="17">
        <f t="shared" si="84"/>
        <v>52.125599999999956</v>
      </c>
      <c r="V417" s="17">
        <f t="shared" si="85"/>
        <v>26.062799999999978</v>
      </c>
      <c r="W417" s="17">
        <f t="shared" si="86"/>
        <v>23.434821489974961</v>
      </c>
      <c r="X417" s="19">
        <f t="shared" si="87"/>
        <v>2.6062799999999977</v>
      </c>
      <c r="Y417" s="71">
        <f t="shared" si="88"/>
        <v>2.343482148997496</v>
      </c>
    </row>
    <row r="418" spans="1:25" ht="18" x14ac:dyDescent="0.55000000000000004">
      <c r="A418" s="57">
        <v>420</v>
      </c>
      <c r="B418" s="70" t="s">
        <v>465</v>
      </c>
      <c r="C418" s="15">
        <v>15.7</v>
      </c>
      <c r="D418" s="46">
        <f t="shared" si="77"/>
        <v>14.944437499999999</v>
      </c>
      <c r="E418" s="15">
        <v>8.4</v>
      </c>
      <c r="F418" s="46">
        <f t="shared" si="78"/>
        <v>8.2383000000000006</v>
      </c>
      <c r="G418" s="15">
        <v>17.8</v>
      </c>
      <c r="H418" s="46">
        <f t="shared" si="79"/>
        <v>16.262969999999999</v>
      </c>
      <c r="I418" s="47">
        <v>123</v>
      </c>
      <c r="J418" s="37">
        <f>K418-273.15</f>
        <v>-49.999999999999972</v>
      </c>
      <c r="K418" s="37">
        <v>223.15</v>
      </c>
      <c r="L418" s="37">
        <f t="shared" si="89"/>
        <v>197.5</v>
      </c>
      <c r="M418" s="37">
        <v>470.65</v>
      </c>
      <c r="N418" s="53"/>
      <c r="O418" s="37"/>
      <c r="P418" s="37"/>
      <c r="Q418" s="48">
        <f t="shared" si="80"/>
        <v>25.177172200229318</v>
      </c>
      <c r="R418" s="48">
        <f t="shared" si="81"/>
        <v>23.573077701104413</v>
      </c>
      <c r="S418" s="34">
        <f t="shared" si="82"/>
        <v>4.0008080174901117</v>
      </c>
      <c r="T418" s="34">
        <f t="shared" si="83"/>
        <v>3.4852968358769161</v>
      </c>
      <c r="U418" s="17">
        <f t="shared" si="84"/>
        <v>155.08160000000001</v>
      </c>
      <c r="V418" s="17">
        <f t="shared" si="85"/>
        <v>77.540800000000004</v>
      </c>
      <c r="W418" s="17">
        <f t="shared" si="86"/>
        <v>65.652951645062473</v>
      </c>
      <c r="X418" s="19">
        <f t="shared" si="87"/>
        <v>7.7540800000000001</v>
      </c>
      <c r="Y418" s="71">
        <f t="shared" si="88"/>
        <v>6.5652951645062476</v>
      </c>
    </row>
    <row r="419" spans="1:25" ht="18" x14ac:dyDescent="0.55000000000000004">
      <c r="A419" s="57">
        <v>421</v>
      </c>
      <c r="B419" s="70" t="s">
        <v>466</v>
      </c>
      <c r="C419" s="15">
        <v>15.3</v>
      </c>
      <c r="D419" s="46">
        <f t="shared" si="77"/>
        <v>14.5636875</v>
      </c>
      <c r="E419" s="15">
        <v>4.5</v>
      </c>
      <c r="F419" s="46">
        <f t="shared" si="78"/>
        <v>4.4133750000000003</v>
      </c>
      <c r="G419" s="15">
        <v>7.2</v>
      </c>
      <c r="H419" s="46">
        <f t="shared" si="79"/>
        <v>6.5782799999999995</v>
      </c>
      <c r="I419" s="47">
        <v>204.3</v>
      </c>
      <c r="J419" s="37" t="s">
        <v>47</v>
      </c>
      <c r="K419" s="37" t="s">
        <v>47</v>
      </c>
      <c r="L419" s="37">
        <f t="shared" si="89"/>
        <v>264.07000000000005</v>
      </c>
      <c r="M419" s="37">
        <v>537.22</v>
      </c>
      <c r="N419" s="53"/>
      <c r="O419" s="37"/>
      <c r="P419" s="37"/>
      <c r="Q419" s="48">
        <f t="shared" si="80"/>
        <v>17.497999885701226</v>
      </c>
      <c r="R419" s="48">
        <f t="shared" si="81"/>
        <v>16.578680292673518</v>
      </c>
      <c r="S419" s="34">
        <f t="shared" si="82"/>
        <v>3.6783642970379802</v>
      </c>
      <c r="T419" s="34">
        <f t="shared" si="83"/>
        <v>3.5091005725539794</v>
      </c>
      <c r="U419" s="17">
        <f t="shared" si="84"/>
        <v>53.075599999999952</v>
      </c>
      <c r="V419" s="17">
        <f t="shared" si="85"/>
        <v>26.537799999999976</v>
      </c>
      <c r="W419" s="17">
        <f t="shared" si="86"/>
        <v>23.535494436874959</v>
      </c>
      <c r="X419" s="19">
        <f t="shared" si="87"/>
        <v>2.6537799999999976</v>
      </c>
      <c r="Y419" s="71">
        <f t="shared" si="88"/>
        <v>2.3535494436874957</v>
      </c>
    </row>
    <row r="420" spans="1:25" ht="18" x14ac:dyDescent="0.55000000000000004">
      <c r="A420" s="57">
        <v>422</v>
      </c>
      <c r="B420" s="70" t="s">
        <v>467</v>
      </c>
      <c r="C420" s="15">
        <v>14.2</v>
      </c>
      <c r="D420" s="46">
        <f t="shared" si="77"/>
        <v>13.516624999999999</v>
      </c>
      <c r="E420" s="15">
        <v>8.3000000000000007</v>
      </c>
      <c r="F420" s="46">
        <f t="shared" si="78"/>
        <v>8.1402250000000009</v>
      </c>
      <c r="G420" s="15">
        <v>8.9</v>
      </c>
      <c r="H420" s="46">
        <f t="shared" si="79"/>
        <v>8.1314849999999996</v>
      </c>
      <c r="I420" s="47">
        <v>32.1</v>
      </c>
      <c r="J420" s="37">
        <f>K420-273.15</f>
        <v>1.5400000000000205</v>
      </c>
      <c r="K420" s="37">
        <v>274.69</v>
      </c>
      <c r="L420" s="37">
        <f t="shared" si="89"/>
        <v>113.5</v>
      </c>
      <c r="M420" s="37">
        <v>386.65</v>
      </c>
      <c r="N420" s="53"/>
      <c r="O420" s="50" t="s">
        <v>74</v>
      </c>
      <c r="P420" s="50" t="s">
        <v>47</v>
      </c>
      <c r="Q420" s="48">
        <f t="shared" si="80"/>
        <v>18.701336850610438</v>
      </c>
      <c r="R420" s="48">
        <f t="shared" si="81"/>
        <v>17.750590490078775</v>
      </c>
      <c r="S420" s="34">
        <f t="shared" si="82"/>
        <v>2.4750273321287679</v>
      </c>
      <c r="T420" s="34">
        <f t="shared" si="83"/>
        <v>2.3371903751487224</v>
      </c>
      <c r="U420" s="17">
        <f t="shared" si="84"/>
        <v>87.021599999999978</v>
      </c>
      <c r="V420" s="17">
        <f t="shared" si="85"/>
        <v>43.510799999999989</v>
      </c>
      <c r="W420" s="17">
        <f t="shared" si="86"/>
        <v>38.484676064474968</v>
      </c>
      <c r="X420" s="19">
        <f t="shared" si="87"/>
        <v>4.3510799999999987</v>
      </c>
      <c r="Y420" s="71">
        <f t="shared" si="88"/>
        <v>3.848467606447497</v>
      </c>
    </row>
    <row r="421" spans="1:25" ht="18" x14ac:dyDescent="0.55000000000000004">
      <c r="A421" s="57">
        <v>423</v>
      </c>
      <c r="B421" s="70" t="s">
        <v>468</v>
      </c>
      <c r="C421" s="15">
        <v>12.3</v>
      </c>
      <c r="D421" s="46">
        <f t="shared" si="77"/>
        <v>11.7080625</v>
      </c>
      <c r="E421" s="15">
        <v>17.600000000000001</v>
      </c>
      <c r="F421" s="46">
        <f t="shared" si="78"/>
        <v>17.261200000000002</v>
      </c>
      <c r="G421" s="15">
        <v>9</v>
      </c>
      <c r="H421" s="46">
        <f t="shared" si="79"/>
        <v>8.2228499999999993</v>
      </c>
      <c r="I421" s="47">
        <v>39.299999999999997</v>
      </c>
      <c r="J421" s="37">
        <f>K421-273.15</f>
        <v>-13.289999999999964</v>
      </c>
      <c r="K421" s="37">
        <v>259.86</v>
      </c>
      <c r="L421" s="37">
        <f t="shared" si="89"/>
        <v>25.650000000000034</v>
      </c>
      <c r="M421" s="37">
        <v>298.8</v>
      </c>
      <c r="N421" s="53"/>
      <c r="O421" s="37"/>
      <c r="P421" s="37"/>
      <c r="Q421" s="48">
        <f t="shared" si="80"/>
        <v>23.281967270830016</v>
      </c>
      <c r="R421" s="48">
        <f t="shared" si="81"/>
        <v>22.419701493695367</v>
      </c>
      <c r="S421" s="34">
        <f t="shared" si="82"/>
        <v>2.1056030880908096</v>
      </c>
      <c r="T421" s="34">
        <f t="shared" si="83"/>
        <v>2.33192062846787</v>
      </c>
      <c r="U421" s="17">
        <f t="shared" si="84"/>
        <v>281.22559999999993</v>
      </c>
      <c r="V421" s="17">
        <f t="shared" si="85"/>
        <v>140.61279999999996</v>
      </c>
      <c r="W421" s="17">
        <f t="shared" si="86"/>
        <v>129.23805335286244</v>
      </c>
      <c r="X421" s="19">
        <f t="shared" si="87"/>
        <v>14.061279999999996</v>
      </c>
      <c r="Y421" s="71">
        <f t="shared" si="88"/>
        <v>12.923805335286243</v>
      </c>
    </row>
    <row r="422" spans="1:25" ht="18" x14ac:dyDescent="0.55000000000000004">
      <c r="A422" s="57">
        <v>424</v>
      </c>
      <c r="B422" s="70" t="s">
        <v>469</v>
      </c>
      <c r="C422" s="15">
        <v>17.899999999999999</v>
      </c>
      <c r="D422" s="46">
        <f t="shared" si="77"/>
        <v>17.038562499999998</v>
      </c>
      <c r="E422" s="15">
        <v>6</v>
      </c>
      <c r="F422" s="46">
        <f t="shared" si="78"/>
        <v>5.8845000000000001</v>
      </c>
      <c r="G422" s="15">
        <v>10.199999999999999</v>
      </c>
      <c r="H422" s="46">
        <f t="shared" si="79"/>
        <v>9.3192299999999992</v>
      </c>
      <c r="I422" s="47">
        <v>36.1</v>
      </c>
      <c r="J422" s="37">
        <f>K422-273.15</f>
        <v>-85.46999999999997</v>
      </c>
      <c r="K422" s="37">
        <v>187.68</v>
      </c>
      <c r="L422" s="37">
        <f t="shared" si="89"/>
        <v>-60.349999999999966</v>
      </c>
      <c r="M422" s="37">
        <v>212.8</v>
      </c>
      <c r="N422" s="53"/>
      <c r="O422" s="37"/>
      <c r="P422" s="37"/>
      <c r="Q422" s="48">
        <f t="shared" si="80"/>
        <v>21.45809870421888</v>
      </c>
      <c r="R422" s="48">
        <f t="shared" si="81"/>
        <v>20.292560215736856</v>
      </c>
      <c r="S422" s="34">
        <f t="shared" si="82"/>
        <v>0.28173452147967382</v>
      </c>
      <c r="T422" s="34">
        <f t="shared" si="83"/>
        <v>0.20477935050935869</v>
      </c>
      <c r="U422" s="17">
        <f t="shared" si="84"/>
        <v>13.929599999999997</v>
      </c>
      <c r="V422" s="17">
        <f t="shared" si="85"/>
        <v>6.9647999999999985</v>
      </c>
      <c r="W422" s="17">
        <f t="shared" si="86"/>
        <v>5.832957180062496</v>
      </c>
      <c r="X422" s="19">
        <f t="shared" si="87"/>
        <v>0.69647999999999988</v>
      </c>
      <c r="Y422" s="71">
        <f t="shared" si="88"/>
        <v>0.58329571800624958</v>
      </c>
    </row>
    <row r="423" spans="1:25" ht="18" x14ac:dyDescent="0.55000000000000004">
      <c r="A423" s="57">
        <v>425</v>
      </c>
      <c r="B423" s="70" t="s">
        <v>470</v>
      </c>
      <c r="C423" s="15">
        <v>16</v>
      </c>
      <c r="D423" s="46">
        <f t="shared" si="77"/>
        <v>15.23</v>
      </c>
      <c r="E423" s="15">
        <v>13.2</v>
      </c>
      <c r="F423" s="46">
        <f t="shared" si="78"/>
        <v>12.9459</v>
      </c>
      <c r="G423" s="15">
        <v>13.4</v>
      </c>
      <c r="H423" s="46">
        <f t="shared" si="79"/>
        <v>12.24291</v>
      </c>
      <c r="I423" s="47">
        <v>114.9</v>
      </c>
      <c r="J423" s="37">
        <f>K423-273.15</f>
        <v>-60.149999999999977</v>
      </c>
      <c r="K423" s="37">
        <v>213</v>
      </c>
      <c r="L423" s="37">
        <f t="shared" si="89"/>
        <v>210.85000000000002</v>
      </c>
      <c r="M423" s="37">
        <v>484</v>
      </c>
      <c r="N423" s="53"/>
      <c r="O423" s="37"/>
      <c r="P423" s="37"/>
      <c r="Q423" s="48">
        <f t="shared" si="80"/>
        <v>24.69412885687608</v>
      </c>
      <c r="R423" s="48">
        <f t="shared" si="81"/>
        <v>23.440095393963311</v>
      </c>
      <c r="S423" s="34">
        <f t="shared" si="82"/>
        <v>3.517764674136874</v>
      </c>
      <c r="T423" s="34">
        <f t="shared" si="83"/>
        <v>3.352314528735814</v>
      </c>
      <c r="U423" s="17">
        <f t="shared" si="84"/>
        <v>108.99359999999997</v>
      </c>
      <c r="V423" s="17">
        <f t="shared" si="85"/>
        <v>54.496799999999986</v>
      </c>
      <c r="W423" s="17">
        <f t="shared" si="86"/>
        <v>48.55389719184997</v>
      </c>
      <c r="X423" s="19">
        <f t="shared" si="87"/>
        <v>5.449679999999999</v>
      </c>
      <c r="Y423" s="71">
        <f t="shared" si="88"/>
        <v>4.8553897191849966</v>
      </c>
    </row>
    <row r="424" spans="1:25" ht="18" x14ac:dyDescent="0.55000000000000004">
      <c r="A424" s="57">
        <v>426</v>
      </c>
      <c r="B424" s="70" t="s">
        <v>471</v>
      </c>
      <c r="C424" s="15">
        <v>17.399999999999999</v>
      </c>
      <c r="D424" s="46">
        <f t="shared" si="77"/>
        <v>16.562625000000001</v>
      </c>
      <c r="E424" s="15">
        <v>6.3</v>
      </c>
      <c r="F424" s="46">
        <f t="shared" si="78"/>
        <v>6.178725</v>
      </c>
      <c r="G424" s="15">
        <v>6.2</v>
      </c>
      <c r="H424" s="46">
        <f t="shared" si="79"/>
        <v>5.6646299999999998</v>
      </c>
      <c r="I424" s="47">
        <v>105.1</v>
      </c>
      <c r="J424" s="37" t="s">
        <v>47</v>
      </c>
      <c r="K424" s="37" t="s">
        <v>47</v>
      </c>
      <c r="L424" s="37">
        <f t="shared" si="89"/>
        <v>130</v>
      </c>
      <c r="M424" s="37">
        <v>403.15</v>
      </c>
      <c r="N424" s="53"/>
      <c r="O424" s="37"/>
      <c r="P424" s="37"/>
      <c r="Q424" s="48">
        <f t="shared" si="80"/>
        <v>19.516403357176237</v>
      </c>
      <c r="R424" s="48">
        <f t="shared" si="81"/>
        <v>18.563006829529261</v>
      </c>
      <c r="S424" s="34">
        <f t="shared" si="82"/>
        <v>1.659960825562969</v>
      </c>
      <c r="T424" s="34">
        <f t="shared" si="83"/>
        <v>1.5247740356982362</v>
      </c>
      <c r="U424" s="17">
        <f t="shared" si="84"/>
        <v>8.0996000000000024</v>
      </c>
      <c r="V424" s="17">
        <f t="shared" si="85"/>
        <v>4.0498000000000012</v>
      </c>
      <c r="W424" s="17">
        <f t="shared" si="86"/>
        <v>3.3959511745624842</v>
      </c>
      <c r="X424" s="19">
        <f t="shared" si="87"/>
        <v>0.40498000000000012</v>
      </c>
      <c r="Y424" s="71">
        <f t="shared" si="88"/>
        <v>0.33959511745624843</v>
      </c>
    </row>
    <row r="425" spans="1:25" ht="18" x14ac:dyDescent="0.55000000000000004">
      <c r="A425" s="57">
        <v>427</v>
      </c>
      <c r="B425" s="70" t="s">
        <v>472</v>
      </c>
      <c r="C425" s="15">
        <v>19.5</v>
      </c>
      <c r="D425" s="46">
        <f t="shared" si="77"/>
        <v>18.561562500000001</v>
      </c>
      <c r="E425" s="15">
        <v>6</v>
      </c>
      <c r="F425" s="46">
        <f t="shared" si="78"/>
        <v>5.8845000000000001</v>
      </c>
      <c r="G425" s="15">
        <v>6.1</v>
      </c>
      <c r="H425" s="46">
        <f t="shared" si="79"/>
        <v>5.5732649999999992</v>
      </c>
      <c r="I425" s="47">
        <v>112</v>
      </c>
      <c r="J425" s="37">
        <v>-31.4</v>
      </c>
      <c r="K425" s="38">
        <f>J425+273.15</f>
        <v>241.74999999999997</v>
      </c>
      <c r="L425" s="37">
        <v>188.2</v>
      </c>
      <c r="M425" s="38">
        <f>L425+273.15</f>
        <v>461.34999999999997</v>
      </c>
      <c r="N425" s="53"/>
      <c r="O425" s="37"/>
      <c r="P425" s="37"/>
      <c r="Q425" s="48">
        <f t="shared" si="80"/>
        <v>21.294600254524621</v>
      </c>
      <c r="R425" s="48">
        <f t="shared" si="81"/>
        <v>20.253894081179336</v>
      </c>
      <c r="S425" s="34">
        <f t="shared" si="82"/>
        <v>0.11823607178541451</v>
      </c>
      <c r="T425" s="34">
        <f t="shared" si="83"/>
        <v>0.16611321595183881</v>
      </c>
      <c r="U425" s="17">
        <f t="shared" si="84"/>
        <v>4.2436000000000078</v>
      </c>
      <c r="V425" s="17">
        <f t="shared" si="85"/>
        <v>2.1218000000000039</v>
      </c>
      <c r="W425" s="17">
        <f t="shared" si="86"/>
        <v>2.065876898975012</v>
      </c>
      <c r="X425" s="19">
        <f t="shared" si="87"/>
        <v>0.2121800000000004</v>
      </c>
      <c r="Y425" s="71">
        <f t="shared" si="88"/>
        <v>0.2065876898975012</v>
      </c>
    </row>
    <row r="426" spans="1:25" ht="18" x14ac:dyDescent="0.55000000000000004">
      <c r="A426" s="57">
        <v>428</v>
      </c>
      <c r="B426" s="70" t="s">
        <v>473</v>
      </c>
      <c r="C426" s="15">
        <v>17.2</v>
      </c>
      <c r="D426" s="46">
        <f t="shared" si="77"/>
        <v>16.372250000000001</v>
      </c>
      <c r="E426" s="15">
        <v>2.5</v>
      </c>
      <c r="F426" s="46">
        <f t="shared" si="78"/>
        <v>2.4518750000000002</v>
      </c>
      <c r="G426" s="15">
        <v>6.2</v>
      </c>
      <c r="H426" s="46">
        <f t="shared" si="79"/>
        <v>5.6646299999999998</v>
      </c>
      <c r="I426" s="47">
        <v>104.2</v>
      </c>
      <c r="J426" s="37" t="s">
        <v>47</v>
      </c>
      <c r="K426" s="37" t="s">
        <v>47</v>
      </c>
      <c r="L426" s="37" t="s">
        <v>47</v>
      </c>
      <c r="M426" s="37" t="s">
        <v>47</v>
      </c>
      <c r="N426" s="53"/>
      <c r="O426" s="37"/>
      <c r="P426" s="37"/>
      <c r="Q426" s="48">
        <f t="shared" si="80"/>
        <v>18.453454961063525</v>
      </c>
      <c r="R426" s="48">
        <f t="shared" si="81"/>
        <v>17.49715102852533</v>
      </c>
      <c r="S426" s="34">
        <f t="shared" si="82"/>
        <v>2.7229092216756818</v>
      </c>
      <c r="T426" s="34">
        <f t="shared" si="83"/>
        <v>2.590629836702167</v>
      </c>
      <c r="U426" s="17">
        <f t="shared" si="84"/>
        <v>30.131599999999995</v>
      </c>
      <c r="V426" s="17">
        <f t="shared" si="85"/>
        <v>15.065799999999998</v>
      </c>
      <c r="W426" s="17">
        <f t="shared" si="86"/>
        <v>13.860624560812477</v>
      </c>
      <c r="X426" s="19">
        <f t="shared" si="87"/>
        <v>1.5065799999999998</v>
      </c>
      <c r="Y426" s="71">
        <f t="shared" si="88"/>
        <v>1.3860624560812478</v>
      </c>
    </row>
    <row r="427" spans="1:25" ht="18" x14ac:dyDescent="0.55000000000000004">
      <c r="A427" s="57">
        <v>429</v>
      </c>
      <c r="B427" s="70" t="s">
        <v>474</v>
      </c>
      <c r="C427" s="15">
        <v>15.3</v>
      </c>
      <c r="D427" s="46">
        <f t="shared" si="77"/>
        <v>14.5636875</v>
      </c>
      <c r="E427" s="15">
        <v>3.1</v>
      </c>
      <c r="F427" s="46">
        <f t="shared" si="78"/>
        <v>3.0403250000000002</v>
      </c>
      <c r="G427" s="15">
        <v>7</v>
      </c>
      <c r="H427" s="46">
        <f t="shared" si="79"/>
        <v>6.3955500000000001</v>
      </c>
      <c r="I427" s="47">
        <v>148.80000000000001</v>
      </c>
      <c r="J427" s="37">
        <v>-78.5</v>
      </c>
      <c r="K427" s="37">
        <f>J427+273.15</f>
        <v>194.64999999999998</v>
      </c>
      <c r="L427" s="37">
        <v>142</v>
      </c>
      <c r="M427" s="37">
        <f>L427+273.15</f>
        <v>415.15</v>
      </c>
      <c r="N427" s="53"/>
      <c r="O427" s="37"/>
      <c r="P427" s="37"/>
      <c r="Q427" s="48">
        <f t="shared" si="80"/>
        <v>17.108477430794363</v>
      </c>
      <c r="R427" s="48">
        <f t="shared" si="81"/>
        <v>16.194061550635816</v>
      </c>
      <c r="S427" s="34">
        <f t="shared" si="82"/>
        <v>4.0678867519448438</v>
      </c>
      <c r="T427" s="34">
        <f t="shared" si="83"/>
        <v>3.8937193145916815</v>
      </c>
      <c r="U427" s="17">
        <f t="shared" si="84"/>
        <v>61.995599999999953</v>
      </c>
      <c r="V427" s="17">
        <f t="shared" si="85"/>
        <v>30.997799999999977</v>
      </c>
      <c r="W427" s="17">
        <f t="shared" si="86"/>
        <v>27.815999924424961</v>
      </c>
      <c r="X427" s="19">
        <f t="shared" si="87"/>
        <v>3.0997799999999978</v>
      </c>
      <c r="Y427" s="71">
        <f t="shared" si="88"/>
        <v>2.7815999924424961</v>
      </c>
    </row>
    <row r="428" spans="1:25" ht="18" x14ac:dyDescent="0.55000000000000004">
      <c r="A428" s="57">
        <v>430</v>
      </c>
      <c r="B428" s="70" t="s">
        <v>475</v>
      </c>
      <c r="C428" s="15">
        <v>15.1</v>
      </c>
      <c r="D428" s="46">
        <f t="shared" si="77"/>
        <v>14.373312500000001</v>
      </c>
      <c r="E428" s="15">
        <v>3.7</v>
      </c>
      <c r="F428" s="46">
        <f t="shared" si="78"/>
        <v>3.6287750000000001</v>
      </c>
      <c r="G428" s="15">
        <v>6.3</v>
      </c>
      <c r="H428" s="46">
        <f t="shared" si="79"/>
        <v>5.7559949999999995</v>
      </c>
      <c r="I428" s="47">
        <v>133.5</v>
      </c>
      <c r="J428" s="37">
        <f>K428-273.15</f>
        <v>-98.849999999999966</v>
      </c>
      <c r="K428" s="37">
        <v>174.3</v>
      </c>
      <c r="L428" s="37">
        <f>M428-273.15</f>
        <v>116.65000000000003</v>
      </c>
      <c r="M428" s="37">
        <v>389.8</v>
      </c>
      <c r="N428" s="53"/>
      <c r="O428" s="37"/>
      <c r="P428" s="37"/>
      <c r="Q428" s="48">
        <f t="shared" si="80"/>
        <v>16.774683305505352</v>
      </c>
      <c r="R428" s="48">
        <f t="shared" si="81"/>
        <v>15.902565788680338</v>
      </c>
      <c r="S428" s="34">
        <f t="shared" si="82"/>
        <v>4.4016808772338543</v>
      </c>
      <c r="T428" s="34">
        <f t="shared" si="83"/>
        <v>4.1852150765471592</v>
      </c>
      <c r="U428" s="17">
        <f t="shared" si="84"/>
        <v>63.797599999999981</v>
      </c>
      <c r="V428" s="17">
        <f t="shared" si="85"/>
        <v>31.898799999999991</v>
      </c>
      <c r="W428" s="17">
        <f t="shared" si="86"/>
        <v>28.454761179937453</v>
      </c>
      <c r="X428" s="19">
        <f t="shared" si="87"/>
        <v>3.1898799999999992</v>
      </c>
      <c r="Y428" s="71">
        <f t="shared" si="88"/>
        <v>2.8454761179937451</v>
      </c>
    </row>
    <row r="429" spans="1:25" ht="18" x14ac:dyDescent="0.55000000000000004">
      <c r="A429" s="57">
        <v>431</v>
      </c>
      <c r="B429" s="70" t="s">
        <v>476</v>
      </c>
      <c r="C429" s="15">
        <v>15.1</v>
      </c>
      <c r="D429" s="46">
        <f t="shared" si="77"/>
        <v>14.373312500000001</v>
      </c>
      <c r="E429" s="15">
        <v>5.7</v>
      </c>
      <c r="F429" s="46">
        <f t="shared" si="78"/>
        <v>5.5902750000000001</v>
      </c>
      <c r="G429" s="15">
        <v>15.9</v>
      </c>
      <c r="H429" s="46">
        <f t="shared" si="79"/>
        <v>14.527035</v>
      </c>
      <c r="I429" s="47">
        <v>92.8</v>
      </c>
      <c r="J429" s="37">
        <v>-108</v>
      </c>
      <c r="K429" s="37">
        <f>J429+273.15</f>
        <v>165.14999999999998</v>
      </c>
      <c r="L429" s="37">
        <v>107.3</v>
      </c>
      <c r="M429" s="37">
        <f>L429+273.15</f>
        <v>380.45</v>
      </c>
      <c r="N429" s="53"/>
      <c r="O429" s="37"/>
      <c r="P429" s="37"/>
      <c r="Q429" s="48">
        <f t="shared" si="80"/>
        <v>22.656345689453097</v>
      </c>
      <c r="R429" s="48">
        <f t="shared" si="81"/>
        <v>21.186741908313941</v>
      </c>
      <c r="S429" s="34">
        <f t="shared" si="82"/>
        <v>1.4799815067138908</v>
      </c>
      <c r="T429" s="34">
        <f t="shared" si="83"/>
        <v>1.0989610430864438</v>
      </c>
      <c r="U429" s="17">
        <f t="shared" si="84"/>
        <v>133.31759999999997</v>
      </c>
      <c r="V429" s="17">
        <f t="shared" si="85"/>
        <v>66.658799999999985</v>
      </c>
      <c r="W429" s="17">
        <f t="shared" si="86"/>
        <v>56.968806004037447</v>
      </c>
      <c r="X429" s="19">
        <f t="shared" si="87"/>
        <v>6.6658799999999987</v>
      </c>
      <c r="Y429" s="71">
        <f t="shared" si="88"/>
        <v>5.6968806004037447</v>
      </c>
    </row>
    <row r="430" spans="1:25" ht="18" x14ac:dyDescent="0.55000000000000004">
      <c r="A430" s="57">
        <v>432</v>
      </c>
      <c r="B430" s="70" t="s">
        <v>477</v>
      </c>
      <c r="C430" s="15">
        <v>15.1</v>
      </c>
      <c r="D430" s="46">
        <f t="shared" si="77"/>
        <v>14.373312500000001</v>
      </c>
      <c r="E430" s="15">
        <v>2.9</v>
      </c>
      <c r="F430" s="46">
        <f t="shared" si="78"/>
        <v>2.8441749999999999</v>
      </c>
      <c r="G430" s="15">
        <v>5.9</v>
      </c>
      <c r="H430" s="46">
        <f t="shared" si="79"/>
        <v>5.3905349999999999</v>
      </c>
      <c r="I430" s="47">
        <v>163</v>
      </c>
      <c r="J430" s="37">
        <f>K430-273.15</f>
        <v>-80.649999999999977</v>
      </c>
      <c r="K430" s="37">
        <v>192.5</v>
      </c>
      <c r="L430" s="37">
        <f>M430-273.15</f>
        <v>147.30000000000001</v>
      </c>
      <c r="M430" s="37">
        <v>420.45</v>
      </c>
      <c r="N430" s="53"/>
      <c r="O430" s="37"/>
      <c r="P430" s="37"/>
      <c r="Q430" s="48">
        <f t="shared" si="80"/>
        <v>16.469061904067274</v>
      </c>
      <c r="R430" s="48">
        <f t="shared" si="81"/>
        <v>15.612152677946314</v>
      </c>
      <c r="S430" s="34">
        <f t="shared" si="82"/>
        <v>4.7073022786719321</v>
      </c>
      <c r="T430" s="34">
        <f t="shared" si="83"/>
        <v>4.4756281872811829</v>
      </c>
      <c r="U430" s="17">
        <f t="shared" si="84"/>
        <v>70.437599999999975</v>
      </c>
      <c r="V430" s="17">
        <f t="shared" si="85"/>
        <v>35.218799999999987</v>
      </c>
      <c r="W430" s="17">
        <f t="shared" si="86"/>
        <v>31.59355485903745</v>
      </c>
      <c r="X430" s="19">
        <f t="shared" si="87"/>
        <v>3.5218799999999986</v>
      </c>
      <c r="Y430" s="71">
        <f t="shared" si="88"/>
        <v>3.1593554859037449</v>
      </c>
    </row>
    <row r="431" spans="1:25" ht="18" x14ac:dyDescent="0.55000000000000004">
      <c r="A431" s="57">
        <v>433</v>
      </c>
      <c r="B431" s="70" t="s">
        <v>478</v>
      </c>
      <c r="C431" s="15">
        <v>14.5</v>
      </c>
      <c r="D431" s="46">
        <f t="shared" si="77"/>
        <v>13.8021875</v>
      </c>
      <c r="E431" s="15">
        <v>2</v>
      </c>
      <c r="F431" s="46">
        <f t="shared" si="78"/>
        <v>1.9615</v>
      </c>
      <c r="G431" s="15">
        <v>1.5</v>
      </c>
      <c r="H431" s="46">
        <f t="shared" si="79"/>
        <v>1.3704749999999999</v>
      </c>
      <c r="I431" s="47">
        <v>89.4</v>
      </c>
      <c r="J431" s="37">
        <v>-140.30000000000001</v>
      </c>
      <c r="K431" s="37">
        <f>J431+273.15</f>
        <v>132.84999999999997</v>
      </c>
      <c r="L431" s="37">
        <v>-6.9</v>
      </c>
      <c r="M431" s="37">
        <f>L431+273.15</f>
        <v>266.25</v>
      </c>
      <c r="N431" s="53"/>
      <c r="O431" s="37"/>
      <c r="P431" s="37"/>
      <c r="Q431" s="48">
        <f t="shared" si="80"/>
        <v>14.713938969562161</v>
      </c>
      <c r="R431" s="48">
        <f t="shared" si="81"/>
        <v>14.008071379057906</v>
      </c>
      <c r="S431" s="34">
        <f t="shared" si="82"/>
        <v>6.4624252131770454</v>
      </c>
      <c r="T431" s="34">
        <f t="shared" si="83"/>
        <v>6.0797094861695911</v>
      </c>
      <c r="U431" s="17">
        <f t="shared" si="84"/>
        <v>126.48359999999997</v>
      </c>
      <c r="V431" s="17">
        <f t="shared" si="85"/>
        <v>63.241799999999984</v>
      </c>
      <c r="W431" s="17">
        <f t="shared" si="86"/>
        <v>56.021988570674957</v>
      </c>
      <c r="X431" s="19">
        <f t="shared" si="87"/>
        <v>6.3241799999999984</v>
      </c>
      <c r="Y431" s="71">
        <f t="shared" si="88"/>
        <v>5.6021988570674957</v>
      </c>
    </row>
    <row r="432" spans="1:25" ht="18" x14ac:dyDescent="0.55000000000000004">
      <c r="A432" s="57">
        <v>434</v>
      </c>
      <c r="B432" s="70" t="s">
        <v>479</v>
      </c>
      <c r="C432" s="15">
        <v>16.100000000000001</v>
      </c>
      <c r="D432" s="46">
        <f t="shared" si="77"/>
        <v>15.325187500000002</v>
      </c>
      <c r="E432" s="15">
        <v>4.8</v>
      </c>
      <c r="F432" s="46">
        <f t="shared" si="78"/>
        <v>4.7076000000000002</v>
      </c>
      <c r="G432" s="15">
        <v>5.8</v>
      </c>
      <c r="H432" s="46">
        <f t="shared" si="79"/>
        <v>5.2991699999999993</v>
      </c>
      <c r="I432" s="47">
        <v>90</v>
      </c>
      <c r="J432" s="37">
        <f>K432-273.15</f>
        <v>-77.749999999999972</v>
      </c>
      <c r="K432" s="37">
        <v>195.4</v>
      </c>
      <c r="L432" s="37">
        <f>M432-273.15</f>
        <v>51.5</v>
      </c>
      <c r="M432" s="37">
        <v>324.64999999999998</v>
      </c>
      <c r="N432" s="53"/>
      <c r="O432" s="37"/>
      <c r="P432" s="37"/>
      <c r="Q432" s="48">
        <f t="shared" si="80"/>
        <v>17.773294573601149</v>
      </c>
      <c r="R432" s="48">
        <f t="shared" si="81"/>
        <v>16.885025092046984</v>
      </c>
      <c r="S432" s="34">
        <f t="shared" si="82"/>
        <v>3.4030696091380577</v>
      </c>
      <c r="T432" s="34">
        <f t="shared" si="83"/>
        <v>3.2027557731805132</v>
      </c>
      <c r="U432" s="17">
        <f t="shared" si="84"/>
        <v>33.737599999999944</v>
      </c>
      <c r="V432" s="17">
        <f t="shared" si="85"/>
        <v>16.868799999999972</v>
      </c>
      <c r="W432" s="17">
        <f t="shared" si="86"/>
        <v>14.834707606562453</v>
      </c>
      <c r="X432" s="19">
        <f t="shared" si="87"/>
        <v>1.6868799999999973</v>
      </c>
      <c r="Y432" s="71">
        <f t="shared" si="88"/>
        <v>1.4834707606562454</v>
      </c>
    </row>
    <row r="433" spans="1:25" ht="18" x14ac:dyDescent="0.55000000000000004">
      <c r="A433" s="57">
        <v>435</v>
      </c>
      <c r="B433" s="70" t="s">
        <v>480</v>
      </c>
      <c r="C433" s="15">
        <v>15.8</v>
      </c>
      <c r="D433" s="46">
        <f t="shared" si="77"/>
        <v>15.039625000000001</v>
      </c>
      <c r="E433" s="15">
        <v>10.5</v>
      </c>
      <c r="F433" s="46">
        <f t="shared" si="78"/>
        <v>10.297874999999999</v>
      </c>
      <c r="G433" s="15">
        <v>13.6</v>
      </c>
      <c r="H433" s="46">
        <f t="shared" si="79"/>
        <v>12.42564</v>
      </c>
      <c r="I433" s="47">
        <v>37.700000000000003</v>
      </c>
      <c r="J433" s="37">
        <v>-86</v>
      </c>
      <c r="K433" s="37">
        <f>J433+273.15</f>
        <v>187.14999999999998</v>
      </c>
      <c r="L433" s="37">
        <v>23.5</v>
      </c>
      <c r="M433" s="37">
        <f>L433+273.15</f>
        <v>296.64999999999998</v>
      </c>
      <c r="N433" s="53"/>
      <c r="O433" s="37"/>
      <c r="P433" s="37"/>
      <c r="Q433" s="48">
        <f t="shared" si="80"/>
        <v>23.342022191746796</v>
      </c>
      <c r="R433" s="48">
        <f t="shared" si="81"/>
        <v>22.059761536921698</v>
      </c>
      <c r="S433" s="34">
        <f t="shared" si="82"/>
        <v>2.1656580090075899</v>
      </c>
      <c r="T433" s="34">
        <f t="shared" si="83"/>
        <v>1.971980671694201</v>
      </c>
      <c r="U433" s="17">
        <f t="shared" si="84"/>
        <v>89.915599999999955</v>
      </c>
      <c r="V433" s="17">
        <f t="shared" si="85"/>
        <v>44.957799999999978</v>
      </c>
      <c r="W433" s="17">
        <f t="shared" si="86"/>
        <v>39.029285534912454</v>
      </c>
      <c r="X433" s="19">
        <f t="shared" si="87"/>
        <v>4.4957799999999981</v>
      </c>
      <c r="Y433" s="71">
        <f t="shared" si="88"/>
        <v>3.9029285534912455</v>
      </c>
    </row>
    <row r="434" spans="1:25" ht="18" x14ac:dyDescent="0.55000000000000004">
      <c r="A434" s="57">
        <v>436</v>
      </c>
      <c r="B434" s="70" t="s">
        <v>481</v>
      </c>
      <c r="C434" s="15">
        <v>14.4</v>
      </c>
      <c r="D434" s="46">
        <f t="shared" si="77"/>
        <v>13.707000000000001</v>
      </c>
      <c r="E434" s="15">
        <v>7.3</v>
      </c>
      <c r="F434" s="46">
        <f t="shared" si="78"/>
        <v>7.1594749999999996</v>
      </c>
      <c r="G434" s="15">
        <v>12.9</v>
      </c>
      <c r="H434" s="46">
        <f t="shared" si="79"/>
        <v>11.786085</v>
      </c>
      <c r="I434" s="47">
        <v>156.6</v>
      </c>
      <c r="J434" s="37">
        <f>K434-273.15</f>
        <v>-69.999999999999972</v>
      </c>
      <c r="K434" s="37">
        <v>203.15</v>
      </c>
      <c r="L434" s="37">
        <f>M434-273.15</f>
        <v>184.45000000000005</v>
      </c>
      <c r="M434" s="37">
        <v>457.6</v>
      </c>
      <c r="N434" s="53"/>
      <c r="O434" s="37"/>
      <c r="P434" s="37"/>
      <c r="Q434" s="48">
        <f t="shared" si="80"/>
        <v>20.665430070530835</v>
      </c>
      <c r="R434" s="48">
        <f t="shared" si="81"/>
        <v>19.44355242497754</v>
      </c>
      <c r="S434" s="34">
        <f t="shared" si="82"/>
        <v>0.51093411220837126</v>
      </c>
      <c r="T434" s="34">
        <f t="shared" si="83"/>
        <v>0.6442284402499574</v>
      </c>
      <c r="U434" s="17">
        <f t="shared" si="84"/>
        <v>109.54959999999996</v>
      </c>
      <c r="V434" s="17">
        <f t="shared" si="85"/>
        <v>54.774799999999978</v>
      </c>
      <c r="W434" s="17">
        <f t="shared" si="86"/>
        <v>47.593319479224945</v>
      </c>
      <c r="X434" s="19">
        <f t="shared" si="87"/>
        <v>5.4774799999999981</v>
      </c>
      <c r="Y434" s="71">
        <f t="shared" si="88"/>
        <v>4.7593319479224947</v>
      </c>
    </row>
    <row r="435" spans="1:25" ht="18" x14ac:dyDescent="0.55000000000000004">
      <c r="A435" s="57">
        <v>437</v>
      </c>
      <c r="B435" s="70" t="s">
        <v>482</v>
      </c>
      <c r="C435" s="15">
        <v>13.7</v>
      </c>
      <c r="D435" s="46">
        <f t="shared" si="77"/>
        <v>13.040687499999999</v>
      </c>
      <c r="E435" s="15">
        <v>0</v>
      </c>
      <c r="F435" s="46">
        <f t="shared" si="78"/>
        <v>0</v>
      </c>
      <c r="G435" s="15">
        <v>0</v>
      </c>
      <c r="H435" s="46">
        <f t="shared" si="79"/>
        <v>0</v>
      </c>
      <c r="I435" s="47">
        <v>117.4</v>
      </c>
      <c r="J435" s="37">
        <f>K435-273.15</f>
        <v>-159.89999999999998</v>
      </c>
      <c r="K435" s="37">
        <v>113.25</v>
      </c>
      <c r="L435" s="37">
        <f>M435-273.15</f>
        <v>27.844000000000051</v>
      </c>
      <c r="M435" s="37">
        <v>300.99400000000003</v>
      </c>
      <c r="N435" s="53"/>
      <c r="O435" s="37"/>
      <c r="P435" s="37"/>
      <c r="Q435" s="48">
        <f t="shared" si="80"/>
        <v>13.7</v>
      </c>
      <c r="R435" s="48">
        <f t="shared" si="81"/>
        <v>13.040687499999999</v>
      </c>
      <c r="S435" s="34">
        <f t="shared" si="82"/>
        <v>7.4763641827392071</v>
      </c>
      <c r="T435" s="34">
        <f t="shared" si="83"/>
        <v>7.0470933652274983</v>
      </c>
      <c r="U435" s="17">
        <f t="shared" si="84"/>
        <v>198.80159999999998</v>
      </c>
      <c r="V435" s="17">
        <f t="shared" si="85"/>
        <v>99.40079999999999</v>
      </c>
      <c r="W435" s="17">
        <f t="shared" si="86"/>
        <v>88.603091531612463</v>
      </c>
      <c r="X435" s="19">
        <f t="shared" si="87"/>
        <v>9.9400799999999983</v>
      </c>
      <c r="Y435" s="71">
        <f t="shared" si="88"/>
        <v>8.8603091531612463</v>
      </c>
    </row>
    <row r="436" spans="1:25" ht="18" x14ac:dyDescent="0.55000000000000004">
      <c r="A436" s="57">
        <v>438</v>
      </c>
      <c r="B436" s="70" t="s">
        <v>483</v>
      </c>
      <c r="C436" s="15">
        <v>16.600000000000001</v>
      </c>
      <c r="D436" s="46">
        <f t="shared" si="77"/>
        <v>15.801125000000003</v>
      </c>
      <c r="E436" s="15">
        <v>8.1999999999999993</v>
      </c>
      <c r="F436" s="46">
        <f t="shared" si="78"/>
        <v>8.0421499999999995</v>
      </c>
      <c r="G436" s="15">
        <v>7.4</v>
      </c>
      <c r="H436" s="46">
        <f t="shared" si="79"/>
        <v>6.7610099999999997</v>
      </c>
      <c r="I436" s="47">
        <v>150.5</v>
      </c>
      <c r="J436" s="37">
        <v>-8</v>
      </c>
      <c r="K436" s="37">
        <f>J436+273.15</f>
        <v>265.14999999999998</v>
      </c>
      <c r="L436" s="38">
        <v>214</v>
      </c>
      <c r="M436" s="37">
        <f>L436+273.15</f>
        <v>487.15</v>
      </c>
      <c r="N436" s="53"/>
      <c r="O436" s="50" t="s">
        <v>54</v>
      </c>
      <c r="P436" s="50" t="s">
        <v>50</v>
      </c>
      <c r="Q436" s="49">
        <f t="shared" si="80"/>
        <v>19.938906690187405</v>
      </c>
      <c r="R436" s="48">
        <f t="shared" si="81"/>
        <v>18.975325665406249</v>
      </c>
      <c r="S436" s="34">
        <f t="shared" si="82"/>
        <v>1.2374574925518012</v>
      </c>
      <c r="T436" s="34">
        <f t="shared" si="83"/>
        <v>1.1124551998212482</v>
      </c>
      <c r="U436" s="17">
        <f t="shared" si="84"/>
        <v>19.577599999999954</v>
      </c>
      <c r="V436" s="17">
        <f t="shared" si="85"/>
        <v>9.7887999999999771</v>
      </c>
      <c r="W436" s="17">
        <f t="shared" si="86"/>
        <v>8.5054679428499576</v>
      </c>
      <c r="X436" s="19">
        <f t="shared" si="87"/>
        <v>0.97887999999999775</v>
      </c>
      <c r="Y436" s="71">
        <f t="shared" si="88"/>
        <v>0.8505467942849958</v>
      </c>
    </row>
    <row r="437" spans="1:25" ht="18" x14ac:dyDescent="0.55000000000000004">
      <c r="A437" s="57">
        <v>439</v>
      </c>
      <c r="B437" s="70" t="s">
        <v>484</v>
      </c>
      <c r="C437" s="15">
        <v>14.7</v>
      </c>
      <c r="D437" s="46">
        <f t="shared" si="77"/>
        <v>13.9925625</v>
      </c>
      <c r="E437" s="15">
        <v>1.4</v>
      </c>
      <c r="F437" s="46">
        <f t="shared" si="78"/>
        <v>1.3730499999999999</v>
      </c>
      <c r="G437" s="15">
        <v>4.0999999999999996</v>
      </c>
      <c r="H437" s="46">
        <f t="shared" si="79"/>
        <v>3.7459649999999995</v>
      </c>
      <c r="I437" s="47">
        <v>100.9</v>
      </c>
      <c r="J437" s="37">
        <v>-120</v>
      </c>
      <c r="K437" s="37">
        <f>J437+273.15</f>
        <v>153.14999999999998</v>
      </c>
      <c r="L437" s="37">
        <v>34</v>
      </c>
      <c r="M437" s="37">
        <f>L437+273.15</f>
        <v>307.14999999999998</v>
      </c>
      <c r="N437" s="53"/>
      <c r="O437" s="37"/>
      <c r="P437" s="37"/>
      <c r="Q437" s="48">
        <f t="shared" si="80"/>
        <v>15.325142739955147</v>
      </c>
      <c r="R437" s="48">
        <f t="shared" si="81"/>
        <v>14.550234547942216</v>
      </c>
      <c r="S437" s="34">
        <f t="shared" si="82"/>
        <v>5.851221442784059</v>
      </c>
      <c r="T437" s="34">
        <f t="shared" si="83"/>
        <v>5.5375463172852815</v>
      </c>
      <c r="U437" s="17">
        <f t="shared" si="84"/>
        <v>104.41159999999998</v>
      </c>
      <c r="V437" s="17">
        <f t="shared" si="85"/>
        <v>52.205799999999989</v>
      </c>
      <c r="W437" s="17">
        <f t="shared" si="86"/>
        <v>47.031766558224959</v>
      </c>
      <c r="X437" s="19">
        <f t="shared" si="87"/>
        <v>5.2205799999999991</v>
      </c>
      <c r="Y437" s="71">
        <f t="shared" si="88"/>
        <v>4.7031766558224959</v>
      </c>
    </row>
    <row r="438" spans="1:25" ht="18" x14ac:dyDescent="0.55000000000000004">
      <c r="A438" s="57">
        <v>440</v>
      </c>
      <c r="B438" s="70" t="s">
        <v>485</v>
      </c>
      <c r="C438" s="15">
        <v>14.9</v>
      </c>
      <c r="D438" s="46">
        <f t="shared" si="77"/>
        <v>14.182937500000001</v>
      </c>
      <c r="E438" s="15">
        <v>4.5</v>
      </c>
      <c r="F438" s="46">
        <f t="shared" si="78"/>
        <v>4.4133750000000003</v>
      </c>
      <c r="G438" s="15">
        <v>8.1999999999999993</v>
      </c>
      <c r="H438" s="46">
        <f t="shared" si="79"/>
        <v>7.4919299999999991</v>
      </c>
      <c r="I438" s="47">
        <v>117.1</v>
      </c>
      <c r="J438" s="37">
        <f>K438-273.15</f>
        <v>-73.399999999999977</v>
      </c>
      <c r="K438" s="37">
        <v>199.75</v>
      </c>
      <c r="L438" s="37">
        <f>M438-273.15</f>
        <v>88.5</v>
      </c>
      <c r="M438" s="37">
        <v>361.65</v>
      </c>
      <c r="N438" s="53"/>
      <c r="O438" s="37"/>
      <c r="P438" s="37"/>
      <c r="Q438" s="48">
        <f t="shared" si="80"/>
        <v>17.592612085759182</v>
      </c>
      <c r="R438" s="48">
        <f t="shared" si="81"/>
        <v>16.636183761440943</v>
      </c>
      <c r="S438" s="34">
        <f t="shared" si="82"/>
        <v>3.5837520969800245</v>
      </c>
      <c r="T438" s="34">
        <f t="shared" si="83"/>
        <v>3.451597103786554</v>
      </c>
      <c r="U438" s="17">
        <f t="shared" si="84"/>
        <v>66.059599999999961</v>
      </c>
      <c r="V438" s="17">
        <f t="shared" si="85"/>
        <v>33.02979999999998</v>
      </c>
      <c r="W438" s="17">
        <f t="shared" si="86"/>
        <v>29.296389290124939</v>
      </c>
      <c r="X438" s="19">
        <f t="shared" si="87"/>
        <v>3.302979999999998</v>
      </c>
      <c r="Y438" s="71">
        <f t="shared" si="88"/>
        <v>2.9296389290124938</v>
      </c>
    </row>
    <row r="439" spans="1:25" ht="18" x14ac:dyDescent="0.55000000000000004">
      <c r="A439" s="57">
        <v>441</v>
      </c>
      <c r="B439" s="70" t="s">
        <v>486</v>
      </c>
      <c r="C439" s="15">
        <v>14.8</v>
      </c>
      <c r="D439" s="46">
        <f t="shared" si="77"/>
        <v>14.087750000000002</v>
      </c>
      <c r="E439" s="15">
        <v>4.4000000000000004</v>
      </c>
      <c r="F439" s="46">
        <f t="shared" si="78"/>
        <v>4.3153000000000006</v>
      </c>
      <c r="G439" s="15">
        <v>6.6</v>
      </c>
      <c r="H439" s="46">
        <f t="shared" si="79"/>
        <v>6.0300899999999995</v>
      </c>
      <c r="I439" s="47">
        <v>86.8</v>
      </c>
      <c r="J439" s="37">
        <f>K439-273.15</f>
        <v>-95.199999999999989</v>
      </c>
      <c r="K439" s="37">
        <v>177.95</v>
      </c>
      <c r="L439" s="37">
        <f>M439-273.15</f>
        <v>31.770000000000039</v>
      </c>
      <c r="M439" s="37">
        <v>304.92</v>
      </c>
      <c r="N439" s="53"/>
      <c r="O439" s="37"/>
      <c r="P439" s="37"/>
      <c r="Q439" s="48">
        <f t="shared" si="80"/>
        <v>16.791664598841891</v>
      </c>
      <c r="R439" s="48">
        <f t="shared" si="81"/>
        <v>15.920065940837056</v>
      </c>
      <c r="S439" s="34">
        <f t="shared" si="82"/>
        <v>4.3846995838973157</v>
      </c>
      <c r="T439" s="34">
        <f t="shared" si="83"/>
        <v>4.1677149243904417</v>
      </c>
      <c r="U439" s="17">
        <f t="shared" si="84"/>
        <v>68.38559999999994</v>
      </c>
      <c r="V439" s="17">
        <f t="shared" si="85"/>
        <v>34.19279999999997</v>
      </c>
      <c r="W439" s="17">
        <f t="shared" si="86"/>
        <v>30.378400073849939</v>
      </c>
      <c r="X439" s="19">
        <f t="shared" si="87"/>
        <v>3.419279999999997</v>
      </c>
      <c r="Y439" s="71">
        <f t="shared" si="88"/>
        <v>3.037840007384994</v>
      </c>
    </row>
    <row r="440" spans="1:25" ht="18" x14ac:dyDescent="0.55000000000000004">
      <c r="A440" s="57">
        <v>442</v>
      </c>
      <c r="B440" s="70" t="s">
        <v>487</v>
      </c>
      <c r="C440" s="15">
        <v>15.9</v>
      </c>
      <c r="D440" s="46">
        <f t="shared" si="77"/>
        <v>15.134812500000001</v>
      </c>
      <c r="E440" s="15">
        <v>8.3000000000000007</v>
      </c>
      <c r="F440" s="46">
        <f t="shared" si="78"/>
        <v>8.1402250000000009</v>
      </c>
      <c r="G440" s="15">
        <v>2.1</v>
      </c>
      <c r="H440" s="46">
        <f t="shared" si="79"/>
        <v>1.9186650000000001</v>
      </c>
      <c r="I440" s="47">
        <v>91.7</v>
      </c>
      <c r="J440" s="37">
        <f>K440-273.15</f>
        <v>-117.17999999999998</v>
      </c>
      <c r="K440" s="37">
        <v>155.97</v>
      </c>
      <c r="L440" s="37">
        <f>M440-273.15</f>
        <v>35.700000000000045</v>
      </c>
      <c r="M440" s="37">
        <v>308.85000000000002</v>
      </c>
      <c r="N440" s="53"/>
      <c r="O440" s="37"/>
      <c r="P440" s="37"/>
      <c r="Q440" s="48">
        <f t="shared" si="80"/>
        <v>18.058515996615007</v>
      </c>
      <c r="R440" s="48">
        <f t="shared" si="81"/>
        <v>17.2918214148483</v>
      </c>
      <c r="S440" s="34">
        <f t="shared" si="82"/>
        <v>3.1178481861241991</v>
      </c>
      <c r="T440" s="34">
        <f t="shared" si="83"/>
        <v>2.7959594503791969</v>
      </c>
      <c r="U440" s="17">
        <f t="shared" si="84"/>
        <v>57.509599999999978</v>
      </c>
      <c r="V440" s="17">
        <f t="shared" si="85"/>
        <v>28.754799999999989</v>
      </c>
      <c r="W440" s="17">
        <f t="shared" si="86"/>
        <v>24.672785524037465</v>
      </c>
      <c r="X440" s="19">
        <f t="shared" si="87"/>
        <v>2.8754799999999987</v>
      </c>
      <c r="Y440" s="71">
        <f t="shared" si="88"/>
        <v>2.4672785524037466</v>
      </c>
    </row>
    <row r="441" spans="1:25" ht="18" x14ac:dyDescent="0.55000000000000004">
      <c r="A441" s="57">
        <v>443</v>
      </c>
      <c r="B441" s="70" t="s">
        <v>488</v>
      </c>
      <c r="C441" s="15">
        <v>13.7</v>
      </c>
      <c r="D441" s="46">
        <f t="shared" si="77"/>
        <v>13.040687499999999</v>
      </c>
      <c r="E441" s="15">
        <v>3.9</v>
      </c>
      <c r="F441" s="46">
        <f t="shared" si="78"/>
        <v>3.8249249999999999</v>
      </c>
      <c r="G441" s="15">
        <v>2.2999999999999998</v>
      </c>
      <c r="H441" s="46">
        <f t="shared" si="79"/>
        <v>2.1013949999999997</v>
      </c>
      <c r="I441" s="47">
        <v>140.9</v>
      </c>
      <c r="J441" s="37" t="s">
        <v>47</v>
      </c>
      <c r="K441" s="37" t="s">
        <v>47</v>
      </c>
      <c r="L441" s="37">
        <v>68.7</v>
      </c>
      <c r="M441" s="37">
        <f>L441+273.15</f>
        <v>341.84999999999997</v>
      </c>
      <c r="N441" s="53"/>
      <c r="O441" s="37"/>
      <c r="P441" s="37"/>
      <c r="Q441" s="48">
        <f t="shared" si="80"/>
        <v>14.428790663115185</v>
      </c>
      <c r="R441" s="48">
        <f t="shared" si="81"/>
        <v>13.751561463132331</v>
      </c>
      <c r="S441" s="34">
        <f t="shared" si="82"/>
        <v>6.7475735196240212</v>
      </c>
      <c r="T441" s="34">
        <f t="shared" si="83"/>
        <v>6.3362194020951659</v>
      </c>
      <c r="U441" s="17">
        <f t="shared" si="84"/>
        <v>132.5016</v>
      </c>
      <c r="V441" s="17">
        <f t="shared" si="85"/>
        <v>66.250799999999998</v>
      </c>
      <c r="W441" s="17">
        <f t="shared" si="86"/>
        <v>58.473037147937468</v>
      </c>
      <c r="X441" s="19">
        <f t="shared" si="87"/>
        <v>6.6250799999999996</v>
      </c>
      <c r="Y441" s="71">
        <f t="shared" si="88"/>
        <v>5.847303714793747</v>
      </c>
    </row>
    <row r="442" spans="1:25" ht="18" x14ac:dyDescent="0.55000000000000004">
      <c r="A442" s="57">
        <v>444</v>
      </c>
      <c r="B442" s="70" t="s">
        <v>489</v>
      </c>
      <c r="C442" s="15">
        <v>14.3</v>
      </c>
      <c r="D442" s="46">
        <f t="shared" si="77"/>
        <v>13.611812500000001</v>
      </c>
      <c r="E442" s="15">
        <v>3.9</v>
      </c>
      <c r="F442" s="46">
        <f t="shared" si="78"/>
        <v>3.8249249999999999</v>
      </c>
      <c r="G442" s="15">
        <v>3.7</v>
      </c>
      <c r="H442" s="46">
        <f t="shared" si="79"/>
        <v>3.3805049999999999</v>
      </c>
      <c r="I442" s="47">
        <v>330</v>
      </c>
      <c r="J442" s="37">
        <f>K442-273.15</f>
        <v>12.800000000000011</v>
      </c>
      <c r="K442" s="37">
        <v>285.95</v>
      </c>
      <c r="L442" s="37">
        <f>M442-273.15</f>
        <v>341.75</v>
      </c>
      <c r="M442" s="37">
        <v>614.9</v>
      </c>
      <c r="N442" s="53"/>
      <c r="O442" s="37"/>
      <c r="P442" s="37"/>
      <c r="Q442" s="48">
        <f t="shared" si="80"/>
        <v>15.277107055984127</v>
      </c>
      <c r="R442" s="48">
        <f t="shared" si="81"/>
        <v>14.537513709221612</v>
      </c>
      <c r="S442" s="34">
        <f t="shared" si="82"/>
        <v>5.8992571267550797</v>
      </c>
      <c r="T442" s="34">
        <f t="shared" si="83"/>
        <v>5.5502671560058854</v>
      </c>
      <c r="U442" s="17">
        <f t="shared" si="84"/>
        <v>98.645599999999931</v>
      </c>
      <c r="V442" s="17">
        <f t="shared" si="85"/>
        <v>49.322799999999965</v>
      </c>
      <c r="W442" s="17">
        <f t="shared" si="86"/>
        <v>43.661941123937439</v>
      </c>
      <c r="X442" s="19">
        <f t="shared" si="87"/>
        <v>4.9322799999999969</v>
      </c>
      <c r="Y442" s="71">
        <f t="shared" si="88"/>
        <v>4.3661941123937442</v>
      </c>
    </row>
    <row r="443" spans="1:25" ht="18" x14ac:dyDescent="0.55000000000000004">
      <c r="A443" s="57">
        <v>445</v>
      </c>
      <c r="B443" s="70" t="s">
        <v>490</v>
      </c>
      <c r="C443" s="15">
        <v>14.7</v>
      </c>
      <c r="D443" s="46">
        <f t="shared" si="77"/>
        <v>13.9925625</v>
      </c>
      <c r="E443" s="15">
        <v>9.5</v>
      </c>
      <c r="F443" s="46">
        <f t="shared" si="78"/>
        <v>9.3171250000000008</v>
      </c>
      <c r="G443" s="15">
        <v>5</v>
      </c>
      <c r="H443" s="46">
        <f t="shared" si="79"/>
        <v>4.5682499999999999</v>
      </c>
      <c r="I443" s="47">
        <v>106</v>
      </c>
      <c r="J443" s="37">
        <v>-51</v>
      </c>
      <c r="K443" s="37">
        <f>J443+273.15</f>
        <v>222.14999999999998</v>
      </c>
      <c r="L443" s="37">
        <v>90</v>
      </c>
      <c r="M443" s="37">
        <f>L443+273.15</f>
        <v>363.15</v>
      </c>
      <c r="N443" s="53"/>
      <c r="O443" s="37"/>
      <c r="P443" s="37"/>
      <c r="Q443" s="48">
        <f t="shared" si="80"/>
        <v>18.202747045432456</v>
      </c>
      <c r="R443" s="48">
        <f t="shared" si="81"/>
        <v>17.420376908796527</v>
      </c>
      <c r="S443" s="34">
        <f t="shared" si="82"/>
        <v>2.9736171373067499</v>
      </c>
      <c r="T443" s="34">
        <f t="shared" si="83"/>
        <v>2.6674039564309702</v>
      </c>
      <c r="U443" s="17">
        <f t="shared" si="84"/>
        <v>74.891599999999983</v>
      </c>
      <c r="V443" s="17">
        <f t="shared" si="85"/>
        <v>37.445799999999991</v>
      </c>
      <c r="W443" s="17">
        <f t="shared" si="86"/>
        <v>33.182344926924962</v>
      </c>
      <c r="X443" s="19">
        <f t="shared" si="87"/>
        <v>3.7445799999999991</v>
      </c>
      <c r="Y443" s="71">
        <f t="shared" si="88"/>
        <v>3.318234492692496</v>
      </c>
    </row>
    <row r="444" spans="1:25" ht="18" x14ac:dyDescent="0.55000000000000004">
      <c r="A444" s="57">
        <v>446</v>
      </c>
      <c r="B444" s="70" t="s">
        <v>491</v>
      </c>
      <c r="C444" s="15">
        <v>18.8</v>
      </c>
      <c r="D444" s="46">
        <f t="shared" si="77"/>
        <v>17.895250000000001</v>
      </c>
      <c r="E444" s="15">
        <v>13.4</v>
      </c>
      <c r="F444" s="46">
        <f t="shared" si="78"/>
        <v>13.142050000000001</v>
      </c>
      <c r="G444" s="15">
        <v>11.2</v>
      </c>
      <c r="H444" s="46">
        <f t="shared" si="79"/>
        <v>10.23288</v>
      </c>
      <c r="I444" s="47">
        <v>64.099999999999994</v>
      </c>
      <c r="J444" s="37">
        <f t="shared" ref="J444:J450" si="90">K444-273.15</f>
        <v>-67.099999999999966</v>
      </c>
      <c r="K444" s="37">
        <v>206.05</v>
      </c>
      <c r="L444" s="37">
        <f t="shared" ref="L444:L450" si="91">M444-273.15</f>
        <v>94.75</v>
      </c>
      <c r="M444" s="37">
        <v>367.9</v>
      </c>
      <c r="N444" s="53"/>
      <c r="O444" s="37"/>
      <c r="P444" s="37"/>
      <c r="Q444" s="48">
        <f t="shared" si="80"/>
        <v>25.660085736411716</v>
      </c>
      <c r="R444" s="48">
        <f t="shared" si="81"/>
        <v>24.447193782915043</v>
      </c>
      <c r="S444" s="34">
        <f t="shared" si="82"/>
        <v>4.4837215536725097</v>
      </c>
      <c r="T444" s="34">
        <f t="shared" si="83"/>
        <v>4.3594129176875462</v>
      </c>
      <c r="U444" s="17">
        <f t="shared" si="84"/>
        <v>58.625600000000006</v>
      </c>
      <c r="V444" s="17">
        <f t="shared" si="85"/>
        <v>29.312800000000003</v>
      </c>
      <c r="W444" s="17">
        <f t="shared" si="86"/>
        <v>27.172176809250008</v>
      </c>
      <c r="X444" s="19">
        <f t="shared" si="87"/>
        <v>2.9312800000000001</v>
      </c>
      <c r="Y444" s="71">
        <f t="shared" si="88"/>
        <v>2.7172176809250006</v>
      </c>
    </row>
    <row r="445" spans="1:25" ht="18" x14ac:dyDescent="0.55000000000000004">
      <c r="A445" s="57">
        <v>447</v>
      </c>
      <c r="B445" s="70" t="s">
        <v>492</v>
      </c>
      <c r="C445" s="15">
        <v>15.4</v>
      </c>
      <c r="D445" s="46">
        <f t="shared" si="77"/>
        <v>14.658875</v>
      </c>
      <c r="E445" s="15">
        <v>7.3</v>
      </c>
      <c r="F445" s="46">
        <f t="shared" si="78"/>
        <v>7.1594749999999996</v>
      </c>
      <c r="G445" s="15">
        <v>5.8</v>
      </c>
      <c r="H445" s="46">
        <f t="shared" si="79"/>
        <v>5.2991699999999993</v>
      </c>
      <c r="I445" s="47">
        <v>53</v>
      </c>
      <c r="J445" s="37">
        <f t="shared" si="90"/>
        <v>-151.14999999999998</v>
      </c>
      <c r="K445" s="37">
        <v>122</v>
      </c>
      <c r="L445" s="37">
        <f t="shared" si="91"/>
        <v>-49.814999999999969</v>
      </c>
      <c r="M445" s="37">
        <v>223.33500000000001</v>
      </c>
      <c r="N445" s="53"/>
      <c r="O445" s="37"/>
      <c r="P445" s="37"/>
      <c r="Q445" s="48">
        <f t="shared" si="80"/>
        <v>18.002499826412997</v>
      </c>
      <c r="R445" s="48">
        <f t="shared" si="81"/>
        <v>17.152897750238878</v>
      </c>
      <c r="S445" s="34">
        <f t="shared" si="82"/>
        <v>3.1738643563262094</v>
      </c>
      <c r="T445" s="34">
        <f t="shared" si="83"/>
        <v>2.9348831149886188</v>
      </c>
      <c r="U445" s="17">
        <f t="shared" si="84"/>
        <v>45.619599999999963</v>
      </c>
      <c r="V445" s="17">
        <f t="shared" si="85"/>
        <v>22.809799999999981</v>
      </c>
      <c r="W445" s="17">
        <f t="shared" si="86"/>
        <v>19.966782374062465</v>
      </c>
      <c r="X445" s="19">
        <f t="shared" si="87"/>
        <v>2.2809799999999982</v>
      </c>
      <c r="Y445" s="71">
        <f t="shared" si="88"/>
        <v>1.9966782374062464</v>
      </c>
    </row>
    <row r="446" spans="1:25" ht="18" x14ac:dyDescent="0.55000000000000004">
      <c r="A446" s="57">
        <v>448</v>
      </c>
      <c r="B446" s="70" t="s">
        <v>493</v>
      </c>
      <c r="C446" s="15">
        <v>14.4</v>
      </c>
      <c r="D446" s="46">
        <f t="shared" si="77"/>
        <v>13.707000000000001</v>
      </c>
      <c r="E446" s="15">
        <v>2.2000000000000002</v>
      </c>
      <c r="F446" s="46">
        <f t="shared" si="78"/>
        <v>2.1576500000000003</v>
      </c>
      <c r="G446" s="15">
        <v>5.0999999999999996</v>
      </c>
      <c r="H446" s="46">
        <f t="shared" si="79"/>
        <v>4.6596149999999996</v>
      </c>
      <c r="I446" s="47">
        <v>293.10000000000002</v>
      </c>
      <c r="J446" s="37">
        <f t="shared" si="90"/>
        <v>25</v>
      </c>
      <c r="K446" s="37">
        <v>298.14999999999998</v>
      </c>
      <c r="L446" s="37">
        <f t="shared" si="91"/>
        <v>308</v>
      </c>
      <c r="M446" s="37">
        <v>581.15</v>
      </c>
      <c r="N446" s="53"/>
      <c r="O446" s="37"/>
      <c r="P446" s="37"/>
      <c r="Q446" s="48">
        <f t="shared" si="80"/>
        <v>15.434053258946594</v>
      </c>
      <c r="R446" s="48">
        <f t="shared" si="81"/>
        <v>14.637257751051767</v>
      </c>
      <c r="S446" s="34">
        <f t="shared" si="82"/>
        <v>5.742310923792612</v>
      </c>
      <c r="T446" s="34">
        <f t="shared" si="83"/>
        <v>5.4505231141757307</v>
      </c>
      <c r="U446" s="17">
        <f t="shared" si="84"/>
        <v>101.29959999999996</v>
      </c>
      <c r="V446" s="17">
        <f t="shared" si="85"/>
        <v>50.649799999999978</v>
      </c>
      <c r="W446" s="17">
        <f t="shared" si="86"/>
        <v>45.515197681412445</v>
      </c>
      <c r="X446" s="19">
        <f t="shared" si="87"/>
        <v>5.0649799999999976</v>
      </c>
      <c r="Y446" s="71">
        <f t="shared" si="88"/>
        <v>4.5515197681412447</v>
      </c>
    </row>
    <row r="447" spans="1:25" ht="18" x14ac:dyDescent="0.55000000000000004">
      <c r="A447" s="57">
        <v>449</v>
      </c>
      <c r="B447" s="70" t="s">
        <v>494</v>
      </c>
      <c r="C447" s="15">
        <v>17.7</v>
      </c>
      <c r="D447" s="46">
        <f t="shared" si="77"/>
        <v>16.848187499999998</v>
      </c>
      <c r="E447" s="15">
        <v>18.399999999999999</v>
      </c>
      <c r="F447" s="46">
        <f t="shared" si="78"/>
        <v>18.0458</v>
      </c>
      <c r="G447" s="15">
        <v>6.7</v>
      </c>
      <c r="H447" s="46">
        <f t="shared" si="79"/>
        <v>6.1214550000000001</v>
      </c>
      <c r="I447" s="47">
        <v>55.5</v>
      </c>
      <c r="J447" s="37">
        <f t="shared" si="90"/>
        <v>31.75</v>
      </c>
      <c r="K447" s="37">
        <v>304.89999999999998</v>
      </c>
      <c r="L447" s="37">
        <f t="shared" si="91"/>
        <v>218.35000000000002</v>
      </c>
      <c r="M447" s="37">
        <v>491.5</v>
      </c>
      <c r="N447" s="53"/>
      <c r="O447" s="37"/>
      <c r="P447" s="37"/>
      <c r="Q447" s="48">
        <f t="shared" si="80"/>
        <v>26.395833004472504</v>
      </c>
      <c r="R447" s="48">
        <f t="shared" si="81"/>
        <v>25.435890607411039</v>
      </c>
      <c r="S447" s="34">
        <f t="shared" si="82"/>
        <v>5.2194688217332974</v>
      </c>
      <c r="T447" s="34">
        <f t="shared" si="83"/>
        <v>5.3481097421835422</v>
      </c>
      <c r="U447" s="17">
        <f t="shared" si="84"/>
        <v>134.21159999999998</v>
      </c>
      <c r="V447" s="17">
        <f t="shared" si="85"/>
        <v>67.105799999999988</v>
      </c>
      <c r="W447" s="17">
        <f t="shared" si="86"/>
        <v>64.314664423375007</v>
      </c>
      <c r="X447" s="19">
        <f t="shared" si="87"/>
        <v>6.7105799999999984</v>
      </c>
      <c r="Y447" s="71">
        <f t="shared" si="88"/>
        <v>6.4314664423375003</v>
      </c>
    </row>
    <row r="448" spans="1:25" ht="18" x14ac:dyDescent="0.55000000000000004">
      <c r="A448" s="57">
        <v>450</v>
      </c>
      <c r="B448" s="70" t="s">
        <v>495</v>
      </c>
      <c r="C448" s="15">
        <v>16.399999999999999</v>
      </c>
      <c r="D448" s="46">
        <f t="shared" si="77"/>
        <v>15.610749999999999</v>
      </c>
      <c r="E448" s="15">
        <v>6.1</v>
      </c>
      <c r="F448" s="46">
        <f t="shared" si="78"/>
        <v>5.9825749999999998</v>
      </c>
      <c r="G448" s="15">
        <v>6.1</v>
      </c>
      <c r="H448" s="46">
        <f t="shared" si="79"/>
        <v>5.5732649999999992</v>
      </c>
      <c r="I448" s="47">
        <v>115.6</v>
      </c>
      <c r="J448" s="37">
        <f t="shared" si="90"/>
        <v>-52.999999999999972</v>
      </c>
      <c r="K448" s="37">
        <v>220.15</v>
      </c>
      <c r="L448" s="37">
        <f t="shared" si="91"/>
        <v>129.80000000000001</v>
      </c>
      <c r="M448" s="37">
        <v>402.95</v>
      </c>
      <c r="N448" s="53"/>
      <c r="O448" s="37"/>
      <c r="P448" s="37"/>
      <c r="Q448" s="48">
        <f t="shared" si="80"/>
        <v>18.530515373297096</v>
      </c>
      <c r="R448" s="48">
        <f t="shared" si="81"/>
        <v>17.62237219994374</v>
      </c>
      <c r="S448" s="34">
        <f t="shared" si="82"/>
        <v>2.6458488094421106</v>
      </c>
      <c r="T448" s="34">
        <f t="shared" si="83"/>
        <v>2.465408665283757</v>
      </c>
      <c r="U448" s="17">
        <f t="shared" si="84"/>
        <v>23.14960000000001</v>
      </c>
      <c r="V448" s="17">
        <f t="shared" si="85"/>
        <v>11.574800000000005</v>
      </c>
      <c r="W448" s="17">
        <f t="shared" si="86"/>
        <v>10.018741380224983</v>
      </c>
      <c r="X448" s="19">
        <f t="shared" si="87"/>
        <v>1.1574800000000005</v>
      </c>
      <c r="Y448" s="71">
        <f t="shared" si="88"/>
        <v>1.0018741380224983</v>
      </c>
    </row>
    <row r="449" spans="1:25" ht="18" x14ac:dyDescent="0.55000000000000004">
      <c r="A449" s="57">
        <v>451</v>
      </c>
      <c r="B449" s="70" t="s">
        <v>496</v>
      </c>
      <c r="C449" s="15">
        <v>18</v>
      </c>
      <c r="D449" s="46">
        <f t="shared" si="77"/>
        <v>17.133749999999999</v>
      </c>
      <c r="E449" s="15">
        <v>0</v>
      </c>
      <c r="F449" s="46">
        <f t="shared" si="78"/>
        <v>0</v>
      </c>
      <c r="G449" s="15">
        <v>0.6</v>
      </c>
      <c r="H449" s="46">
        <f t="shared" si="79"/>
        <v>0.54818999999999996</v>
      </c>
      <c r="I449" s="47">
        <v>139.80000000000001</v>
      </c>
      <c r="J449" s="37">
        <f t="shared" si="90"/>
        <v>-44.725999999999971</v>
      </c>
      <c r="K449" s="37">
        <v>228.42400000000001</v>
      </c>
      <c r="L449" s="37">
        <f t="shared" si="91"/>
        <v>164.74</v>
      </c>
      <c r="M449" s="37">
        <v>437.89</v>
      </c>
      <c r="N449" s="53"/>
      <c r="O449" s="37"/>
      <c r="P449" s="37"/>
      <c r="Q449" s="48">
        <f t="shared" si="80"/>
        <v>18.009997223764362</v>
      </c>
      <c r="R449" s="48">
        <f t="shared" si="81"/>
        <v>17.14251735710365</v>
      </c>
      <c r="S449" s="34">
        <f t="shared" si="82"/>
        <v>3.1663669589748444</v>
      </c>
      <c r="T449" s="34">
        <f t="shared" si="83"/>
        <v>2.9452635081238476</v>
      </c>
      <c r="U449" s="17">
        <f t="shared" si="84"/>
        <v>92.033600000000007</v>
      </c>
      <c r="V449" s="17">
        <f t="shared" si="85"/>
        <v>46.016800000000003</v>
      </c>
      <c r="W449" s="17">
        <f t="shared" si="86"/>
        <v>41.367392812849999</v>
      </c>
      <c r="X449" s="19">
        <f t="shared" si="87"/>
        <v>4.60168</v>
      </c>
      <c r="Y449" s="71">
        <f t="shared" si="88"/>
        <v>4.1367392812850001</v>
      </c>
    </row>
    <row r="450" spans="1:25" ht="18" x14ac:dyDescent="0.55000000000000004">
      <c r="A450" s="57">
        <v>452</v>
      </c>
      <c r="B450" s="70" t="s">
        <v>497</v>
      </c>
      <c r="C450" s="15">
        <v>15.7</v>
      </c>
      <c r="D450" s="46">
        <f t="shared" ref="D450:D513" si="92">C450*(1-($AC$12-$AD$12)*$AA$12*1.25)</f>
        <v>14.944437499999999</v>
      </c>
      <c r="E450" s="15">
        <v>11.1</v>
      </c>
      <c r="F450" s="46">
        <f t="shared" ref="F450:F513" si="93">E450*(1-($AC$12-$AD$12)*$AA$12/2)</f>
        <v>10.886324999999999</v>
      </c>
      <c r="G450" s="15">
        <v>7.4</v>
      </c>
      <c r="H450" s="46">
        <f t="shared" ref="H450:H513" si="94">G450*(1-($AC$12-$AD$12)*(0.00122+$AA$12/2))</f>
        <v>6.7610099999999997</v>
      </c>
      <c r="I450" s="47">
        <v>83.3</v>
      </c>
      <c r="J450" s="37">
        <f t="shared" si="90"/>
        <v>-80.999999999999972</v>
      </c>
      <c r="K450" s="37">
        <v>192.15</v>
      </c>
      <c r="L450" s="37">
        <f t="shared" si="91"/>
        <v>68</v>
      </c>
      <c r="M450" s="37">
        <v>341.15</v>
      </c>
      <c r="N450" s="53"/>
      <c r="O450" s="37"/>
      <c r="P450" s="37"/>
      <c r="Q450" s="48">
        <f t="shared" ref="Q450:Q513" si="95">(C450^2+E450^2+G450^2)^(1/2)</f>
        <v>20.602427041491978</v>
      </c>
      <c r="R450" s="48">
        <f t="shared" ref="R450:R513" si="96">(D450^2+F450^2+H450^2)^(1/2)</f>
        <v>19.686531955048132</v>
      </c>
      <c r="S450" s="34">
        <f t="shared" ref="S450:S513" si="97">ABS($AG$2-Q450)</f>
        <v>0.57393714124722806</v>
      </c>
      <c r="T450" s="34">
        <f t="shared" ref="T450:T513" si="98">ABS($AG$3-R450)</f>
        <v>0.40124891017936548</v>
      </c>
      <c r="U450" s="17">
        <f t="shared" ref="U450:U513" si="99">4*($AB$2-C450)^2+($AC$2-E450)^2+($AD$2-G450)^2</f>
        <v>53.451599999999992</v>
      </c>
      <c r="V450" s="17">
        <f t="shared" ref="V450:V513" si="100">(4*($AB$2-C450)^2+($AC$2-E450)^2+($AD$2-G450)^2)^1/2</f>
        <v>26.725799999999996</v>
      </c>
      <c r="W450" s="17">
        <f t="shared" ref="W450:W513" si="101">(4*($AB$3-D450)^2+($AC$3-F450)^2+($AD$3-H450)^2)^1/2</f>
        <v>24.125857049724974</v>
      </c>
      <c r="X450" s="19">
        <f t="shared" ref="X450:X513" si="102">V450/$Z$12</f>
        <v>2.6725799999999995</v>
      </c>
      <c r="Y450" s="71">
        <f t="shared" ref="Y450:Y513" si="103">W450/$Z$12</f>
        <v>2.4125857049724972</v>
      </c>
    </row>
    <row r="451" spans="1:25" ht="18" x14ac:dyDescent="0.55000000000000004">
      <c r="A451" s="57">
        <v>453</v>
      </c>
      <c r="B451" s="70" t="s">
        <v>498</v>
      </c>
      <c r="C451" s="15">
        <v>15.8</v>
      </c>
      <c r="D451" s="46">
        <f t="shared" si="92"/>
        <v>15.039625000000001</v>
      </c>
      <c r="E451" s="15">
        <v>11</v>
      </c>
      <c r="F451" s="46">
        <f t="shared" si="93"/>
        <v>10.78825</v>
      </c>
      <c r="G451" s="15">
        <v>11.6</v>
      </c>
      <c r="H451" s="46">
        <f t="shared" si="94"/>
        <v>10.598339999999999</v>
      </c>
      <c r="I451" s="47">
        <v>76</v>
      </c>
      <c r="J451" s="37">
        <v>105</v>
      </c>
      <c r="K451" s="37">
        <f>J451+273.15</f>
        <v>378.15</v>
      </c>
      <c r="L451" s="37">
        <v>215</v>
      </c>
      <c r="M451" s="37">
        <f>L451+273.15</f>
        <v>488.15</v>
      </c>
      <c r="N451" s="53"/>
      <c r="O451" s="50" t="s">
        <v>54</v>
      </c>
      <c r="P451" s="50" t="s">
        <v>50</v>
      </c>
      <c r="Q451" s="48">
        <f t="shared" si="95"/>
        <v>22.476654555338079</v>
      </c>
      <c r="R451" s="48">
        <f t="shared" si="96"/>
        <v>21.328419279419773</v>
      </c>
      <c r="S451" s="34">
        <f t="shared" si="97"/>
        <v>1.300290372598873</v>
      </c>
      <c r="T451" s="34">
        <f t="shared" si="98"/>
        <v>1.2406384141922757</v>
      </c>
      <c r="U451" s="17">
        <f t="shared" si="99"/>
        <v>71.265599999999949</v>
      </c>
      <c r="V451" s="17">
        <f t="shared" si="100"/>
        <v>35.632799999999975</v>
      </c>
      <c r="W451" s="17">
        <f t="shared" si="101"/>
        <v>31.473227705099951</v>
      </c>
      <c r="X451" s="19">
        <f t="shared" si="102"/>
        <v>3.5632799999999976</v>
      </c>
      <c r="Y451" s="71">
        <f t="shared" si="103"/>
        <v>3.1473227705099953</v>
      </c>
    </row>
    <row r="452" spans="1:25" ht="18" x14ac:dyDescent="0.55000000000000004">
      <c r="A452" s="57">
        <v>454</v>
      </c>
      <c r="B452" s="70" t="s">
        <v>499</v>
      </c>
      <c r="C452" s="15">
        <v>15.8</v>
      </c>
      <c r="D452" s="46">
        <f t="shared" si="92"/>
        <v>15.039625000000001</v>
      </c>
      <c r="E452" s="15">
        <v>2.8</v>
      </c>
      <c r="F452" s="46">
        <f t="shared" si="93"/>
        <v>2.7460999999999998</v>
      </c>
      <c r="G452" s="15">
        <v>10.199999999999999</v>
      </c>
      <c r="H452" s="46">
        <f t="shared" si="94"/>
        <v>9.3192299999999992</v>
      </c>
      <c r="I452" s="47">
        <v>84.8</v>
      </c>
      <c r="J452" s="37">
        <f>K452-273.15</f>
        <v>15</v>
      </c>
      <c r="K452" s="37">
        <v>288.14999999999998</v>
      </c>
      <c r="L452" s="37">
        <f>M452-273.15</f>
        <v>161</v>
      </c>
      <c r="M452" s="37">
        <v>434.15</v>
      </c>
      <c r="N452" s="53"/>
      <c r="O452" s="37"/>
      <c r="P452" s="37"/>
      <c r="Q452" s="48">
        <f t="shared" si="95"/>
        <v>19.013679286240208</v>
      </c>
      <c r="R452" s="48">
        <f t="shared" si="96"/>
        <v>17.90473214386423</v>
      </c>
      <c r="S452" s="34">
        <f t="shared" si="97"/>
        <v>2.1626848964989982</v>
      </c>
      <c r="T452" s="34">
        <f t="shared" si="98"/>
        <v>2.1830487213632672</v>
      </c>
      <c r="U452" s="17">
        <f t="shared" si="99"/>
        <v>61.985599999999955</v>
      </c>
      <c r="V452" s="17">
        <f t="shared" si="100"/>
        <v>30.992799999999978</v>
      </c>
      <c r="W452" s="17">
        <f t="shared" si="101"/>
        <v>27.632418343499953</v>
      </c>
      <c r="X452" s="19">
        <f t="shared" si="102"/>
        <v>3.0992799999999976</v>
      </c>
      <c r="Y452" s="71">
        <f t="shared" si="103"/>
        <v>2.7632418343499952</v>
      </c>
    </row>
    <row r="453" spans="1:25" ht="18" x14ac:dyDescent="0.55000000000000004">
      <c r="A453" s="57">
        <v>455</v>
      </c>
      <c r="B453" s="70" t="s">
        <v>500</v>
      </c>
      <c r="C453" s="15">
        <v>15.8</v>
      </c>
      <c r="D453" s="46">
        <f t="shared" si="92"/>
        <v>15.039625000000001</v>
      </c>
      <c r="E453" s="15">
        <v>15.1</v>
      </c>
      <c r="F453" s="46">
        <f t="shared" si="93"/>
        <v>14.809324999999999</v>
      </c>
      <c r="G453" s="15">
        <v>5.4</v>
      </c>
      <c r="H453" s="46">
        <f t="shared" si="94"/>
        <v>4.9337100000000005</v>
      </c>
      <c r="I453" s="47">
        <v>83.9</v>
      </c>
      <c r="J453" s="37">
        <f>K453-273.15</f>
        <v>-35.799999999999983</v>
      </c>
      <c r="K453" s="37">
        <v>237.35</v>
      </c>
      <c r="L453" s="37">
        <f>M453-273.15</f>
        <v>90.300000000000011</v>
      </c>
      <c r="M453" s="37">
        <v>363.45</v>
      </c>
      <c r="N453" s="53"/>
      <c r="O453" s="37"/>
      <c r="P453" s="37"/>
      <c r="Q453" s="48">
        <f t="shared" si="95"/>
        <v>22.512441004919925</v>
      </c>
      <c r="R453" s="48">
        <f t="shared" si="96"/>
        <v>21.675975674934453</v>
      </c>
      <c r="S453" s="34">
        <f t="shared" si="97"/>
        <v>1.3360768221807184</v>
      </c>
      <c r="T453" s="34">
        <f t="shared" si="98"/>
        <v>1.5881948097069554</v>
      </c>
      <c r="U453" s="17">
        <f t="shared" si="99"/>
        <v>102.27559999999997</v>
      </c>
      <c r="V453" s="17">
        <f t="shared" si="100"/>
        <v>51.137799999999984</v>
      </c>
      <c r="W453" s="17">
        <f t="shared" si="101"/>
        <v>47.556537835162459</v>
      </c>
      <c r="X453" s="19">
        <f t="shared" si="102"/>
        <v>5.1137799999999984</v>
      </c>
      <c r="Y453" s="71">
        <f t="shared" si="103"/>
        <v>4.7556537835162462</v>
      </c>
    </row>
    <row r="454" spans="1:25" ht="18" x14ac:dyDescent="0.55000000000000004">
      <c r="A454" s="57">
        <v>456</v>
      </c>
      <c r="B454" s="70" t="s">
        <v>501</v>
      </c>
      <c r="C454" s="15">
        <v>15.1</v>
      </c>
      <c r="D454" s="46">
        <f t="shared" si="92"/>
        <v>14.373312500000001</v>
      </c>
      <c r="E454" s="15">
        <v>12.3</v>
      </c>
      <c r="F454" s="46">
        <f t="shared" si="93"/>
        <v>12.063225000000001</v>
      </c>
      <c r="G454" s="15">
        <v>22.3</v>
      </c>
      <c r="H454" s="46">
        <f t="shared" si="94"/>
        <v>20.374395</v>
      </c>
      <c r="I454" s="47">
        <v>40.700000000000003</v>
      </c>
      <c r="J454" s="37">
        <f>K454-273.15</f>
        <v>-97.679999999999978</v>
      </c>
      <c r="K454" s="37">
        <v>175.47</v>
      </c>
      <c r="L454" s="37">
        <f>M454-273.15</f>
        <v>64.700000000000045</v>
      </c>
      <c r="M454" s="37">
        <v>337.85</v>
      </c>
      <c r="N454" s="53"/>
      <c r="O454" s="37"/>
      <c r="P454" s="37"/>
      <c r="Q454" s="48">
        <f t="shared" si="95"/>
        <v>29.607262622539086</v>
      </c>
      <c r="R454" s="48">
        <f t="shared" si="96"/>
        <v>27.698907582056485</v>
      </c>
      <c r="S454" s="34">
        <f t="shared" si="97"/>
        <v>8.4308984397998792</v>
      </c>
      <c r="T454" s="34">
        <f t="shared" si="98"/>
        <v>7.6111267168289878</v>
      </c>
      <c r="U454" s="17">
        <f t="shared" si="99"/>
        <v>314.5976</v>
      </c>
      <c r="V454" s="17">
        <f t="shared" si="100"/>
        <v>157.2988</v>
      </c>
      <c r="W454" s="17">
        <f t="shared" si="101"/>
        <v>134.40389343043745</v>
      </c>
      <c r="X454" s="19">
        <f t="shared" si="102"/>
        <v>15.72988</v>
      </c>
      <c r="Y454" s="71">
        <f t="shared" si="103"/>
        <v>13.440389343043744</v>
      </c>
    </row>
    <row r="455" spans="1:25" ht="18" x14ac:dyDescent="0.55000000000000004">
      <c r="A455" s="57">
        <v>457</v>
      </c>
      <c r="B455" s="70" t="s">
        <v>502</v>
      </c>
      <c r="C455" s="15">
        <v>15.5</v>
      </c>
      <c r="D455" s="46">
        <f t="shared" si="92"/>
        <v>14.7540625</v>
      </c>
      <c r="E455" s="15">
        <v>8.3000000000000007</v>
      </c>
      <c r="F455" s="46">
        <f t="shared" si="93"/>
        <v>8.1402250000000009</v>
      </c>
      <c r="G455" s="15">
        <v>5.4</v>
      </c>
      <c r="H455" s="46">
        <f t="shared" si="94"/>
        <v>4.9337100000000005</v>
      </c>
      <c r="I455" s="47">
        <v>101.8</v>
      </c>
      <c r="J455" s="37">
        <v>-58.7</v>
      </c>
      <c r="K455" s="37">
        <f>J455+273.15</f>
        <v>214.45</v>
      </c>
      <c r="L455" s="37">
        <v>91</v>
      </c>
      <c r="M455" s="37">
        <f>L455+273.15</f>
        <v>364.15</v>
      </c>
      <c r="N455" s="53"/>
      <c r="O455" s="37"/>
      <c r="P455" s="37"/>
      <c r="Q455" s="48">
        <f t="shared" si="95"/>
        <v>18.392933425639317</v>
      </c>
      <c r="R455" s="48">
        <f t="shared" si="96"/>
        <v>17.558106893074527</v>
      </c>
      <c r="S455" s="34">
        <f t="shared" si="97"/>
        <v>2.7834307570998895</v>
      </c>
      <c r="T455" s="34">
        <f t="shared" si="98"/>
        <v>2.5296739721529704</v>
      </c>
      <c r="U455" s="17">
        <f t="shared" si="99"/>
        <v>45.723599999999976</v>
      </c>
      <c r="V455" s="17">
        <f t="shared" si="100"/>
        <v>22.861799999999988</v>
      </c>
      <c r="W455" s="17">
        <f t="shared" si="101"/>
        <v>20.042946759224968</v>
      </c>
      <c r="X455" s="19">
        <f t="shared" si="102"/>
        <v>2.286179999999999</v>
      </c>
      <c r="Y455" s="71">
        <f t="shared" si="103"/>
        <v>2.0042946759224969</v>
      </c>
    </row>
    <row r="456" spans="1:25" ht="18" x14ac:dyDescent="0.55000000000000004">
      <c r="A456" s="57">
        <v>458</v>
      </c>
      <c r="B456" s="70" t="s">
        <v>503</v>
      </c>
      <c r="C456" s="15">
        <v>15.3</v>
      </c>
      <c r="D456" s="46">
        <f t="shared" si="92"/>
        <v>14.5636875</v>
      </c>
      <c r="E456" s="15">
        <v>6</v>
      </c>
      <c r="F456" s="46">
        <f t="shared" si="93"/>
        <v>5.8845000000000001</v>
      </c>
      <c r="G456" s="15">
        <v>5.9</v>
      </c>
      <c r="H456" s="46">
        <f t="shared" si="94"/>
        <v>5.3905349999999999</v>
      </c>
      <c r="I456" s="47">
        <v>143.5</v>
      </c>
      <c r="J456" s="37" t="s">
        <v>47</v>
      </c>
      <c r="K456" s="37" t="s">
        <v>47</v>
      </c>
      <c r="L456" s="37" t="s">
        <v>47</v>
      </c>
      <c r="M456" s="37" t="s">
        <v>47</v>
      </c>
      <c r="N456" s="53"/>
      <c r="O456" s="37"/>
      <c r="P456" s="37"/>
      <c r="Q456" s="48">
        <f t="shared" si="95"/>
        <v>17.461385970191486</v>
      </c>
      <c r="R456" s="48">
        <f t="shared" si="96"/>
        <v>16.60681189855179</v>
      </c>
      <c r="S456" s="34">
        <f t="shared" si="97"/>
        <v>3.7149782125477202</v>
      </c>
      <c r="T456" s="34">
        <f t="shared" si="98"/>
        <v>3.4809689666757073</v>
      </c>
      <c r="U456" s="17">
        <f t="shared" si="99"/>
        <v>48.995599999999953</v>
      </c>
      <c r="V456" s="17">
        <f t="shared" si="100"/>
        <v>24.497799999999977</v>
      </c>
      <c r="W456" s="17">
        <f t="shared" si="101"/>
        <v>21.501098684974959</v>
      </c>
      <c r="X456" s="19">
        <f t="shared" si="102"/>
        <v>2.4497799999999978</v>
      </c>
      <c r="Y456" s="71">
        <f t="shared" si="103"/>
        <v>2.1501098684974957</v>
      </c>
    </row>
    <row r="457" spans="1:25" ht="18" x14ac:dyDescent="0.55000000000000004">
      <c r="A457" s="57">
        <v>459</v>
      </c>
      <c r="B457" s="70" t="s">
        <v>504</v>
      </c>
      <c r="C457" s="15">
        <v>18</v>
      </c>
      <c r="D457" s="46">
        <f t="shared" si="92"/>
        <v>17.133749999999999</v>
      </c>
      <c r="E457" s="15">
        <v>8.1999999999999993</v>
      </c>
      <c r="F457" s="46">
        <f t="shared" si="93"/>
        <v>8.0421499999999995</v>
      </c>
      <c r="G457" s="15">
        <v>13.3</v>
      </c>
      <c r="H457" s="46">
        <f t="shared" si="94"/>
        <v>12.151545</v>
      </c>
      <c r="I457" s="47">
        <v>109.5</v>
      </c>
      <c r="J457" s="37">
        <f>K457-273.15</f>
        <v>31.5</v>
      </c>
      <c r="K457" s="37">
        <v>304.64999999999998</v>
      </c>
      <c r="L457" s="37">
        <f>M457-273.15</f>
        <v>205</v>
      </c>
      <c r="M457" s="37">
        <v>478.15</v>
      </c>
      <c r="N457" s="53"/>
      <c r="O457" s="37"/>
      <c r="P457" s="37"/>
      <c r="Q457" s="48">
        <f t="shared" si="95"/>
        <v>23.835477759004537</v>
      </c>
      <c r="R457" s="48">
        <f t="shared" si="96"/>
        <v>22.492256702519313</v>
      </c>
      <c r="S457" s="34">
        <f t="shared" si="97"/>
        <v>2.6591135762653302</v>
      </c>
      <c r="T457" s="34">
        <f t="shared" si="98"/>
        <v>2.404475837291816</v>
      </c>
      <c r="U457" s="17">
        <f t="shared" si="99"/>
        <v>43.203600000000002</v>
      </c>
      <c r="V457" s="17">
        <f t="shared" si="100"/>
        <v>21.601800000000001</v>
      </c>
      <c r="W457" s="17">
        <f t="shared" si="101"/>
        <v>18.115310960312495</v>
      </c>
      <c r="X457" s="19">
        <f t="shared" si="102"/>
        <v>2.16018</v>
      </c>
      <c r="Y457" s="71">
        <f t="shared" si="103"/>
        <v>1.8115310960312496</v>
      </c>
    </row>
    <row r="458" spans="1:25" ht="18" x14ac:dyDescent="0.55000000000000004">
      <c r="A458" s="57">
        <v>460</v>
      </c>
      <c r="B458" s="70" t="s">
        <v>505</v>
      </c>
      <c r="C458" s="15">
        <v>16.600000000000001</v>
      </c>
      <c r="D458" s="46">
        <f t="shared" si="92"/>
        <v>15.801125000000003</v>
      </c>
      <c r="E458" s="15">
        <v>14.4</v>
      </c>
      <c r="F458" s="46">
        <f t="shared" si="93"/>
        <v>14.1228</v>
      </c>
      <c r="G458" s="15">
        <v>7.8</v>
      </c>
      <c r="H458" s="46">
        <f t="shared" si="94"/>
        <v>7.1264699999999994</v>
      </c>
      <c r="I458" s="47">
        <v>91.1</v>
      </c>
      <c r="J458" s="37">
        <f>K458-273.15</f>
        <v>-63.029999999999973</v>
      </c>
      <c r="K458" s="37">
        <v>210.12</v>
      </c>
      <c r="L458" s="37">
        <f>M458-273.15</f>
        <v>165</v>
      </c>
      <c r="M458" s="37">
        <v>438.15</v>
      </c>
      <c r="N458" s="53"/>
      <c r="O458" s="37"/>
      <c r="P458" s="37"/>
      <c r="Q458" s="48">
        <f t="shared" si="95"/>
        <v>23.318662054243166</v>
      </c>
      <c r="R458" s="48">
        <f t="shared" si="96"/>
        <v>22.358792582930882</v>
      </c>
      <c r="S458" s="34">
        <f t="shared" si="97"/>
        <v>2.1422978715039598</v>
      </c>
      <c r="T458" s="34">
        <f t="shared" si="98"/>
        <v>2.2710117177033844</v>
      </c>
      <c r="U458" s="17">
        <f t="shared" si="99"/>
        <v>73.377599999999958</v>
      </c>
      <c r="V458" s="17">
        <f t="shared" si="100"/>
        <v>36.688799999999979</v>
      </c>
      <c r="W458" s="17">
        <f t="shared" si="101"/>
        <v>34.398913703499964</v>
      </c>
      <c r="X458" s="19">
        <f t="shared" si="102"/>
        <v>3.6688799999999979</v>
      </c>
      <c r="Y458" s="71">
        <f t="shared" si="103"/>
        <v>3.4398913703499963</v>
      </c>
    </row>
    <row r="459" spans="1:25" ht="18" x14ac:dyDescent="0.55000000000000004">
      <c r="A459" s="57">
        <v>461</v>
      </c>
      <c r="B459" s="70" t="s">
        <v>506</v>
      </c>
      <c r="C459" s="15">
        <v>16.8</v>
      </c>
      <c r="D459" s="46">
        <f t="shared" si="92"/>
        <v>15.9915</v>
      </c>
      <c r="E459" s="15">
        <v>5.2</v>
      </c>
      <c r="F459" s="46">
        <f t="shared" si="93"/>
        <v>5.0998999999999999</v>
      </c>
      <c r="G459" s="15">
        <v>12.4</v>
      </c>
      <c r="H459" s="46">
        <f t="shared" si="94"/>
        <v>11.32926</v>
      </c>
      <c r="I459" s="47">
        <v>83.9</v>
      </c>
      <c r="J459" s="37" t="s">
        <v>47</v>
      </c>
      <c r="K459" s="37" t="s">
        <v>47</v>
      </c>
      <c r="L459" s="37" t="s">
        <v>47</v>
      </c>
      <c r="M459" s="37" t="s">
        <v>47</v>
      </c>
      <c r="N459" s="53"/>
      <c r="O459" s="37"/>
      <c r="P459" s="37"/>
      <c r="Q459" s="48">
        <f t="shared" si="95"/>
        <v>21.518364250100426</v>
      </c>
      <c r="R459" s="48">
        <f t="shared" si="96"/>
        <v>20.25065886354318</v>
      </c>
      <c r="S459" s="34">
        <f t="shared" si="97"/>
        <v>0.34200006736121935</v>
      </c>
      <c r="T459" s="34">
        <f t="shared" si="98"/>
        <v>0.1628779983156825</v>
      </c>
      <c r="U459" s="17">
        <f t="shared" si="99"/>
        <v>47.145599999999973</v>
      </c>
      <c r="V459" s="17">
        <f t="shared" si="100"/>
        <v>23.572799999999987</v>
      </c>
      <c r="W459" s="17">
        <f t="shared" si="101"/>
        <v>20.062637664099974</v>
      </c>
      <c r="X459" s="19">
        <f t="shared" si="102"/>
        <v>2.3572799999999985</v>
      </c>
      <c r="Y459" s="71">
        <f t="shared" si="103"/>
        <v>2.0062637664099974</v>
      </c>
    </row>
    <row r="460" spans="1:25" ht="18" x14ac:dyDescent="0.55000000000000004">
      <c r="A460" s="57">
        <v>462</v>
      </c>
      <c r="B460" s="70" t="s">
        <v>507</v>
      </c>
      <c r="C460" s="15">
        <v>16</v>
      </c>
      <c r="D460" s="46">
        <f t="shared" si="92"/>
        <v>15.23</v>
      </c>
      <c r="E460" s="15">
        <v>5.0999999999999996</v>
      </c>
      <c r="F460" s="46">
        <f t="shared" si="93"/>
        <v>5.0018249999999993</v>
      </c>
      <c r="G460" s="15">
        <v>14.3</v>
      </c>
      <c r="H460" s="46">
        <f t="shared" si="94"/>
        <v>13.065194999999999</v>
      </c>
      <c r="I460" s="47">
        <v>109.5</v>
      </c>
      <c r="J460" s="37">
        <f>K460-273.15</f>
        <v>-78.149999999999977</v>
      </c>
      <c r="K460" s="37">
        <v>195</v>
      </c>
      <c r="L460" s="37">
        <f>M460-273.15</f>
        <v>128.70000000000005</v>
      </c>
      <c r="M460" s="37">
        <v>401.85</v>
      </c>
      <c r="N460" s="53"/>
      <c r="O460" s="37"/>
      <c r="P460" s="37"/>
      <c r="Q460" s="48">
        <f t="shared" si="95"/>
        <v>22.056745000112777</v>
      </c>
      <c r="R460" s="48">
        <f t="shared" si="96"/>
        <v>20.680195205042189</v>
      </c>
      <c r="S460" s="34">
        <f t="shared" si="97"/>
        <v>0.88038081737357032</v>
      </c>
      <c r="T460" s="34">
        <f t="shared" si="98"/>
        <v>0.59241433981469171</v>
      </c>
      <c r="U460" s="17">
        <f t="shared" si="99"/>
        <v>86.493599999999986</v>
      </c>
      <c r="V460" s="17">
        <f t="shared" si="100"/>
        <v>43.246799999999993</v>
      </c>
      <c r="W460" s="17">
        <f t="shared" si="101"/>
        <v>36.894356291124964</v>
      </c>
      <c r="X460" s="19">
        <f t="shared" si="102"/>
        <v>4.324679999999999</v>
      </c>
      <c r="Y460" s="71">
        <f t="shared" si="103"/>
        <v>3.6894356291124963</v>
      </c>
    </row>
    <row r="461" spans="1:25" ht="14.25" customHeight="1" x14ac:dyDescent="0.55000000000000004">
      <c r="A461" s="57">
        <v>463</v>
      </c>
      <c r="B461" s="73" t="s">
        <v>508</v>
      </c>
      <c r="C461" s="15">
        <v>15</v>
      </c>
      <c r="D461" s="46">
        <f t="shared" si="92"/>
        <v>14.278125000000001</v>
      </c>
      <c r="E461" s="15">
        <v>4.3</v>
      </c>
      <c r="F461" s="46">
        <f t="shared" si="93"/>
        <v>4.217225</v>
      </c>
      <c r="G461" s="15">
        <v>5.7</v>
      </c>
      <c r="H461" s="46">
        <f t="shared" si="94"/>
        <v>5.2078049999999996</v>
      </c>
      <c r="I461" s="47">
        <v>93.5</v>
      </c>
      <c r="J461" s="37" t="s">
        <v>47</v>
      </c>
      <c r="K461" s="37" t="s">
        <v>47</v>
      </c>
      <c r="L461" s="37">
        <v>36.4</v>
      </c>
      <c r="M461" s="37">
        <f>L461+273.15</f>
        <v>309.54999999999995</v>
      </c>
      <c r="N461" s="53"/>
      <c r="O461" s="37"/>
      <c r="P461" s="37"/>
      <c r="Q461" s="48">
        <f t="shared" si="95"/>
        <v>16.612645785665812</v>
      </c>
      <c r="R461" s="48">
        <f t="shared" si="96"/>
        <v>15.772478344707753</v>
      </c>
      <c r="S461" s="34">
        <f t="shared" si="97"/>
        <v>4.5637183970733943</v>
      </c>
      <c r="T461" s="34">
        <f t="shared" si="98"/>
        <v>4.3153025205197437</v>
      </c>
      <c r="U461" s="17">
        <f t="shared" si="99"/>
        <v>64.333599999999961</v>
      </c>
      <c r="V461" s="17">
        <f t="shared" si="100"/>
        <v>32.166799999999981</v>
      </c>
      <c r="W461" s="17">
        <f t="shared" si="101"/>
        <v>28.535061863874951</v>
      </c>
      <c r="X461" s="19">
        <f t="shared" si="102"/>
        <v>3.216679999999998</v>
      </c>
      <c r="Y461" s="71">
        <f t="shared" si="103"/>
        <v>2.8535061863874951</v>
      </c>
    </row>
    <row r="462" spans="1:25" ht="18" x14ac:dyDescent="0.55000000000000004">
      <c r="A462" s="57">
        <v>464</v>
      </c>
      <c r="B462" s="70" t="s">
        <v>509</v>
      </c>
      <c r="C462" s="15">
        <v>15.5</v>
      </c>
      <c r="D462" s="46">
        <f t="shared" si="92"/>
        <v>14.7540625</v>
      </c>
      <c r="E462" s="15">
        <v>7.2</v>
      </c>
      <c r="F462" s="46">
        <f t="shared" si="93"/>
        <v>7.0613999999999999</v>
      </c>
      <c r="G462" s="15">
        <v>7.6</v>
      </c>
      <c r="H462" s="46">
        <f t="shared" si="94"/>
        <v>6.9437399999999991</v>
      </c>
      <c r="I462" s="47">
        <v>79.7</v>
      </c>
      <c r="J462" s="37">
        <f>K462-273.15</f>
        <v>-97.999999999999972</v>
      </c>
      <c r="K462" s="37">
        <v>175.15</v>
      </c>
      <c r="L462" s="37">
        <f>M462-273.15</f>
        <v>56.850000000000023</v>
      </c>
      <c r="M462" s="37">
        <v>330</v>
      </c>
      <c r="N462" s="53"/>
      <c r="O462" s="37"/>
      <c r="P462" s="37"/>
      <c r="Q462" s="48">
        <f t="shared" si="95"/>
        <v>18.704277585621959</v>
      </c>
      <c r="R462" s="48">
        <f t="shared" si="96"/>
        <v>17.769672349300823</v>
      </c>
      <c r="S462" s="34">
        <f t="shared" si="97"/>
        <v>2.4720865971172472</v>
      </c>
      <c r="T462" s="34">
        <f t="shared" si="98"/>
        <v>2.3181085159266743</v>
      </c>
      <c r="U462" s="17">
        <f t="shared" si="99"/>
        <v>41.873599999999968</v>
      </c>
      <c r="V462" s="17">
        <f t="shared" si="100"/>
        <v>20.936799999999984</v>
      </c>
      <c r="W462" s="17">
        <f t="shared" si="101"/>
        <v>18.338341868912465</v>
      </c>
      <c r="X462" s="19">
        <f t="shared" si="102"/>
        <v>2.0936799999999982</v>
      </c>
      <c r="Y462" s="71">
        <f t="shared" si="103"/>
        <v>1.8338341868912464</v>
      </c>
    </row>
    <row r="463" spans="1:25" ht="18" x14ac:dyDescent="0.55000000000000004">
      <c r="A463" s="57">
        <v>465</v>
      </c>
      <c r="B463" s="70" t="s">
        <v>510</v>
      </c>
      <c r="C463" s="15">
        <v>15.1</v>
      </c>
      <c r="D463" s="46">
        <f t="shared" si="92"/>
        <v>14.373312500000001</v>
      </c>
      <c r="E463" s="15">
        <v>3.8</v>
      </c>
      <c r="F463" s="46">
        <f t="shared" si="93"/>
        <v>3.7268499999999998</v>
      </c>
      <c r="G463" s="15">
        <v>9.1999999999999993</v>
      </c>
      <c r="H463" s="46">
        <f t="shared" si="94"/>
        <v>8.4055799999999987</v>
      </c>
      <c r="I463" s="47">
        <v>59.6</v>
      </c>
      <c r="J463" s="37">
        <f>K463-273.15</f>
        <v>-102.69999999999999</v>
      </c>
      <c r="K463" s="37">
        <v>170.45</v>
      </c>
      <c r="L463" s="37">
        <f>M463-273.15</f>
        <v>-23.20999999999998</v>
      </c>
      <c r="M463" s="37">
        <v>249.94</v>
      </c>
      <c r="N463" s="53"/>
      <c r="O463" s="37"/>
      <c r="P463" s="37"/>
      <c r="Q463" s="48">
        <f t="shared" si="95"/>
        <v>18.085629654507471</v>
      </c>
      <c r="R463" s="48">
        <f t="shared" si="96"/>
        <v>17.062687311251889</v>
      </c>
      <c r="S463" s="34">
        <f t="shared" si="97"/>
        <v>3.0907345282317351</v>
      </c>
      <c r="T463" s="34">
        <f t="shared" si="98"/>
        <v>3.0250935539756085</v>
      </c>
      <c r="U463" s="17">
        <f t="shared" si="99"/>
        <v>67.497599999999977</v>
      </c>
      <c r="V463" s="17">
        <f t="shared" si="100"/>
        <v>33.748799999999989</v>
      </c>
      <c r="W463" s="17">
        <f t="shared" si="101"/>
        <v>29.978905230562447</v>
      </c>
      <c r="X463" s="19">
        <f t="shared" si="102"/>
        <v>3.3748799999999988</v>
      </c>
      <c r="Y463" s="71">
        <f t="shared" si="103"/>
        <v>2.9978905230562445</v>
      </c>
    </row>
    <row r="464" spans="1:25" ht="18" x14ac:dyDescent="0.55000000000000004">
      <c r="A464" s="57">
        <v>467</v>
      </c>
      <c r="B464" s="70" t="s">
        <v>511</v>
      </c>
      <c r="C464" s="15">
        <v>15.3</v>
      </c>
      <c r="D464" s="46">
        <f t="shared" si="92"/>
        <v>14.5636875</v>
      </c>
      <c r="E464" s="15">
        <v>6.7</v>
      </c>
      <c r="F464" s="46">
        <f t="shared" si="93"/>
        <v>6.5710250000000006</v>
      </c>
      <c r="G464" s="15">
        <v>9.4</v>
      </c>
      <c r="H464" s="46">
        <f t="shared" si="94"/>
        <v>8.5883099999999999</v>
      </c>
      <c r="I464" s="47">
        <v>90.3</v>
      </c>
      <c r="J464" s="37">
        <f>K464-273.15</f>
        <v>-76.829999999999984</v>
      </c>
      <c r="K464" s="37">
        <v>196.32</v>
      </c>
      <c r="L464" s="37">
        <f>M464-273.15</f>
        <v>80.200000000000045</v>
      </c>
      <c r="M464" s="37">
        <v>353.35</v>
      </c>
      <c r="N464" s="53"/>
      <c r="O464" s="37"/>
      <c r="P464" s="37"/>
      <c r="Q464" s="48">
        <f t="shared" si="95"/>
        <v>19.166115934116647</v>
      </c>
      <c r="R464" s="48">
        <f t="shared" si="96"/>
        <v>18.139416523261747</v>
      </c>
      <c r="S464" s="34">
        <f t="shared" si="97"/>
        <v>2.0102482486225597</v>
      </c>
      <c r="T464" s="34">
        <f t="shared" si="98"/>
        <v>1.9483643419657497</v>
      </c>
      <c r="U464" s="17">
        <f t="shared" si="99"/>
        <v>52.635599999999954</v>
      </c>
      <c r="V464" s="17">
        <f t="shared" si="100"/>
        <v>26.317799999999977</v>
      </c>
      <c r="W464" s="17">
        <f t="shared" si="101"/>
        <v>22.992427322724961</v>
      </c>
      <c r="X464" s="19">
        <f t="shared" si="102"/>
        <v>2.6317799999999978</v>
      </c>
      <c r="Y464" s="71">
        <f t="shared" si="103"/>
        <v>2.299242732272496</v>
      </c>
    </row>
    <row r="465" spans="1:25" ht="18" x14ac:dyDescent="0.55000000000000004">
      <c r="A465" s="57">
        <v>468</v>
      </c>
      <c r="B465" s="70" t="s">
        <v>512</v>
      </c>
      <c r="C465" s="15">
        <v>16</v>
      </c>
      <c r="D465" s="46">
        <f t="shared" si="92"/>
        <v>15.23</v>
      </c>
      <c r="E465" s="15">
        <v>6</v>
      </c>
      <c r="F465" s="46">
        <f t="shared" si="93"/>
        <v>5.8845000000000001</v>
      </c>
      <c r="G465" s="15">
        <v>15.5</v>
      </c>
      <c r="H465" s="46">
        <f t="shared" si="94"/>
        <v>14.161574999999999</v>
      </c>
      <c r="I465" s="47">
        <v>84.4</v>
      </c>
      <c r="J465" s="37" t="s">
        <v>47</v>
      </c>
      <c r="K465" s="37" t="s">
        <v>47</v>
      </c>
      <c r="L465" s="37" t="s">
        <v>47</v>
      </c>
      <c r="M465" s="37" t="s">
        <v>47</v>
      </c>
      <c r="N465" s="53"/>
      <c r="O465" s="37"/>
      <c r="P465" s="37"/>
      <c r="Q465" s="48">
        <f t="shared" si="95"/>
        <v>23.070543990118654</v>
      </c>
      <c r="R465" s="48">
        <f t="shared" si="96"/>
        <v>21.613200751638452</v>
      </c>
      <c r="S465" s="34">
        <f t="shared" si="97"/>
        <v>1.894179807379448</v>
      </c>
      <c r="T465" s="34">
        <f t="shared" si="98"/>
        <v>1.5254198864109547</v>
      </c>
      <c r="U465" s="17">
        <f t="shared" si="99"/>
        <v>102.84359999999998</v>
      </c>
      <c r="V465" s="17">
        <f t="shared" si="100"/>
        <v>51.42179999999999</v>
      </c>
      <c r="W465" s="17">
        <f t="shared" si="101"/>
        <v>43.567843867862457</v>
      </c>
      <c r="X465" s="19">
        <f t="shared" si="102"/>
        <v>5.1421799999999989</v>
      </c>
      <c r="Y465" s="71">
        <f t="shared" si="103"/>
        <v>4.3567843867862459</v>
      </c>
    </row>
    <row r="466" spans="1:25" ht="18" x14ac:dyDescent="0.55000000000000004">
      <c r="A466" s="57">
        <v>469</v>
      </c>
      <c r="B466" s="70" t="s">
        <v>513</v>
      </c>
      <c r="C466" s="15">
        <v>16.399999999999999</v>
      </c>
      <c r="D466" s="46">
        <f t="shared" si="92"/>
        <v>15.610749999999999</v>
      </c>
      <c r="E466" s="15">
        <v>11.3</v>
      </c>
      <c r="F466" s="46">
        <f t="shared" si="93"/>
        <v>11.082475000000001</v>
      </c>
      <c r="G466" s="15">
        <v>5.0999999999999996</v>
      </c>
      <c r="H466" s="46">
        <f t="shared" si="94"/>
        <v>4.6596149999999996</v>
      </c>
      <c r="I466" s="47">
        <v>97.7</v>
      </c>
      <c r="J466" s="37" t="s">
        <v>47</v>
      </c>
      <c r="K466" s="37" t="s">
        <v>47</v>
      </c>
      <c r="L466" s="37" t="s">
        <v>47</v>
      </c>
      <c r="M466" s="37" t="s">
        <v>47</v>
      </c>
      <c r="N466" s="53"/>
      <c r="O466" s="37"/>
      <c r="P466" s="37"/>
      <c r="Q466" s="48">
        <f t="shared" si="95"/>
        <v>20.558696456730907</v>
      </c>
      <c r="R466" s="48">
        <f t="shared" si="96"/>
        <v>19.703522010959105</v>
      </c>
      <c r="S466" s="34">
        <f t="shared" si="97"/>
        <v>0.61766772600829967</v>
      </c>
      <c r="T466" s="34">
        <f t="shared" si="98"/>
        <v>0.38425885426839201</v>
      </c>
      <c r="U466" s="17">
        <f t="shared" si="99"/>
        <v>43.629600000000011</v>
      </c>
      <c r="V466" s="17">
        <f t="shared" si="100"/>
        <v>21.814800000000005</v>
      </c>
      <c r="W466" s="17">
        <f t="shared" si="101"/>
        <v>19.722570129224984</v>
      </c>
      <c r="X466" s="19">
        <f t="shared" si="102"/>
        <v>2.1814800000000005</v>
      </c>
      <c r="Y466" s="71">
        <f t="shared" si="103"/>
        <v>1.9722570129224983</v>
      </c>
    </row>
    <row r="467" spans="1:25" ht="18" x14ac:dyDescent="0.55000000000000004">
      <c r="A467" s="57">
        <v>470</v>
      </c>
      <c r="B467" s="70" t="s">
        <v>514</v>
      </c>
      <c r="C467" s="15">
        <v>13</v>
      </c>
      <c r="D467" s="46">
        <f t="shared" si="92"/>
        <v>12.374375000000001</v>
      </c>
      <c r="E467" s="15">
        <v>7.3</v>
      </c>
      <c r="F467" s="46">
        <f t="shared" si="93"/>
        <v>7.1594749999999996</v>
      </c>
      <c r="G467" s="15">
        <v>17.3</v>
      </c>
      <c r="H467" s="46">
        <f t="shared" si="94"/>
        <v>15.806145000000001</v>
      </c>
      <c r="I467" s="47">
        <v>44.4</v>
      </c>
      <c r="J467" s="37">
        <f>K467-273.15</f>
        <v>-93.45999999999998</v>
      </c>
      <c r="K467" s="37">
        <v>179.69</v>
      </c>
      <c r="L467" s="37">
        <f>M467-273.15</f>
        <v>-6.3299999999999841</v>
      </c>
      <c r="M467" s="37">
        <v>266.82</v>
      </c>
      <c r="N467" s="53"/>
      <c r="O467" s="37"/>
      <c r="P467" s="37"/>
      <c r="Q467" s="48">
        <f t="shared" si="95"/>
        <v>22.838126017692435</v>
      </c>
      <c r="R467" s="48">
        <f t="shared" si="96"/>
        <v>21.312378062461143</v>
      </c>
      <c r="S467" s="34">
        <f t="shared" si="97"/>
        <v>1.6617618349532286</v>
      </c>
      <c r="T467" s="34">
        <f t="shared" si="98"/>
        <v>1.2245971972336456</v>
      </c>
      <c r="U467" s="17">
        <f t="shared" si="99"/>
        <v>237.05359999999996</v>
      </c>
      <c r="V467" s="17">
        <f t="shared" si="100"/>
        <v>118.52679999999998</v>
      </c>
      <c r="W467" s="17">
        <f t="shared" si="101"/>
        <v>102.57190296637494</v>
      </c>
      <c r="X467" s="19">
        <f t="shared" si="102"/>
        <v>11.852679999999998</v>
      </c>
      <c r="Y467" s="71">
        <f t="shared" si="103"/>
        <v>10.257190296637493</v>
      </c>
    </row>
    <row r="468" spans="1:25" ht="18" x14ac:dyDescent="0.55000000000000004">
      <c r="A468" s="57">
        <v>471</v>
      </c>
      <c r="B468" s="70" t="s">
        <v>515</v>
      </c>
      <c r="C468" s="15">
        <v>15.2</v>
      </c>
      <c r="D468" s="46">
        <f t="shared" si="92"/>
        <v>14.468500000000001</v>
      </c>
      <c r="E468" s="15">
        <v>3.1</v>
      </c>
      <c r="F468" s="46">
        <f t="shared" si="93"/>
        <v>3.0403250000000002</v>
      </c>
      <c r="G468" s="15">
        <v>6.8</v>
      </c>
      <c r="H468" s="46">
        <f t="shared" si="94"/>
        <v>6.2128199999999998</v>
      </c>
      <c r="I468" s="47">
        <v>167.4</v>
      </c>
      <c r="J468" s="37">
        <v>-63.8</v>
      </c>
      <c r="K468" s="37">
        <f>J468+273.15</f>
        <v>209.34999999999997</v>
      </c>
      <c r="L468" s="37">
        <v>146.30000000000001</v>
      </c>
      <c r="M468" s="37">
        <f>L468+273.15</f>
        <v>419.45</v>
      </c>
      <c r="N468" s="53"/>
      <c r="O468" s="37"/>
      <c r="P468" s="37"/>
      <c r="Q468" s="48">
        <f t="shared" si="95"/>
        <v>16.93782748760891</v>
      </c>
      <c r="R468" s="48">
        <f t="shared" si="96"/>
        <v>16.036838862694388</v>
      </c>
      <c r="S468" s="34">
        <f t="shared" si="97"/>
        <v>4.2385366951302963</v>
      </c>
      <c r="T468" s="34">
        <f t="shared" si="98"/>
        <v>4.0509420025331089</v>
      </c>
      <c r="U468" s="17">
        <f t="shared" si="99"/>
        <v>64.811599999999999</v>
      </c>
      <c r="V468" s="17">
        <f t="shared" si="100"/>
        <v>32.405799999999999</v>
      </c>
      <c r="W468" s="17">
        <f t="shared" si="101"/>
        <v>29.069306649562453</v>
      </c>
      <c r="X468" s="19">
        <f t="shared" si="102"/>
        <v>3.24058</v>
      </c>
      <c r="Y468" s="71">
        <f t="shared" si="103"/>
        <v>2.9069306649562452</v>
      </c>
    </row>
    <row r="469" spans="1:25" ht="18" x14ac:dyDescent="0.55000000000000004">
      <c r="A469" s="57">
        <v>472</v>
      </c>
      <c r="B469" s="70" t="s">
        <v>516</v>
      </c>
      <c r="C469" s="15">
        <v>17</v>
      </c>
      <c r="D469" s="46">
        <f t="shared" si="92"/>
        <v>16.181875000000002</v>
      </c>
      <c r="E469" s="15">
        <v>8.1999999999999993</v>
      </c>
      <c r="F469" s="46">
        <f t="shared" si="93"/>
        <v>8.0421499999999995</v>
      </c>
      <c r="G469" s="15">
        <v>4.7</v>
      </c>
      <c r="H469" s="46">
        <f t="shared" si="94"/>
        <v>4.2941549999999999</v>
      </c>
      <c r="I469" s="47">
        <v>124.9</v>
      </c>
      <c r="J469" s="37">
        <f>K469-273.15</f>
        <v>-12.399999999999977</v>
      </c>
      <c r="K469" s="37">
        <v>260.75</v>
      </c>
      <c r="L469" s="37">
        <f>M469-273.15</f>
        <v>199.5</v>
      </c>
      <c r="M469" s="37">
        <v>472.65</v>
      </c>
      <c r="N469" s="53"/>
      <c r="O469" s="37"/>
      <c r="P469" s="37"/>
      <c r="Q469" s="48">
        <f t="shared" si="95"/>
        <v>19.450706928027063</v>
      </c>
      <c r="R469" s="48">
        <f t="shared" si="96"/>
        <v>18.573341710692507</v>
      </c>
      <c r="S469" s="34">
        <f t="shared" si="97"/>
        <v>1.7256572547121429</v>
      </c>
      <c r="T469" s="34">
        <f t="shared" si="98"/>
        <v>1.5144391545349905</v>
      </c>
      <c r="U469" s="17">
        <f t="shared" si="99"/>
        <v>18.56359999999998</v>
      </c>
      <c r="V469" s="17">
        <f t="shared" si="100"/>
        <v>9.2817999999999898</v>
      </c>
      <c r="W469" s="17">
        <f t="shared" si="101"/>
        <v>7.9225923665624736</v>
      </c>
      <c r="X469" s="19">
        <f t="shared" si="102"/>
        <v>0.92817999999999901</v>
      </c>
      <c r="Y469" s="71">
        <f t="shared" si="103"/>
        <v>0.79225923665624731</v>
      </c>
    </row>
    <row r="470" spans="1:25" ht="18" x14ac:dyDescent="0.55000000000000004">
      <c r="A470" s="57">
        <v>473</v>
      </c>
      <c r="B470" s="70" t="s">
        <v>517</v>
      </c>
      <c r="C470" s="15">
        <v>17</v>
      </c>
      <c r="D470" s="46">
        <f t="shared" si="92"/>
        <v>16.181875000000002</v>
      </c>
      <c r="E470" s="15">
        <v>8.8000000000000007</v>
      </c>
      <c r="F470" s="46">
        <f t="shared" si="93"/>
        <v>8.6306000000000012</v>
      </c>
      <c r="G470" s="15">
        <v>2.6</v>
      </c>
      <c r="H470" s="46">
        <f t="shared" si="94"/>
        <v>2.3754900000000001</v>
      </c>
      <c r="I470" s="47">
        <v>56.8</v>
      </c>
      <c r="J470" s="37">
        <v>-93.66</v>
      </c>
      <c r="K470" s="37">
        <f>J470+273.15</f>
        <v>179.48999999999998</v>
      </c>
      <c r="L470" s="37">
        <v>3.56</v>
      </c>
      <c r="M470" s="37">
        <f>L470+273.15</f>
        <v>276.70999999999998</v>
      </c>
      <c r="N470" s="53"/>
      <c r="O470" s="37"/>
      <c r="P470" s="37"/>
      <c r="Q470" s="48">
        <f t="shared" si="95"/>
        <v>19.318385025669201</v>
      </c>
      <c r="R470" s="48">
        <f t="shared" si="96"/>
        <v>18.492790152265425</v>
      </c>
      <c r="S470" s="34">
        <f t="shared" si="97"/>
        <v>1.8579791570700053</v>
      </c>
      <c r="T470" s="34">
        <f t="shared" si="98"/>
        <v>1.5949907129620726</v>
      </c>
      <c r="U470" s="17">
        <f t="shared" si="99"/>
        <v>34.433599999999991</v>
      </c>
      <c r="V470" s="17">
        <f t="shared" si="100"/>
        <v>17.216799999999996</v>
      </c>
      <c r="W470" s="17">
        <f t="shared" si="101"/>
        <v>14.650543946099976</v>
      </c>
      <c r="X470" s="19">
        <f t="shared" si="102"/>
        <v>1.7216799999999997</v>
      </c>
      <c r="Y470" s="71">
        <f t="shared" si="103"/>
        <v>1.4650543946099976</v>
      </c>
    </row>
    <row r="471" spans="1:25" ht="18" x14ac:dyDescent="0.55000000000000004">
      <c r="A471" s="57">
        <v>474</v>
      </c>
      <c r="B471" s="70" t="s">
        <v>518</v>
      </c>
      <c r="C471" s="15">
        <v>15.3</v>
      </c>
      <c r="D471" s="46">
        <f t="shared" si="92"/>
        <v>14.5636875</v>
      </c>
      <c r="E471" s="15">
        <v>6.1</v>
      </c>
      <c r="F471" s="46">
        <f t="shared" si="93"/>
        <v>5.9825749999999998</v>
      </c>
      <c r="G471" s="15">
        <v>4.0999999999999996</v>
      </c>
      <c r="H471" s="46">
        <f t="shared" si="94"/>
        <v>3.7459649999999995</v>
      </c>
      <c r="I471" s="47">
        <v>123.6</v>
      </c>
      <c r="J471" s="37">
        <v>-59.6</v>
      </c>
      <c r="K471" s="37">
        <f>J471+273.15</f>
        <v>213.54999999999998</v>
      </c>
      <c r="L471" s="37">
        <v>127.5</v>
      </c>
      <c r="M471" s="37">
        <f>L471+273.15</f>
        <v>400.65</v>
      </c>
      <c r="N471" s="53"/>
      <c r="O471" s="37"/>
      <c r="P471" s="37"/>
      <c r="Q471" s="48">
        <f t="shared" si="95"/>
        <v>16.973803345155147</v>
      </c>
      <c r="R471" s="48">
        <f t="shared" si="96"/>
        <v>16.184080171869709</v>
      </c>
      <c r="S471" s="34">
        <f t="shared" si="97"/>
        <v>4.2025608375840591</v>
      </c>
      <c r="T471" s="34">
        <f t="shared" si="98"/>
        <v>3.9037006933577878</v>
      </c>
      <c r="U471" s="17">
        <f t="shared" si="99"/>
        <v>56.005599999999959</v>
      </c>
      <c r="V471" s="17">
        <f t="shared" si="100"/>
        <v>28.002799999999979</v>
      </c>
      <c r="W471" s="17">
        <f t="shared" si="101"/>
        <v>24.402935731037459</v>
      </c>
      <c r="X471" s="19">
        <f t="shared" si="102"/>
        <v>2.8002799999999981</v>
      </c>
      <c r="Y471" s="71">
        <f t="shared" si="103"/>
        <v>2.4402935731037458</v>
      </c>
    </row>
    <row r="472" spans="1:25" ht="18" x14ac:dyDescent="0.55000000000000004">
      <c r="A472" s="57">
        <v>475</v>
      </c>
      <c r="B472" s="70" t="s">
        <v>519</v>
      </c>
      <c r="C472" s="15">
        <v>15.3</v>
      </c>
      <c r="D472" s="46">
        <f t="shared" si="92"/>
        <v>14.5636875</v>
      </c>
      <c r="E472" s="15">
        <v>6.1</v>
      </c>
      <c r="F472" s="46">
        <f t="shared" si="93"/>
        <v>5.9825749999999998</v>
      </c>
      <c r="G472" s="15">
        <v>3.9</v>
      </c>
      <c r="H472" s="46">
        <f t="shared" si="94"/>
        <v>3.5632349999999997</v>
      </c>
      <c r="I472" s="47">
        <v>55.4</v>
      </c>
      <c r="J472" s="37">
        <f>K472-273.15</f>
        <v>-97.71999999999997</v>
      </c>
      <c r="K472" s="37">
        <v>175.43</v>
      </c>
      <c r="L472" s="37">
        <f>M472-273.15</f>
        <v>-24.199999999999989</v>
      </c>
      <c r="M472" s="37">
        <v>248.95</v>
      </c>
      <c r="N472" s="53"/>
      <c r="O472" s="37"/>
      <c r="P472" s="37"/>
      <c r="Q472" s="48">
        <f t="shared" si="95"/>
        <v>16.92660627532879</v>
      </c>
      <c r="R472" s="48">
        <f t="shared" si="96"/>
        <v>16.142764351049244</v>
      </c>
      <c r="S472" s="34">
        <f t="shared" si="97"/>
        <v>4.2497579074104159</v>
      </c>
      <c r="T472" s="34">
        <f t="shared" si="98"/>
        <v>3.9450165141782527</v>
      </c>
      <c r="U472" s="17">
        <f t="shared" si="99"/>
        <v>57.205599999999954</v>
      </c>
      <c r="V472" s="17">
        <f t="shared" si="100"/>
        <v>28.602799999999977</v>
      </c>
      <c r="W472" s="17">
        <f t="shared" si="101"/>
        <v>24.90238250353746</v>
      </c>
      <c r="X472" s="19">
        <f t="shared" si="102"/>
        <v>2.8602799999999977</v>
      </c>
      <c r="Y472" s="71">
        <f t="shared" si="103"/>
        <v>2.4902382503537459</v>
      </c>
    </row>
    <row r="473" spans="1:25" ht="18" x14ac:dyDescent="0.55000000000000004">
      <c r="A473" s="57">
        <v>476</v>
      </c>
      <c r="B473" s="70" t="s">
        <v>520</v>
      </c>
      <c r="C473" s="15">
        <v>16.3</v>
      </c>
      <c r="D473" s="46">
        <f t="shared" si="92"/>
        <v>15.515562500000001</v>
      </c>
      <c r="E473" s="15">
        <v>9.5</v>
      </c>
      <c r="F473" s="46">
        <f t="shared" si="93"/>
        <v>9.3171250000000008</v>
      </c>
      <c r="G473" s="15">
        <v>8.5</v>
      </c>
      <c r="H473" s="46">
        <f t="shared" si="94"/>
        <v>7.766025</v>
      </c>
      <c r="I473" s="47">
        <v>77.3</v>
      </c>
      <c r="J473" s="37">
        <v>-60.9</v>
      </c>
      <c r="K473" s="37">
        <f>J473+273.15</f>
        <v>212.24999999999997</v>
      </c>
      <c r="L473" s="37">
        <v>70</v>
      </c>
      <c r="M473" s="37">
        <f>L473+273.15</f>
        <v>343.15</v>
      </c>
      <c r="N473" s="53"/>
      <c r="O473" s="37"/>
      <c r="P473" s="37"/>
      <c r="Q473" s="48">
        <f t="shared" si="95"/>
        <v>20.692752354387274</v>
      </c>
      <c r="R473" s="48">
        <f t="shared" si="96"/>
        <v>19.693974770412812</v>
      </c>
      <c r="S473" s="34">
        <f t="shared" si="97"/>
        <v>0.48361182835193262</v>
      </c>
      <c r="T473" s="34">
        <f t="shared" si="98"/>
        <v>0.39380609481468554</v>
      </c>
      <c r="U473" s="17">
        <f t="shared" si="99"/>
        <v>31.925599999999964</v>
      </c>
      <c r="V473" s="17">
        <f t="shared" si="100"/>
        <v>15.962799999999982</v>
      </c>
      <c r="W473" s="17">
        <f t="shared" si="101"/>
        <v>14.117963722237464</v>
      </c>
      <c r="X473" s="19">
        <f t="shared" si="102"/>
        <v>1.5962799999999981</v>
      </c>
      <c r="Y473" s="71">
        <f t="shared" si="103"/>
        <v>1.4117963722237463</v>
      </c>
    </row>
    <row r="474" spans="1:25" ht="18" x14ac:dyDescent="0.55000000000000004">
      <c r="A474" s="57">
        <v>477</v>
      </c>
      <c r="B474" s="70" t="s">
        <v>521</v>
      </c>
      <c r="C474" s="15">
        <v>16</v>
      </c>
      <c r="D474" s="46">
        <f t="shared" si="92"/>
        <v>15.23</v>
      </c>
      <c r="E474" s="15">
        <v>0</v>
      </c>
      <c r="F474" s="46">
        <f t="shared" si="93"/>
        <v>0</v>
      </c>
      <c r="G474" s="15">
        <v>1</v>
      </c>
      <c r="H474" s="46">
        <f t="shared" si="94"/>
        <v>0.91364999999999996</v>
      </c>
      <c r="I474" s="47">
        <v>128.30000000000001</v>
      </c>
      <c r="J474" s="37">
        <f>K474-273.15</f>
        <v>-126.56999999999996</v>
      </c>
      <c r="K474" s="37">
        <v>146.58000000000001</v>
      </c>
      <c r="L474" s="37">
        <f>M474-273.15</f>
        <v>100.93400000000003</v>
      </c>
      <c r="M474" s="37">
        <v>374.084</v>
      </c>
      <c r="N474" s="53"/>
      <c r="O474" s="37"/>
      <c r="P474" s="37"/>
      <c r="Q474" s="48">
        <f t="shared" si="95"/>
        <v>16.031219541881399</v>
      </c>
      <c r="R474" s="48">
        <f t="shared" si="96"/>
        <v>15.257380388602101</v>
      </c>
      <c r="S474" s="34">
        <f t="shared" si="97"/>
        <v>5.1451446408578079</v>
      </c>
      <c r="T474" s="34">
        <f t="shared" si="98"/>
        <v>4.8304004766253961</v>
      </c>
      <c r="U474" s="17">
        <f t="shared" si="99"/>
        <v>114.59359999999998</v>
      </c>
      <c r="V474" s="17">
        <f t="shared" si="100"/>
        <v>57.29679999999999</v>
      </c>
      <c r="W474" s="17">
        <f t="shared" si="101"/>
        <v>51.375459350049972</v>
      </c>
      <c r="X474" s="19">
        <f t="shared" si="102"/>
        <v>5.7296799999999992</v>
      </c>
      <c r="Y474" s="71">
        <f t="shared" si="103"/>
        <v>5.1375459350049972</v>
      </c>
    </row>
    <row r="475" spans="1:25" ht="18" x14ac:dyDescent="0.55000000000000004">
      <c r="A475" s="57">
        <v>478</v>
      </c>
      <c r="B475" s="70" t="s">
        <v>522</v>
      </c>
      <c r="C475" s="15">
        <v>17.7</v>
      </c>
      <c r="D475" s="46">
        <f t="shared" si="92"/>
        <v>16.848187499999998</v>
      </c>
      <c r="E475" s="15">
        <v>6.3</v>
      </c>
      <c r="F475" s="46">
        <f t="shared" si="93"/>
        <v>6.178725</v>
      </c>
      <c r="G475" s="15">
        <v>4.7</v>
      </c>
      <c r="H475" s="46">
        <f t="shared" si="94"/>
        <v>4.2941549999999999</v>
      </c>
      <c r="I475" s="47">
        <v>122.5</v>
      </c>
      <c r="J475" s="37">
        <v>-73.5</v>
      </c>
      <c r="K475" s="37">
        <f>J475+273.15</f>
        <v>199.64999999999998</v>
      </c>
      <c r="L475" s="37">
        <v>169</v>
      </c>
      <c r="M475" s="37">
        <f>L475+273.15</f>
        <v>442.15</v>
      </c>
      <c r="N475" s="53"/>
      <c r="O475" s="37"/>
      <c r="P475" s="37"/>
      <c r="Q475" s="48">
        <f t="shared" si="95"/>
        <v>19.366724038928215</v>
      </c>
      <c r="R475" s="48">
        <f t="shared" si="96"/>
        <v>18.452041399932046</v>
      </c>
      <c r="S475" s="34">
        <f t="shared" si="97"/>
        <v>1.8096401438109915</v>
      </c>
      <c r="T475" s="34">
        <f t="shared" si="98"/>
        <v>1.6357394652954511</v>
      </c>
      <c r="U475" s="17">
        <f t="shared" si="99"/>
        <v>9.9415999999999958</v>
      </c>
      <c r="V475" s="17">
        <f t="shared" si="100"/>
        <v>4.9707999999999979</v>
      </c>
      <c r="W475" s="17">
        <f t="shared" si="101"/>
        <v>4.1128933109374977</v>
      </c>
      <c r="X475" s="19">
        <f t="shared" si="102"/>
        <v>0.4970799999999998</v>
      </c>
      <c r="Y475" s="71">
        <f t="shared" si="103"/>
        <v>0.41128933109374977</v>
      </c>
    </row>
    <row r="476" spans="1:25" ht="18" x14ac:dyDescent="0.55000000000000004">
      <c r="A476" s="57">
        <v>479</v>
      </c>
      <c r="B476" s="70" t="s">
        <v>523</v>
      </c>
      <c r="C476" s="15">
        <v>17.600000000000001</v>
      </c>
      <c r="D476" s="46">
        <f t="shared" si="92"/>
        <v>16.753</v>
      </c>
      <c r="E476" s="15">
        <v>6.3</v>
      </c>
      <c r="F476" s="46">
        <f t="shared" si="93"/>
        <v>6.178725</v>
      </c>
      <c r="G476" s="15">
        <v>4.7</v>
      </c>
      <c r="H476" s="46">
        <f t="shared" si="94"/>
        <v>4.2941549999999999</v>
      </c>
      <c r="I476" s="47">
        <v>121.3</v>
      </c>
      <c r="J476" s="37">
        <v>-13.9</v>
      </c>
      <c r="K476" s="37">
        <f>J476+273.15</f>
        <v>259.25</v>
      </c>
      <c r="L476" s="37">
        <v>165</v>
      </c>
      <c r="M476" s="37">
        <f>L476+273.15</f>
        <v>438.15</v>
      </c>
      <c r="N476" s="53"/>
      <c r="O476" s="37"/>
      <c r="P476" s="37"/>
      <c r="Q476" s="48">
        <f t="shared" si="95"/>
        <v>19.275372888740701</v>
      </c>
      <c r="R476" s="48">
        <f t="shared" si="96"/>
        <v>18.365168629491261</v>
      </c>
      <c r="S476" s="34">
        <f t="shared" si="97"/>
        <v>1.900991293998505</v>
      </c>
      <c r="T476" s="34">
        <f t="shared" si="98"/>
        <v>1.7226122357362357</v>
      </c>
      <c r="U476" s="17">
        <f t="shared" si="99"/>
        <v>10.797599999999976</v>
      </c>
      <c r="V476" s="17">
        <f t="shared" si="100"/>
        <v>5.3987999999999881</v>
      </c>
      <c r="W476" s="17">
        <f t="shared" si="101"/>
        <v>4.4810885556249893</v>
      </c>
      <c r="X476" s="19">
        <f t="shared" si="102"/>
        <v>0.53987999999999881</v>
      </c>
      <c r="Y476" s="71">
        <f t="shared" si="103"/>
        <v>0.44810885556249891</v>
      </c>
    </row>
    <row r="477" spans="1:25" ht="18" x14ac:dyDescent="0.55000000000000004">
      <c r="A477" s="57">
        <v>480</v>
      </c>
      <c r="B477" s="70" t="s">
        <v>524</v>
      </c>
      <c r="C477" s="15">
        <v>14.7</v>
      </c>
      <c r="D477" s="46">
        <f t="shared" si="92"/>
        <v>13.9925625</v>
      </c>
      <c r="E477" s="15">
        <v>4.9000000000000004</v>
      </c>
      <c r="F477" s="46">
        <f t="shared" si="93"/>
        <v>4.8056750000000008</v>
      </c>
      <c r="G477" s="15">
        <v>6.2</v>
      </c>
      <c r="H477" s="46">
        <f t="shared" si="94"/>
        <v>5.6646299999999998</v>
      </c>
      <c r="I477" s="47">
        <v>84.1</v>
      </c>
      <c r="J477" s="37">
        <f>K477-273.15</f>
        <v>-113.14999999999998</v>
      </c>
      <c r="K477" s="37">
        <v>160</v>
      </c>
      <c r="L477" s="37">
        <f>M477-273.15</f>
        <v>7.3500000000000227</v>
      </c>
      <c r="M477" s="37">
        <v>280.5</v>
      </c>
      <c r="N477" s="53"/>
      <c r="O477" s="37"/>
      <c r="P477" s="37"/>
      <c r="Q477" s="48">
        <f t="shared" si="95"/>
        <v>16.689517668285085</v>
      </c>
      <c r="R477" s="48">
        <f t="shared" si="96"/>
        <v>15.842170007891321</v>
      </c>
      <c r="S477" s="34">
        <f t="shared" si="97"/>
        <v>4.4868465144541219</v>
      </c>
      <c r="T477" s="34">
        <f t="shared" si="98"/>
        <v>4.2456108573361764</v>
      </c>
      <c r="U477" s="17">
        <f t="shared" si="99"/>
        <v>69.69159999999998</v>
      </c>
      <c r="V477" s="17">
        <f t="shared" si="100"/>
        <v>34.84579999999999</v>
      </c>
      <c r="W477" s="17">
        <f t="shared" si="101"/>
        <v>30.868737348624954</v>
      </c>
      <c r="X477" s="19">
        <f t="shared" si="102"/>
        <v>3.4845799999999989</v>
      </c>
      <c r="Y477" s="71">
        <f t="shared" si="103"/>
        <v>3.0868737348624955</v>
      </c>
    </row>
    <row r="478" spans="1:25" ht="18" x14ac:dyDescent="0.55000000000000004">
      <c r="A478" s="57">
        <v>481</v>
      </c>
      <c r="B478" s="70" t="s">
        <v>525</v>
      </c>
      <c r="C478" s="15">
        <v>16</v>
      </c>
      <c r="D478" s="46">
        <f t="shared" si="92"/>
        <v>15.23</v>
      </c>
      <c r="E478" s="15">
        <v>9</v>
      </c>
      <c r="F478" s="46">
        <f t="shared" si="93"/>
        <v>8.8267500000000005</v>
      </c>
      <c r="G478" s="15">
        <v>5.0999999999999996</v>
      </c>
      <c r="H478" s="46">
        <f t="shared" si="94"/>
        <v>4.6596149999999996</v>
      </c>
      <c r="I478" s="47">
        <v>90.1</v>
      </c>
      <c r="J478" s="37">
        <f>K478-273.15</f>
        <v>-86.689999999999969</v>
      </c>
      <c r="K478" s="37">
        <v>186.46</v>
      </c>
      <c r="L478" s="37">
        <f>M478-273.15</f>
        <v>79.583000000000027</v>
      </c>
      <c r="M478" s="37">
        <v>352.733</v>
      </c>
      <c r="N478" s="53"/>
      <c r="O478" s="37"/>
      <c r="P478" s="37"/>
      <c r="Q478" s="48">
        <f t="shared" si="95"/>
        <v>19.052821313390833</v>
      </c>
      <c r="R478" s="48">
        <f t="shared" si="96"/>
        <v>18.209240168406946</v>
      </c>
      <c r="S478" s="34">
        <f t="shared" si="97"/>
        <v>2.1235428693483733</v>
      </c>
      <c r="T478" s="34">
        <f t="shared" si="98"/>
        <v>1.8785406968205507</v>
      </c>
      <c r="U478" s="17">
        <f t="shared" si="99"/>
        <v>37.203599999999973</v>
      </c>
      <c r="V478" s="17">
        <f t="shared" si="100"/>
        <v>18.601799999999987</v>
      </c>
      <c r="W478" s="17">
        <f t="shared" si="101"/>
        <v>16.311302956412469</v>
      </c>
      <c r="X478" s="19">
        <f t="shared" si="102"/>
        <v>1.8601799999999986</v>
      </c>
      <c r="Y478" s="71">
        <f t="shared" si="103"/>
        <v>1.6311302956412468</v>
      </c>
    </row>
    <row r="479" spans="1:25" ht="18" x14ac:dyDescent="0.55000000000000004">
      <c r="A479" s="57">
        <v>482</v>
      </c>
      <c r="B479" s="70" t="s">
        <v>526</v>
      </c>
      <c r="C479" s="15">
        <v>14.7</v>
      </c>
      <c r="D479" s="46">
        <f t="shared" si="92"/>
        <v>13.9925625</v>
      </c>
      <c r="E479" s="15">
        <v>4.9000000000000004</v>
      </c>
      <c r="F479" s="46">
        <f t="shared" si="93"/>
        <v>4.8056750000000008</v>
      </c>
      <c r="G479" s="15">
        <v>7.8</v>
      </c>
      <c r="H479" s="46">
        <f t="shared" si="94"/>
        <v>7.1264699999999994</v>
      </c>
      <c r="I479" s="47">
        <v>94.8</v>
      </c>
      <c r="J479" s="37">
        <v>-29.5</v>
      </c>
      <c r="K479" s="37">
        <f>J479+273.15</f>
        <v>243.64999999999998</v>
      </c>
      <c r="L479" s="37">
        <v>152</v>
      </c>
      <c r="M479" s="37">
        <f>L479+273.15</f>
        <v>425.15</v>
      </c>
      <c r="N479" s="53"/>
      <c r="O479" s="37"/>
      <c r="P479" s="37"/>
      <c r="Q479" s="48">
        <f t="shared" si="95"/>
        <v>17.347622315464445</v>
      </c>
      <c r="R479" s="48">
        <f t="shared" si="96"/>
        <v>16.42172013471583</v>
      </c>
      <c r="S479" s="34">
        <f t="shared" si="97"/>
        <v>3.8287418672747613</v>
      </c>
      <c r="T479" s="34">
        <f t="shared" si="98"/>
        <v>3.666060730511667</v>
      </c>
      <c r="U479" s="17">
        <f t="shared" si="99"/>
        <v>69.69159999999998</v>
      </c>
      <c r="V479" s="17">
        <f t="shared" si="100"/>
        <v>34.84579999999999</v>
      </c>
      <c r="W479" s="17">
        <f t="shared" si="101"/>
        <v>30.879993516624953</v>
      </c>
      <c r="X479" s="19">
        <f t="shared" si="102"/>
        <v>3.4845799999999989</v>
      </c>
      <c r="Y479" s="71">
        <f t="shared" si="103"/>
        <v>3.0879993516624955</v>
      </c>
    </row>
    <row r="480" spans="1:25" ht="18" x14ac:dyDescent="0.55000000000000004">
      <c r="A480" s="57">
        <v>483</v>
      </c>
      <c r="B480" s="70" t="s">
        <v>527</v>
      </c>
      <c r="C480" s="15">
        <v>15.3</v>
      </c>
      <c r="D480" s="46">
        <f t="shared" si="92"/>
        <v>14.5636875</v>
      </c>
      <c r="E480" s="15">
        <v>8.4</v>
      </c>
      <c r="F480" s="46">
        <f t="shared" si="93"/>
        <v>8.2383000000000006</v>
      </c>
      <c r="G480" s="15">
        <v>10.199999999999999</v>
      </c>
      <c r="H480" s="46">
        <f t="shared" si="94"/>
        <v>9.3192299999999992</v>
      </c>
      <c r="I480" s="47">
        <v>62.2</v>
      </c>
      <c r="J480" s="37">
        <v>-32</v>
      </c>
      <c r="K480" s="37">
        <f>J480+273.15</f>
        <v>241.14999999999998</v>
      </c>
      <c r="L480" s="37">
        <v>32</v>
      </c>
      <c r="M480" s="37">
        <f>L480+273.15</f>
        <v>305.14999999999998</v>
      </c>
      <c r="N480" s="53"/>
      <c r="O480" s="37"/>
      <c r="P480" s="37"/>
      <c r="Q480" s="48">
        <f t="shared" si="95"/>
        <v>20.216082706597735</v>
      </c>
      <c r="R480" s="48">
        <f t="shared" si="96"/>
        <v>19.152509712321159</v>
      </c>
      <c r="S480" s="34">
        <f t="shared" si="97"/>
        <v>0.9602814761414713</v>
      </c>
      <c r="T480" s="34">
        <f t="shared" si="98"/>
        <v>0.93527115290633844</v>
      </c>
      <c r="U480" s="17">
        <f t="shared" si="99"/>
        <v>58.985599999999948</v>
      </c>
      <c r="V480" s="17">
        <f t="shared" si="100"/>
        <v>29.492799999999974</v>
      </c>
      <c r="W480" s="17">
        <f t="shared" si="101"/>
        <v>25.780096562562459</v>
      </c>
      <c r="X480" s="19">
        <f t="shared" si="102"/>
        <v>2.9492799999999972</v>
      </c>
      <c r="Y480" s="71">
        <f t="shared" si="103"/>
        <v>2.578009656256246</v>
      </c>
    </row>
    <row r="481" spans="1:25" ht="18" x14ac:dyDescent="0.55000000000000004">
      <c r="A481" s="57">
        <v>484</v>
      </c>
      <c r="B481" s="70" t="s">
        <v>528</v>
      </c>
      <c r="C481" s="15">
        <v>15.5</v>
      </c>
      <c r="D481" s="46">
        <f t="shared" si="92"/>
        <v>14.7540625</v>
      </c>
      <c r="E481" s="15">
        <v>16.100000000000001</v>
      </c>
      <c r="F481" s="46">
        <f t="shared" si="93"/>
        <v>15.790075000000002</v>
      </c>
      <c r="G481" s="15">
        <v>9.6999999999999993</v>
      </c>
      <c r="H481" s="46">
        <f t="shared" si="94"/>
        <v>8.862404999999999</v>
      </c>
      <c r="I481" s="47">
        <v>68.900000000000006</v>
      </c>
      <c r="J481" s="37">
        <f>K481-273.15</f>
        <v>25</v>
      </c>
      <c r="K481" s="37">
        <v>298.14999999999998</v>
      </c>
      <c r="L481" s="37">
        <f>M481-273.15</f>
        <v>72</v>
      </c>
      <c r="M481" s="37">
        <v>345.15</v>
      </c>
      <c r="N481" s="53"/>
      <c r="O481" s="37"/>
      <c r="P481" s="37"/>
      <c r="Q481" s="48">
        <f t="shared" si="95"/>
        <v>24.362881602963146</v>
      </c>
      <c r="R481" s="48">
        <f t="shared" si="96"/>
        <v>23.357034296835639</v>
      </c>
      <c r="S481" s="34">
        <f t="shared" si="97"/>
        <v>3.1865174202239395</v>
      </c>
      <c r="T481" s="34">
        <f t="shared" si="98"/>
        <v>3.2692534316081421</v>
      </c>
      <c r="U481" s="17">
        <f t="shared" si="99"/>
        <v>131.5736</v>
      </c>
      <c r="V481" s="17">
        <f t="shared" si="100"/>
        <v>65.786799999999999</v>
      </c>
      <c r="W481" s="17">
        <f t="shared" si="101"/>
        <v>61.119770273437481</v>
      </c>
      <c r="X481" s="19">
        <f t="shared" si="102"/>
        <v>6.5786800000000003</v>
      </c>
      <c r="Y481" s="71">
        <f t="shared" si="103"/>
        <v>6.1119770273437481</v>
      </c>
    </row>
    <row r="482" spans="1:25" ht="18" x14ac:dyDescent="0.55000000000000004">
      <c r="A482" s="57">
        <v>485</v>
      </c>
      <c r="B482" s="70" t="s">
        <v>529</v>
      </c>
      <c r="C482" s="15">
        <v>16.2</v>
      </c>
      <c r="D482" s="46">
        <f t="shared" si="92"/>
        <v>15.420375</v>
      </c>
      <c r="E482" s="15">
        <v>8.6999999999999993</v>
      </c>
      <c r="F482" s="46">
        <f t="shared" si="93"/>
        <v>8.5325249999999997</v>
      </c>
      <c r="G482" s="15">
        <v>14.8</v>
      </c>
      <c r="H482" s="46">
        <f t="shared" si="94"/>
        <v>13.522019999999999</v>
      </c>
      <c r="I482" s="47">
        <v>52.7</v>
      </c>
      <c r="J482" s="37">
        <v>-52.4</v>
      </c>
      <c r="K482" s="37">
        <f>J482+273.15</f>
        <v>220.74999999999997</v>
      </c>
      <c r="L482" s="37">
        <v>87.5</v>
      </c>
      <c r="M482" s="37">
        <f>L482+273.15</f>
        <v>360.65</v>
      </c>
      <c r="N482" s="53"/>
      <c r="O482" s="37"/>
      <c r="P482" s="37"/>
      <c r="Q482" s="48">
        <f t="shared" si="95"/>
        <v>23.604448733236708</v>
      </c>
      <c r="R482" s="48">
        <f t="shared" si="96"/>
        <v>22.213441266419078</v>
      </c>
      <c r="S482" s="34">
        <f t="shared" si="97"/>
        <v>2.4280845504975019</v>
      </c>
      <c r="T482" s="34">
        <f t="shared" si="98"/>
        <v>2.1256604011915812</v>
      </c>
      <c r="U482" s="17">
        <f t="shared" si="99"/>
        <v>89.131599999999992</v>
      </c>
      <c r="V482" s="17">
        <f t="shared" si="100"/>
        <v>44.565799999999996</v>
      </c>
      <c r="W482" s="17">
        <f t="shared" si="101"/>
        <v>37.87007959981247</v>
      </c>
      <c r="X482" s="19">
        <f t="shared" si="102"/>
        <v>4.4565799999999998</v>
      </c>
      <c r="Y482" s="71">
        <f t="shared" si="103"/>
        <v>3.787007959981247</v>
      </c>
    </row>
    <row r="483" spans="1:25" ht="18" x14ac:dyDescent="0.55000000000000004">
      <c r="A483" s="57">
        <v>486</v>
      </c>
      <c r="B483" s="70" t="s">
        <v>530</v>
      </c>
      <c r="C483" s="15">
        <v>15</v>
      </c>
      <c r="D483" s="46">
        <f t="shared" si="92"/>
        <v>14.278125000000001</v>
      </c>
      <c r="E483" s="15">
        <v>15</v>
      </c>
      <c r="F483" s="46">
        <f t="shared" si="93"/>
        <v>14.71125</v>
      </c>
      <c r="G483" s="15">
        <v>30</v>
      </c>
      <c r="H483" s="46">
        <f t="shared" si="94"/>
        <v>27.409499999999998</v>
      </c>
      <c r="I483" s="47">
        <v>24.1</v>
      </c>
      <c r="J483" s="37">
        <f>K483-273.15</f>
        <v>-74.999999999999972</v>
      </c>
      <c r="K483" s="37">
        <v>198.15</v>
      </c>
      <c r="L483" s="37">
        <f>M483-273.15</f>
        <v>90</v>
      </c>
      <c r="M483" s="37">
        <v>363.15</v>
      </c>
      <c r="N483" s="53"/>
      <c r="O483" s="37"/>
      <c r="P483" s="37"/>
      <c r="Q483" s="48">
        <f t="shared" si="95"/>
        <v>36.742346141747674</v>
      </c>
      <c r="R483" s="48">
        <f t="shared" si="96"/>
        <v>34.228152452741661</v>
      </c>
      <c r="S483" s="34">
        <f t="shared" si="97"/>
        <v>15.565981959008468</v>
      </c>
      <c r="T483" s="34">
        <f t="shared" si="98"/>
        <v>14.140371587514164</v>
      </c>
      <c r="U483" s="17">
        <f t="shared" si="99"/>
        <v>648.35359999999991</v>
      </c>
      <c r="V483" s="17">
        <f t="shared" si="100"/>
        <v>324.17679999999996</v>
      </c>
      <c r="W483" s="17">
        <f t="shared" si="101"/>
        <v>276.14833691629991</v>
      </c>
      <c r="X483" s="19">
        <f t="shared" si="102"/>
        <v>32.417679999999997</v>
      </c>
      <c r="Y483" s="71">
        <f t="shared" si="103"/>
        <v>27.61483369162999</v>
      </c>
    </row>
    <row r="484" spans="1:25" ht="18" x14ac:dyDescent="0.55000000000000004">
      <c r="A484" s="57">
        <v>487</v>
      </c>
      <c r="B484" s="70" t="s">
        <v>531</v>
      </c>
      <c r="C484" s="15">
        <v>19.7</v>
      </c>
      <c r="D484" s="46">
        <f t="shared" si="92"/>
        <v>18.7519375</v>
      </c>
      <c r="E484" s="15">
        <v>15.6</v>
      </c>
      <c r="F484" s="46">
        <f t="shared" si="93"/>
        <v>15.2997</v>
      </c>
      <c r="G484" s="15">
        <v>11.2</v>
      </c>
      <c r="H484" s="46">
        <f t="shared" si="94"/>
        <v>10.23288</v>
      </c>
      <c r="I484" s="47">
        <v>79.5</v>
      </c>
      <c r="J484" s="37">
        <v>-6</v>
      </c>
      <c r="K484" s="37">
        <f>J484+273.15</f>
        <v>267.14999999999998</v>
      </c>
      <c r="L484" s="37">
        <v>198</v>
      </c>
      <c r="M484" s="37">
        <f>L484+273.15</f>
        <v>471.15</v>
      </c>
      <c r="N484" s="53"/>
      <c r="O484" s="37"/>
      <c r="P484" s="37"/>
      <c r="Q484" s="48">
        <f t="shared" si="95"/>
        <v>27.511633902769205</v>
      </c>
      <c r="R484" s="48">
        <f t="shared" si="96"/>
        <v>26.275993096138272</v>
      </c>
      <c r="S484" s="34">
        <f t="shared" si="97"/>
        <v>6.3352697200299986</v>
      </c>
      <c r="T484" s="34">
        <f t="shared" si="98"/>
        <v>6.188212230910775</v>
      </c>
      <c r="U484" s="17">
        <f t="shared" si="99"/>
        <v>95.441599999999994</v>
      </c>
      <c r="V484" s="17">
        <f t="shared" si="100"/>
        <v>47.720799999999997</v>
      </c>
      <c r="W484" s="17">
        <f t="shared" si="101"/>
        <v>44.964838043312504</v>
      </c>
      <c r="X484" s="19">
        <f t="shared" si="102"/>
        <v>4.7720799999999999</v>
      </c>
      <c r="Y484" s="71">
        <f t="shared" si="103"/>
        <v>4.4964838043312501</v>
      </c>
    </row>
    <row r="485" spans="1:25" ht="18" x14ac:dyDescent="0.55000000000000004">
      <c r="A485" s="57">
        <v>488</v>
      </c>
      <c r="B485" s="70" t="s">
        <v>532</v>
      </c>
      <c r="C485" s="15">
        <v>17.5</v>
      </c>
      <c r="D485" s="46">
        <f t="shared" si="92"/>
        <v>16.657812500000002</v>
      </c>
      <c r="E485" s="15">
        <v>7.7</v>
      </c>
      <c r="F485" s="46">
        <f t="shared" si="93"/>
        <v>7.5517750000000001</v>
      </c>
      <c r="G485" s="15">
        <v>5.3</v>
      </c>
      <c r="H485" s="46">
        <f t="shared" si="94"/>
        <v>4.8423449999999999</v>
      </c>
      <c r="I485" s="47">
        <v>62.3</v>
      </c>
      <c r="J485" s="38">
        <v>-66.5</v>
      </c>
      <c r="K485" s="37">
        <f>J485+273.15</f>
        <v>206.64999999999998</v>
      </c>
      <c r="L485" s="38">
        <v>42.4</v>
      </c>
      <c r="M485" s="37">
        <f>L485+273.15</f>
        <v>315.54999999999995</v>
      </c>
      <c r="N485" s="53"/>
      <c r="O485" s="37"/>
      <c r="P485" s="37"/>
      <c r="Q485" s="49">
        <f t="shared" si="95"/>
        <v>19.840110886786899</v>
      </c>
      <c r="R485" s="48">
        <f t="shared" si="96"/>
        <v>18.919839535123078</v>
      </c>
      <c r="S485" s="34">
        <f t="shared" si="97"/>
        <v>1.3362532959523072</v>
      </c>
      <c r="T485" s="34">
        <f t="shared" si="98"/>
        <v>1.1679413301044193</v>
      </c>
      <c r="U485" s="17">
        <f t="shared" si="99"/>
        <v>9.3335999999999899</v>
      </c>
      <c r="V485" s="17">
        <f t="shared" si="100"/>
        <v>4.666799999999995</v>
      </c>
      <c r="W485" s="17">
        <f t="shared" si="101"/>
        <v>3.8986124019374793</v>
      </c>
      <c r="X485" s="19">
        <f t="shared" si="102"/>
        <v>0.46667999999999948</v>
      </c>
      <c r="Y485" s="71">
        <f t="shared" si="103"/>
        <v>0.3898612401937479</v>
      </c>
    </row>
    <row r="486" spans="1:25" ht="18" x14ac:dyDescent="0.55000000000000004">
      <c r="A486" s="57">
        <v>489</v>
      </c>
      <c r="B486" s="70" t="s">
        <v>533</v>
      </c>
      <c r="C486" s="15">
        <v>16</v>
      </c>
      <c r="D486" s="46">
        <f t="shared" si="92"/>
        <v>15.23</v>
      </c>
      <c r="E486" s="15">
        <v>5.7</v>
      </c>
      <c r="F486" s="46">
        <f t="shared" si="93"/>
        <v>5.5902750000000001</v>
      </c>
      <c r="G486" s="15">
        <v>4.0999999999999996</v>
      </c>
      <c r="H486" s="46">
        <f t="shared" si="94"/>
        <v>3.7459649999999995</v>
      </c>
      <c r="I486" s="47">
        <v>142.80000000000001</v>
      </c>
      <c r="J486" s="37">
        <v>-73.900000000000006</v>
      </c>
      <c r="K486" s="37">
        <f>J486+273.15</f>
        <v>199.24999999999997</v>
      </c>
      <c r="L486" s="37">
        <v>144</v>
      </c>
      <c r="M486" s="37">
        <f>L486+273.15</f>
        <v>417.15</v>
      </c>
      <c r="N486" s="53"/>
      <c r="O486" s="37"/>
      <c r="P486" s="37"/>
      <c r="Q486" s="48">
        <f t="shared" si="95"/>
        <v>17.472836060582726</v>
      </c>
      <c r="R486" s="48">
        <f t="shared" si="96"/>
        <v>16.650415260793046</v>
      </c>
      <c r="S486" s="34">
        <f t="shared" si="97"/>
        <v>3.7035281221564809</v>
      </c>
      <c r="T486" s="34">
        <f t="shared" si="98"/>
        <v>3.4373656044344507</v>
      </c>
      <c r="U486" s="17">
        <f t="shared" si="99"/>
        <v>39.693599999999975</v>
      </c>
      <c r="V486" s="17">
        <f t="shared" si="100"/>
        <v>19.846799999999988</v>
      </c>
      <c r="W486" s="17">
        <f t="shared" si="101"/>
        <v>17.171801668224969</v>
      </c>
      <c r="X486" s="19">
        <f t="shared" si="102"/>
        <v>1.9846799999999987</v>
      </c>
      <c r="Y486" s="71">
        <f t="shared" si="103"/>
        <v>1.7171801668224969</v>
      </c>
    </row>
    <row r="487" spans="1:25" ht="18" x14ac:dyDescent="0.55000000000000004">
      <c r="A487" s="57">
        <v>490</v>
      </c>
      <c r="B487" s="70" t="s">
        <v>534</v>
      </c>
      <c r="C487" s="15">
        <v>15.4</v>
      </c>
      <c r="D487" s="46">
        <f t="shared" si="92"/>
        <v>14.658875</v>
      </c>
      <c r="E487" s="15">
        <v>3.3</v>
      </c>
      <c r="F487" s="46">
        <f t="shared" si="93"/>
        <v>3.236475</v>
      </c>
      <c r="G487" s="15">
        <v>12.3</v>
      </c>
      <c r="H487" s="46">
        <f t="shared" si="94"/>
        <v>11.237895</v>
      </c>
      <c r="I487" s="47">
        <v>127.2</v>
      </c>
      <c r="J487" s="37">
        <v>-90</v>
      </c>
      <c r="K487" s="37">
        <f>J487+273.15</f>
        <v>183.14999999999998</v>
      </c>
      <c r="L487" s="37">
        <v>132.80000000000001</v>
      </c>
      <c r="M487" s="37">
        <f>L487+273.15</f>
        <v>405.95</v>
      </c>
      <c r="N487" s="53"/>
      <c r="O487" s="37"/>
      <c r="P487" s="37"/>
      <c r="Q487" s="49">
        <f t="shared" si="95"/>
        <v>19.983493188129046</v>
      </c>
      <c r="R487" s="48">
        <f t="shared" si="96"/>
        <v>18.752271081719009</v>
      </c>
      <c r="S487" s="34">
        <f t="shared" si="97"/>
        <v>1.1928709946101606</v>
      </c>
      <c r="T487" s="34">
        <f t="shared" si="98"/>
        <v>1.3355097835084884</v>
      </c>
      <c r="U487" s="17">
        <f t="shared" si="99"/>
        <v>85.869599999999963</v>
      </c>
      <c r="V487" s="17">
        <f t="shared" si="100"/>
        <v>42.934799999999981</v>
      </c>
      <c r="W487" s="17">
        <f t="shared" si="101"/>
        <v>37.646151278874967</v>
      </c>
      <c r="X487" s="19">
        <f t="shared" si="102"/>
        <v>4.293479999999998</v>
      </c>
      <c r="Y487" s="71">
        <f t="shared" si="103"/>
        <v>3.7646151278874966</v>
      </c>
    </row>
    <row r="488" spans="1:25" ht="18" x14ac:dyDescent="0.55000000000000004">
      <c r="A488" s="57">
        <v>491</v>
      </c>
      <c r="B488" s="70" t="s">
        <v>535</v>
      </c>
      <c r="C488" s="15">
        <v>15.3</v>
      </c>
      <c r="D488" s="46">
        <f t="shared" si="92"/>
        <v>14.5636875</v>
      </c>
      <c r="E488" s="15">
        <v>6.1</v>
      </c>
      <c r="F488" s="46">
        <f t="shared" si="93"/>
        <v>5.9825749999999998</v>
      </c>
      <c r="G488" s="15">
        <v>4.0999999999999996</v>
      </c>
      <c r="H488" s="46">
        <f t="shared" si="94"/>
        <v>3.7459649999999995</v>
      </c>
      <c r="I488" s="47">
        <v>125.8</v>
      </c>
      <c r="J488" s="37">
        <f>K488-273.15</f>
        <v>-83.999999999999972</v>
      </c>
      <c r="K488" s="37">
        <v>189.15</v>
      </c>
      <c r="L488" s="37">
        <f>M488-273.15</f>
        <v>116</v>
      </c>
      <c r="M488" s="37">
        <v>389.15</v>
      </c>
      <c r="N488" s="53"/>
      <c r="O488" s="37"/>
      <c r="P488" s="37"/>
      <c r="Q488" s="48">
        <f t="shared" si="95"/>
        <v>16.973803345155147</v>
      </c>
      <c r="R488" s="48">
        <f t="shared" si="96"/>
        <v>16.184080171869709</v>
      </c>
      <c r="S488" s="34">
        <f t="shared" si="97"/>
        <v>4.2025608375840591</v>
      </c>
      <c r="T488" s="34">
        <f t="shared" si="98"/>
        <v>3.9037006933577878</v>
      </c>
      <c r="U488" s="17">
        <f t="shared" si="99"/>
        <v>56.005599999999959</v>
      </c>
      <c r="V488" s="17">
        <f t="shared" si="100"/>
        <v>28.002799999999979</v>
      </c>
      <c r="W488" s="17">
        <f t="shared" si="101"/>
        <v>24.402935731037459</v>
      </c>
      <c r="X488" s="19">
        <f t="shared" si="102"/>
        <v>2.8002799999999981</v>
      </c>
      <c r="Y488" s="71">
        <f t="shared" si="103"/>
        <v>2.4402935731037458</v>
      </c>
    </row>
    <row r="489" spans="1:25" ht="18" x14ac:dyDescent="0.55000000000000004">
      <c r="A489" s="57">
        <v>492</v>
      </c>
      <c r="B489" s="70" t="s">
        <v>536</v>
      </c>
      <c r="C489" s="15">
        <v>15.6</v>
      </c>
      <c r="D489" s="46">
        <f t="shared" si="92"/>
        <v>14.84925</v>
      </c>
      <c r="E489" s="15">
        <v>7.3</v>
      </c>
      <c r="F489" s="46">
        <f t="shared" si="93"/>
        <v>7.1594749999999996</v>
      </c>
      <c r="G489" s="15">
        <v>2.5</v>
      </c>
      <c r="H489" s="46">
        <f t="shared" si="94"/>
        <v>2.284125</v>
      </c>
      <c r="I489" s="47">
        <v>61.8</v>
      </c>
      <c r="J489" s="37">
        <f>K489-273.15</f>
        <v>-17</v>
      </c>
      <c r="K489" s="37">
        <v>256.14999999999998</v>
      </c>
      <c r="L489" s="37">
        <f>M489-273.15</f>
        <v>38.850000000000023</v>
      </c>
      <c r="M489" s="37">
        <v>312</v>
      </c>
      <c r="N489" s="53"/>
      <c r="O489" s="37"/>
      <c r="P489" s="37"/>
      <c r="Q489" s="48">
        <f t="shared" si="95"/>
        <v>17.404022523543226</v>
      </c>
      <c r="R489" s="48">
        <f t="shared" si="96"/>
        <v>16.642581976777223</v>
      </c>
      <c r="S489" s="34">
        <f t="shared" si="97"/>
        <v>3.7723416591959804</v>
      </c>
      <c r="T489" s="34">
        <f t="shared" si="98"/>
        <v>3.4451988884502747</v>
      </c>
      <c r="U489" s="17">
        <f t="shared" si="99"/>
        <v>59.277599999999985</v>
      </c>
      <c r="V489" s="17">
        <f t="shared" si="100"/>
        <v>29.638799999999993</v>
      </c>
      <c r="W489" s="17">
        <f t="shared" si="101"/>
        <v>25.499625704424975</v>
      </c>
      <c r="X489" s="19">
        <f t="shared" si="102"/>
        <v>2.9638799999999992</v>
      </c>
      <c r="Y489" s="71">
        <f t="shared" si="103"/>
        <v>2.5499625704424975</v>
      </c>
    </row>
    <row r="490" spans="1:25" ht="18" x14ac:dyDescent="0.55000000000000004">
      <c r="A490" s="57">
        <v>493</v>
      </c>
      <c r="B490" s="70" t="s">
        <v>537</v>
      </c>
      <c r="C490" s="15">
        <v>15.9</v>
      </c>
      <c r="D490" s="46">
        <f t="shared" si="92"/>
        <v>15.134812500000001</v>
      </c>
      <c r="E490" s="15">
        <v>12.1</v>
      </c>
      <c r="F490" s="46">
        <f t="shared" si="93"/>
        <v>11.867075</v>
      </c>
      <c r="G490" s="15">
        <v>4.5</v>
      </c>
      <c r="H490" s="46">
        <f t="shared" si="94"/>
        <v>4.1114249999999997</v>
      </c>
      <c r="I490" s="47">
        <v>99.3</v>
      </c>
      <c r="J490" s="37">
        <f>K490-273.15</f>
        <v>-53.599999999999966</v>
      </c>
      <c r="K490" s="37">
        <v>219.55</v>
      </c>
      <c r="L490" s="37">
        <f>M490-273.15</f>
        <v>98</v>
      </c>
      <c r="M490" s="37">
        <v>371.15</v>
      </c>
      <c r="N490" s="53"/>
      <c r="O490" s="37"/>
      <c r="P490" s="37"/>
      <c r="Q490" s="48">
        <f t="shared" si="95"/>
        <v>20.480966774056345</v>
      </c>
      <c r="R490" s="48">
        <f t="shared" si="96"/>
        <v>19.667074871378468</v>
      </c>
      <c r="S490" s="34">
        <f t="shared" si="97"/>
        <v>0.6953974086828616</v>
      </c>
      <c r="T490" s="34">
        <f t="shared" si="98"/>
        <v>0.42070599384902962</v>
      </c>
      <c r="U490" s="17">
        <f t="shared" si="99"/>
        <v>64.069599999999966</v>
      </c>
      <c r="V490" s="17">
        <f t="shared" si="100"/>
        <v>32.034799999999983</v>
      </c>
      <c r="W490" s="17">
        <f t="shared" si="101"/>
        <v>29.002076417237465</v>
      </c>
      <c r="X490" s="19">
        <f t="shared" si="102"/>
        <v>3.2034799999999981</v>
      </c>
      <c r="Y490" s="71">
        <f t="shared" si="103"/>
        <v>2.9002076417237466</v>
      </c>
    </row>
    <row r="491" spans="1:25" ht="18" x14ac:dyDescent="0.55000000000000004">
      <c r="A491" s="57">
        <v>494</v>
      </c>
      <c r="B491" s="70" t="s">
        <v>538</v>
      </c>
      <c r="C491" s="15">
        <v>17.3</v>
      </c>
      <c r="D491" s="46">
        <f t="shared" si="92"/>
        <v>16.467437500000003</v>
      </c>
      <c r="E491" s="15">
        <v>16.2</v>
      </c>
      <c r="F491" s="46">
        <f t="shared" si="93"/>
        <v>15.88815</v>
      </c>
      <c r="G491" s="15">
        <v>10.1</v>
      </c>
      <c r="H491" s="46">
        <f t="shared" si="94"/>
        <v>9.2278649999999995</v>
      </c>
      <c r="I491" s="47">
        <v>68.400000000000006</v>
      </c>
      <c r="J491" s="37">
        <v>35</v>
      </c>
      <c r="K491" s="37">
        <f>J491+273.15</f>
        <v>308.14999999999998</v>
      </c>
      <c r="L491" s="37">
        <v>119</v>
      </c>
      <c r="M491" s="37">
        <f>L491+273.15</f>
        <v>392.15</v>
      </c>
      <c r="N491" s="53"/>
      <c r="O491" s="37"/>
      <c r="P491" s="37"/>
      <c r="Q491" s="48">
        <f t="shared" si="95"/>
        <v>25.763151981075609</v>
      </c>
      <c r="R491" s="48">
        <f t="shared" si="96"/>
        <v>24.673129122531886</v>
      </c>
      <c r="S491" s="34">
        <f t="shared" si="97"/>
        <v>4.5867877983364025</v>
      </c>
      <c r="T491" s="34">
        <f t="shared" si="98"/>
        <v>4.5853482573043891</v>
      </c>
      <c r="U491" s="17">
        <f t="shared" si="99"/>
        <v>102.31559999999996</v>
      </c>
      <c r="V491" s="17">
        <f t="shared" si="100"/>
        <v>51.15779999999998</v>
      </c>
      <c r="W491" s="17">
        <f t="shared" si="101"/>
        <v>48.189659846724965</v>
      </c>
      <c r="X491" s="19">
        <f t="shared" si="102"/>
        <v>5.1157799999999982</v>
      </c>
      <c r="Y491" s="71">
        <f t="shared" si="103"/>
        <v>4.8189659846724968</v>
      </c>
    </row>
    <row r="492" spans="1:25" ht="18" x14ac:dyDescent="0.55000000000000004">
      <c r="A492" s="57">
        <v>495</v>
      </c>
      <c r="B492" s="70" t="s">
        <v>539</v>
      </c>
      <c r="C492" s="15">
        <v>19.399999999999999</v>
      </c>
      <c r="D492" s="46">
        <f t="shared" si="92"/>
        <v>18.466374999999999</v>
      </c>
      <c r="E492" s="15">
        <v>14.8</v>
      </c>
      <c r="F492" s="46">
        <f t="shared" si="93"/>
        <v>14.5151</v>
      </c>
      <c r="G492" s="15">
        <v>11.8</v>
      </c>
      <c r="H492" s="46">
        <f t="shared" si="94"/>
        <v>10.78107</v>
      </c>
      <c r="I492" s="47">
        <v>57.7</v>
      </c>
      <c r="J492" s="37" t="s">
        <v>47</v>
      </c>
      <c r="K492" s="37" t="s">
        <v>47</v>
      </c>
      <c r="L492" s="37">
        <v>118.05</v>
      </c>
      <c r="M492" s="37">
        <f>L492+273.15</f>
        <v>391.2</v>
      </c>
      <c r="N492" s="53"/>
      <c r="O492" s="37"/>
      <c r="P492" s="37"/>
      <c r="Q492" s="48">
        <f t="shared" si="95"/>
        <v>27.104243210242931</v>
      </c>
      <c r="R492" s="48">
        <f t="shared" si="96"/>
        <v>25.844276039299785</v>
      </c>
      <c r="S492" s="34">
        <f t="shared" si="97"/>
        <v>5.9278790275037245</v>
      </c>
      <c r="T492" s="34">
        <f t="shared" si="98"/>
        <v>5.7564951740722883</v>
      </c>
      <c r="U492" s="17">
        <f t="shared" si="99"/>
        <v>85.729600000000005</v>
      </c>
      <c r="V492" s="17">
        <f t="shared" si="100"/>
        <v>42.864800000000002</v>
      </c>
      <c r="W492" s="17">
        <f t="shared" si="101"/>
        <v>39.94574408550001</v>
      </c>
      <c r="X492" s="19">
        <f t="shared" si="102"/>
        <v>4.2864800000000001</v>
      </c>
      <c r="Y492" s="71">
        <f t="shared" si="103"/>
        <v>3.994574408550001</v>
      </c>
    </row>
    <row r="493" spans="1:25" ht="18" x14ac:dyDescent="0.55000000000000004">
      <c r="A493" s="57">
        <v>496</v>
      </c>
      <c r="B493" s="70" t="s">
        <v>540</v>
      </c>
      <c r="C493" s="15">
        <v>16.600000000000001</v>
      </c>
      <c r="D493" s="46">
        <f t="shared" si="92"/>
        <v>15.801125000000003</v>
      </c>
      <c r="E493" s="15">
        <v>7.7</v>
      </c>
      <c r="F493" s="46">
        <f t="shared" si="93"/>
        <v>7.5517750000000001</v>
      </c>
      <c r="G493" s="15">
        <v>8.6</v>
      </c>
      <c r="H493" s="46">
        <f t="shared" si="94"/>
        <v>7.8573899999999997</v>
      </c>
      <c r="I493" s="47">
        <v>54.1</v>
      </c>
      <c r="J493" s="37">
        <v>-121</v>
      </c>
      <c r="K493" s="37">
        <f>J493+273.15</f>
        <v>152.14999999999998</v>
      </c>
      <c r="L493" s="37">
        <v>5.96</v>
      </c>
      <c r="M493" s="37">
        <f>L493+273.15</f>
        <v>279.10999999999996</v>
      </c>
      <c r="N493" s="53"/>
      <c r="O493" s="37"/>
      <c r="P493" s="37"/>
      <c r="Q493" s="48">
        <f t="shared" si="95"/>
        <v>20.219050422806706</v>
      </c>
      <c r="R493" s="48">
        <f t="shared" si="96"/>
        <v>19.194880424955766</v>
      </c>
      <c r="S493" s="34">
        <f t="shared" si="97"/>
        <v>0.95731375993250012</v>
      </c>
      <c r="T493" s="34">
        <f t="shared" si="98"/>
        <v>0.8929004402717311</v>
      </c>
      <c r="U493" s="17">
        <f t="shared" si="99"/>
        <v>21.027599999999957</v>
      </c>
      <c r="V493" s="17">
        <f t="shared" si="100"/>
        <v>10.513799999999978</v>
      </c>
      <c r="W493" s="17">
        <f t="shared" si="101"/>
        <v>9.0549532511624591</v>
      </c>
      <c r="X493" s="19">
        <f t="shared" si="102"/>
        <v>1.0513799999999978</v>
      </c>
      <c r="Y493" s="71">
        <f t="shared" si="103"/>
        <v>0.90549532511624586</v>
      </c>
    </row>
    <row r="494" spans="1:25" ht="18" x14ac:dyDescent="0.55000000000000004">
      <c r="A494" s="57">
        <v>497</v>
      </c>
      <c r="B494" s="70" t="s">
        <v>541</v>
      </c>
      <c r="C494" s="15">
        <v>15.8</v>
      </c>
      <c r="D494" s="46">
        <f t="shared" si="92"/>
        <v>15.039625000000001</v>
      </c>
      <c r="E494" s="15">
        <v>6.5</v>
      </c>
      <c r="F494" s="46">
        <f t="shared" si="93"/>
        <v>6.3748750000000003</v>
      </c>
      <c r="G494" s="15">
        <v>5.4</v>
      </c>
      <c r="H494" s="46">
        <f t="shared" si="94"/>
        <v>4.9337100000000005</v>
      </c>
      <c r="I494" s="47">
        <v>106.1</v>
      </c>
      <c r="J494" s="37">
        <f>K494-273.15</f>
        <v>-48.199999999999989</v>
      </c>
      <c r="K494" s="37">
        <v>224.95</v>
      </c>
      <c r="L494" s="37">
        <f>M494-273.15</f>
        <v>100.30000000000001</v>
      </c>
      <c r="M494" s="37">
        <v>373.45</v>
      </c>
      <c r="N494" s="53"/>
      <c r="O494" s="37"/>
      <c r="P494" s="37"/>
      <c r="Q494" s="48">
        <f t="shared" si="95"/>
        <v>17.917868176767012</v>
      </c>
      <c r="R494" s="48">
        <f t="shared" si="96"/>
        <v>17.063728952674737</v>
      </c>
      <c r="S494" s="34">
        <f t="shared" si="97"/>
        <v>3.2584960059721944</v>
      </c>
      <c r="T494" s="34">
        <f t="shared" si="98"/>
        <v>3.0240519125527605</v>
      </c>
      <c r="U494" s="17">
        <f t="shared" si="99"/>
        <v>36.915599999999955</v>
      </c>
      <c r="V494" s="17">
        <f t="shared" si="100"/>
        <v>18.457799999999978</v>
      </c>
      <c r="W494" s="17">
        <f t="shared" si="101"/>
        <v>16.05766258766246</v>
      </c>
      <c r="X494" s="19">
        <f t="shared" si="102"/>
        <v>1.8457799999999978</v>
      </c>
      <c r="Y494" s="71">
        <f t="shared" si="103"/>
        <v>1.605766258766246</v>
      </c>
    </row>
    <row r="495" spans="1:25" ht="18" x14ac:dyDescent="0.55000000000000004">
      <c r="A495" s="57">
        <v>498</v>
      </c>
      <c r="B495" s="70" t="s">
        <v>542</v>
      </c>
      <c r="C495" s="15">
        <v>16.2</v>
      </c>
      <c r="D495" s="46">
        <f t="shared" si="92"/>
        <v>15.420375</v>
      </c>
      <c r="E495" s="15">
        <v>5.7</v>
      </c>
      <c r="F495" s="46">
        <f t="shared" si="93"/>
        <v>5.5902750000000001</v>
      </c>
      <c r="G495" s="15">
        <v>4.0999999999999996</v>
      </c>
      <c r="H495" s="46">
        <f t="shared" si="94"/>
        <v>3.7459649999999995</v>
      </c>
      <c r="I495" s="47">
        <v>139.80000000000001</v>
      </c>
      <c r="J495" s="37">
        <f>K495-273.15</f>
        <v>-35.499999999999972</v>
      </c>
      <c r="K495" s="37">
        <v>237.65</v>
      </c>
      <c r="L495" s="37">
        <f>M495-273.15</f>
        <v>150.5</v>
      </c>
      <c r="M495" s="37">
        <v>423.65</v>
      </c>
      <c r="N495" s="53"/>
      <c r="O495" s="37"/>
      <c r="P495" s="37"/>
      <c r="Q495" s="48">
        <f t="shared" si="95"/>
        <v>17.656160398002733</v>
      </c>
      <c r="R495" s="48">
        <f t="shared" si="96"/>
        <v>16.824725658906747</v>
      </c>
      <c r="S495" s="34">
        <f t="shared" si="97"/>
        <v>3.5202037847364736</v>
      </c>
      <c r="T495" s="34">
        <f t="shared" si="98"/>
        <v>3.2630552063207503</v>
      </c>
      <c r="U495" s="17">
        <f t="shared" si="99"/>
        <v>35.501599999999996</v>
      </c>
      <c r="V495" s="17">
        <f t="shared" si="100"/>
        <v>17.750799999999998</v>
      </c>
      <c r="W495" s="17">
        <f t="shared" si="101"/>
        <v>15.311889319474977</v>
      </c>
      <c r="X495" s="19">
        <f t="shared" si="102"/>
        <v>1.7750799999999998</v>
      </c>
      <c r="Y495" s="71">
        <f t="shared" si="103"/>
        <v>1.5311889319474976</v>
      </c>
    </row>
    <row r="496" spans="1:25" ht="18" x14ac:dyDescent="0.55000000000000004">
      <c r="A496" s="57">
        <v>499</v>
      </c>
      <c r="B496" s="70" t="s">
        <v>543</v>
      </c>
      <c r="C496" s="15">
        <v>16</v>
      </c>
      <c r="D496" s="46">
        <f t="shared" si="92"/>
        <v>15.23</v>
      </c>
      <c r="E496" s="15">
        <v>7.6</v>
      </c>
      <c r="F496" s="46">
        <f t="shared" si="93"/>
        <v>7.4536999999999995</v>
      </c>
      <c r="G496" s="15">
        <v>4.7</v>
      </c>
      <c r="H496" s="46">
        <f t="shared" si="94"/>
        <v>4.2941549999999999</v>
      </c>
      <c r="I496" s="47">
        <v>106.7</v>
      </c>
      <c r="J496" s="37">
        <v>-76.900000000000006</v>
      </c>
      <c r="K496" s="37">
        <f>J496+273.15</f>
        <v>196.24999999999997</v>
      </c>
      <c r="L496" s="37">
        <v>102.2</v>
      </c>
      <c r="M496" s="37">
        <f>L496+273.15</f>
        <v>375.34999999999997</v>
      </c>
      <c r="N496" s="53"/>
      <c r="O496" s="37"/>
      <c r="P496" s="37"/>
      <c r="Q496" s="48">
        <f t="shared" si="95"/>
        <v>18.326210737629317</v>
      </c>
      <c r="R496" s="48">
        <f t="shared" si="96"/>
        <v>17.491435357169088</v>
      </c>
      <c r="S496" s="34">
        <f t="shared" si="97"/>
        <v>2.8501534451098891</v>
      </c>
      <c r="T496" s="34">
        <f t="shared" si="98"/>
        <v>2.596345508058409</v>
      </c>
      <c r="U496" s="17">
        <f t="shared" si="99"/>
        <v>35.243599999999972</v>
      </c>
      <c r="V496" s="17">
        <f t="shared" si="100"/>
        <v>17.621799999999986</v>
      </c>
      <c r="W496" s="17">
        <f t="shared" si="101"/>
        <v>15.248507316562467</v>
      </c>
      <c r="X496" s="19">
        <f t="shared" si="102"/>
        <v>1.7621799999999985</v>
      </c>
      <c r="Y496" s="71">
        <f t="shared" si="103"/>
        <v>1.5248507316562467</v>
      </c>
    </row>
    <row r="497" spans="1:25" ht="18" x14ac:dyDescent="0.55000000000000004">
      <c r="A497" s="57">
        <v>500</v>
      </c>
      <c r="B497" s="70" t="s">
        <v>544</v>
      </c>
      <c r="C497" s="15">
        <v>20.6</v>
      </c>
      <c r="D497" s="46">
        <f t="shared" si="92"/>
        <v>19.608625000000004</v>
      </c>
      <c r="E497" s="15">
        <v>0.8</v>
      </c>
      <c r="F497" s="46">
        <f t="shared" si="93"/>
        <v>0.78460000000000008</v>
      </c>
      <c r="G497" s="15">
        <v>4.7</v>
      </c>
      <c r="H497" s="46">
        <f t="shared" si="94"/>
        <v>4.2941549999999999</v>
      </c>
      <c r="I497" s="47">
        <v>138.80000000000001</v>
      </c>
      <c r="J497" s="37">
        <f>K497-273.15</f>
        <v>-30.47999999999999</v>
      </c>
      <c r="K497" s="40">
        <v>242.67</v>
      </c>
      <c r="L497" s="37">
        <f>M497-273.15</f>
        <v>244.68299999999999</v>
      </c>
      <c r="M497" s="40">
        <v>517.83299999999997</v>
      </c>
      <c r="N497" s="53"/>
      <c r="O497" s="37"/>
      <c r="P497" s="37"/>
      <c r="Q497" s="48">
        <f t="shared" si="95"/>
        <v>21.144502831705456</v>
      </c>
      <c r="R497" s="48">
        <f t="shared" si="96"/>
        <v>20.088642032617589</v>
      </c>
      <c r="S497" s="34">
        <f t="shared" si="97"/>
        <v>3.1861351033750651E-2</v>
      </c>
      <c r="T497" s="34">
        <f t="shared" si="98"/>
        <v>8.6116739009156618E-4</v>
      </c>
      <c r="U497" s="17">
        <f t="shared" si="99"/>
        <v>57.867600000000046</v>
      </c>
      <c r="V497" s="17">
        <f t="shared" si="100"/>
        <v>28.933800000000023</v>
      </c>
      <c r="W497" s="17">
        <f t="shared" si="101"/>
        <v>27.410739047812545</v>
      </c>
      <c r="X497" s="19">
        <f t="shared" si="102"/>
        <v>2.8933800000000023</v>
      </c>
      <c r="Y497" s="71">
        <f t="shared" si="103"/>
        <v>2.7410739047812545</v>
      </c>
    </row>
    <row r="498" spans="1:25" ht="18" x14ac:dyDescent="0.55000000000000004">
      <c r="A498" s="57">
        <v>501</v>
      </c>
      <c r="B498" s="70" t="s">
        <v>545</v>
      </c>
      <c r="C498" s="15">
        <v>15.8</v>
      </c>
      <c r="D498" s="46">
        <f t="shared" si="92"/>
        <v>15.039625000000001</v>
      </c>
      <c r="E498" s="15">
        <v>14</v>
      </c>
      <c r="F498" s="46">
        <f t="shared" si="93"/>
        <v>13.730499999999999</v>
      </c>
      <c r="G498" s="15">
        <v>4.8</v>
      </c>
      <c r="H498" s="46">
        <f t="shared" si="94"/>
        <v>4.3855199999999996</v>
      </c>
      <c r="I498" s="47">
        <v>63.8</v>
      </c>
      <c r="J498" s="37">
        <v>-82.9</v>
      </c>
      <c r="K498" s="37">
        <f>J498+273.15</f>
        <v>190.24999999999997</v>
      </c>
      <c r="L498" s="37">
        <v>64.8</v>
      </c>
      <c r="M498" s="37">
        <f>L498+273.15</f>
        <v>337.95</v>
      </c>
      <c r="N498" s="53"/>
      <c r="O498" s="37"/>
      <c r="P498" s="37"/>
      <c r="Q498" s="48">
        <f t="shared" si="95"/>
        <v>21.649018453500382</v>
      </c>
      <c r="R498" s="48">
        <f t="shared" si="96"/>
        <v>20.831460247928494</v>
      </c>
      <c r="S498" s="34">
        <f t="shared" si="97"/>
        <v>0.47265427076117561</v>
      </c>
      <c r="T498" s="34">
        <f t="shared" si="98"/>
        <v>0.74367938270099643</v>
      </c>
      <c r="U498" s="17">
        <f t="shared" si="99"/>
        <v>87.945599999999956</v>
      </c>
      <c r="V498" s="17">
        <f t="shared" si="100"/>
        <v>43.972799999999978</v>
      </c>
      <c r="W498" s="17">
        <f t="shared" si="101"/>
        <v>40.507297005749955</v>
      </c>
      <c r="X498" s="19">
        <f t="shared" si="102"/>
        <v>4.3972799999999976</v>
      </c>
      <c r="Y498" s="71">
        <f t="shared" si="103"/>
        <v>4.0507297005749958</v>
      </c>
    </row>
    <row r="499" spans="1:25" ht="18" x14ac:dyDescent="0.55000000000000004">
      <c r="A499" s="57">
        <v>502</v>
      </c>
      <c r="B499" s="70" t="s">
        <v>546</v>
      </c>
      <c r="C499" s="15">
        <v>14.5</v>
      </c>
      <c r="D499" s="46">
        <f t="shared" si="92"/>
        <v>13.8021875</v>
      </c>
      <c r="E499" s="15">
        <v>3.9</v>
      </c>
      <c r="F499" s="46">
        <f t="shared" si="93"/>
        <v>3.8249249999999999</v>
      </c>
      <c r="G499" s="15">
        <v>3.7</v>
      </c>
      <c r="H499" s="46">
        <f t="shared" si="94"/>
        <v>3.3805049999999999</v>
      </c>
      <c r="I499" s="47">
        <v>340</v>
      </c>
      <c r="J499" s="37">
        <f>K499-273.15</f>
        <v>-19.499999999999972</v>
      </c>
      <c r="K499" s="37">
        <v>253.65</v>
      </c>
      <c r="L499" s="37">
        <f>M499-273.15</f>
        <v>346.15</v>
      </c>
      <c r="M499" s="37">
        <v>619.29999999999995</v>
      </c>
      <c r="N499" s="53"/>
      <c r="O499" s="37"/>
      <c r="P499" s="37"/>
      <c r="Q499" s="48">
        <f t="shared" si="95"/>
        <v>15.464475419489663</v>
      </c>
      <c r="R499" s="48">
        <f t="shared" si="96"/>
        <v>14.715918085386528</v>
      </c>
      <c r="S499" s="34">
        <f t="shared" si="97"/>
        <v>5.7118887632495436</v>
      </c>
      <c r="T499" s="34">
        <f t="shared" si="98"/>
        <v>5.3718627798409688</v>
      </c>
      <c r="U499" s="17">
        <f t="shared" si="99"/>
        <v>91.733599999999967</v>
      </c>
      <c r="V499" s="17">
        <f t="shared" si="100"/>
        <v>45.866799999999984</v>
      </c>
      <c r="W499" s="17">
        <f t="shared" si="101"/>
        <v>40.569778993937454</v>
      </c>
      <c r="X499" s="19">
        <f t="shared" si="102"/>
        <v>4.5866799999999985</v>
      </c>
      <c r="Y499" s="71">
        <f t="shared" si="103"/>
        <v>4.0569778993937451</v>
      </c>
    </row>
    <row r="500" spans="1:25" ht="18" x14ac:dyDescent="0.55000000000000004">
      <c r="A500" s="57">
        <v>503</v>
      </c>
      <c r="B500" s="70" t="s">
        <v>547</v>
      </c>
      <c r="C500" s="15">
        <v>15.5</v>
      </c>
      <c r="D500" s="46">
        <f t="shared" si="92"/>
        <v>14.7540625</v>
      </c>
      <c r="E500" s="15">
        <v>6.5</v>
      </c>
      <c r="F500" s="46">
        <f t="shared" si="93"/>
        <v>6.3748750000000003</v>
      </c>
      <c r="G500" s="15">
        <v>7.7</v>
      </c>
      <c r="H500" s="46">
        <f t="shared" si="94"/>
        <v>7.0351049999999997</v>
      </c>
      <c r="I500" s="47">
        <v>96.8</v>
      </c>
      <c r="J500" s="37">
        <f>K500-273.15</f>
        <v>-87.499999999999972</v>
      </c>
      <c r="K500" s="37">
        <v>185.65</v>
      </c>
      <c r="L500" s="37">
        <f>M500-273.15</f>
        <v>79.450000000000045</v>
      </c>
      <c r="M500" s="37">
        <v>352.6</v>
      </c>
      <c r="N500" s="53"/>
      <c r="O500" s="37"/>
      <c r="P500" s="37"/>
      <c r="Q500" s="48">
        <f t="shared" si="95"/>
        <v>18.487563387315269</v>
      </c>
      <c r="R500" s="48">
        <f t="shared" si="96"/>
        <v>17.544631483179014</v>
      </c>
      <c r="S500" s="34">
        <f t="shared" si="97"/>
        <v>2.688800795423937</v>
      </c>
      <c r="T500" s="34">
        <f t="shared" si="98"/>
        <v>2.5431493820484832</v>
      </c>
      <c r="U500" s="17">
        <f t="shared" si="99"/>
        <v>42.213599999999971</v>
      </c>
      <c r="V500" s="17">
        <f t="shared" si="100"/>
        <v>21.106799999999986</v>
      </c>
      <c r="W500" s="17">
        <f t="shared" si="101"/>
        <v>18.489014706937468</v>
      </c>
      <c r="X500" s="19">
        <f t="shared" si="102"/>
        <v>2.1106799999999986</v>
      </c>
      <c r="Y500" s="71">
        <f t="shared" si="103"/>
        <v>1.8489014706937468</v>
      </c>
    </row>
    <row r="501" spans="1:25" ht="18" x14ac:dyDescent="0.55000000000000004">
      <c r="A501" s="57">
        <v>504</v>
      </c>
      <c r="B501" s="70" t="s">
        <v>548</v>
      </c>
      <c r="C501" s="15">
        <v>18.100000000000001</v>
      </c>
      <c r="D501" s="46">
        <f t="shared" si="92"/>
        <v>17.228937500000001</v>
      </c>
      <c r="E501" s="15">
        <v>8</v>
      </c>
      <c r="F501" s="46">
        <f t="shared" si="93"/>
        <v>7.8460000000000001</v>
      </c>
      <c r="G501" s="15">
        <v>13.9</v>
      </c>
      <c r="H501" s="46">
        <f t="shared" si="94"/>
        <v>12.699735</v>
      </c>
      <c r="I501" s="47">
        <v>129.6</v>
      </c>
      <c r="J501" s="37">
        <v>265.14999999999998</v>
      </c>
      <c r="K501" s="37">
        <f>J501+273.15</f>
        <v>538.29999999999995</v>
      </c>
      <c r="L501" s="37">
        <v>493.9</v>
      </c>
      <c r="M501" s="37">
        <f>L501+273.15</f>
        <v>767.05</v>
      </c>
      <c r="N501" s="53"/>
      <c r="O501" s="37"/>
      <c r="P501" s="37"/>
      <c r="Q501" s="48">
        <f t="shared" si="95"/>
        <v>24.183051916579927</v>
      </c>
      <c r="R501" s="48">
        <f t="shared" si="96"/>
        <v>22.796475000515567</v>
      </c>
      <c r="S501" s="34">
        <f t="shared" si="97"/>
        <v>3.006687733840721</v>
      </c>
      <c r="T501" s="34">
        <f t="shared" si="98"/>
        <v>2.70869413528807</v>
      </c>
      <c r="U501" s="17">
        <f t="shared" si="99"/>
        <v>50.147599999999997</v>
      </c>
      <c r="V501" s="17">
        <f t="shared" si="100"/>
        <v>25.073799999999999</v>
      </c>
      <c r="W501" s="17">
        <f t="shared" si="101"/>
        <v>20.988820499474993</v>
      </c>
      <c r="X501" s="19">
        <f t="shared" si="102"/>
        <v>2.5073799999999999</v>
      </c>
      <c r="Y501" s="71">
        <f t="shared" si="103"/>
        <v>2.0988820499474992</v>
      </c>
    </row>
    <row r="502" spans="1:25" ht="18" x14ac:dyDescent="0.55000000000000004">
      <c r="A502" s="57">
        <v>505</v>
      </c>
      <c r="B502" s="70" t="s">
        <v>549</v>
      </c>
      <c r="C502" s="15">
        <v>16.100000000000001</v>
      </c>
      <c r="D502" s="46">
        <f t="shared" si="92"/>
        <v>15.325187500000002</v>
      </c>
      <c r="E502" s="15">
        <v>6.4</v>
      </c>
      <c r="F502" s="46">
        <f t="shared" si="93"/>
        <v>6.2768000000000006</v>
      </c>
      <c r="G502" s="15">
        <v>7.4</v>
      </c>
      <c r="H502" s="46">
        <f t="shared" si="94"/>
        <v>6.7610099999999997</v>
      </c>
      <c r="I502" s="47">
        <v>73.2</v>
      </c>
      <c r="J502" s="37">
        <v>-83.2</v>
      </c>
      <c r="K502" s="37">
        <f>J502+273.15</f>
        <v>189.95</v>
      </c>
      <c r="L502" s="37">
        <v>36.200000000000003</v>
      </c>
      <c r="M502" s="37">
        <f>L502+273.15</f>
        <v>309.34999999999997</v>
      </c>
      <c r="N502" s="53"/>
      <c r="O502" s="37"/>
      <c r="P502" s="37"/>
      <c r="Q502" s="48">
        <f t="shared" si="95"/>
        <v>18.839585982712041</v>
      </c>
      <c r="R502" s="48">
        <f t="shared" si="96"/>
        <v>17.887728932714076</v>
      </c>
      <c r="S502" s="34">
        <f t="shared" si="97"/>
        <v>2.3367782000271653</v>
      </c>
      <c r="T502" s="34">
        <f t="shared" si="98"/>
        <v>2.2000519325134213</v>
      </c>
      <c r="U502" s="17">
        <f t="shared" si="99"/>
        <v>27.977599999999946</v>
      </c>
      <c r="V502" s="17">
        <f t="shared" si="100"/>
        <v>13.988799999999973</v>
      </c>
      <c r="W502" s="17">
        <f t="shared" si="101"/>
        <v>12.169212508162452</v>
      </c>
      <c r="X502" s="19">
        <f t="shared" si="102"/>
        <v>1.3988799999999972</v>
      </c>
      <c r="Y502" s="71">
        <f t="shared" si="103"/>
        <v>1.2169212508162452</v>
      </c>
    </row>
    <row r="503" spans="1:25" ht="18" x14ac:dyDescent="0.55000000000000004">
      <c r="A503" s="57">
        <v>506</v>
      </c>
      <c r="B503" s="70" t="s">
        <v>550</v>
      </c>
      <c r="C503" s="15">
        <v>19.399999999999999</v>
      </c>
      <c r="D503" s="46">
        <f t="shared" si="92"/>
        <v>18.466374999999999</v>
      </c>
      <c r="E503" s="15">
        <v>17.399999999999999</v>
      </c>
      <c r="F503" s="46">
        <f t="shared" si="93"/>
        <v>17.065049999999999</v>
      </c>
      <c r="G503" s="15">
        <v>5.3</v>
      </c>
      <c r="H503" s="46">
        <f t="shared" si="94"/>
        <v>4.8423449999999999</v>
      </c>
      <c r="I503" s="47">
        <v>112.7</v>
      </c>
      <c r="J503" s="37">
        <f>K503-273.15</f>
        <v>0.5</v>
      </c>
      <c r="K503" s="37">
        <v>273.64999999999998</v>
      </c>
      <c r="L503" s="37">
        <f>M503-273.15</f>
        <v>276</v>
      </c>
      <c r="M503" s="37">
        <v>549.15</v>
      </c>
      <c r="N503" s="53"/>
      <c r="O503" s="37"/>
      <c r="P503" s="37"/>
      <c r="Q503" s="48">
        <f t="shared" si="95"/>
        <v>26.593420238848555</v>
      </c>
      <c r="R503" s="48">
        <f t="shared" si="96"/>
        <v>25.606078228462668</v>
      </c>
      <c r="S503" s="34">
        <f t="shared" si="97"/>
        <v>5.4170560561093488</v>
      </c>
      <c r="T503" s="34">
        <f t="shared" si="98"/>
        <v>5.5182973632351704</v>
      </c>
      <c r="U503" s="17">
        <f t="shared" si="99"/>
        <v>112.89959999999996</v>
      </c>
      <c r="V503" s="17">
        <f t="shared" si="100"/>
        <v>56.449799999999982</v>
      </c>
      <c r="W503" s="17">
        <f t="shared" si="101"/>
        <v>54.267338077562499</v>
      </c>
      <c r="X503" s="19">
        <f t="shared" si="102"/>
        <v>5.6449799999999986</v>
      </c>
      <c r="Y503" s="71">
        <f t="shared" si="103"/>
        <v>5.4267338077562499</v>
      </c>
    </row>
    <row r="504" spans="1:25" ht="18" x14ac:dyDescent="0.55000000000000004">
      <c r="A504" s="57">
        <v>507</v>
      </c>
      <c r="B504" s="70" t="s">
        <v>551</v>
      </c>
      <c r="C504" s="15">
        <v>17.3</v>
      </c>
      <c r="D504" s="46">
        <f t="shared" si="92"/>
        <v>16.467437500000003</v>
      </c>
      <c r="E504" s="15">
        <v>15</v>
      </c>
      <c r="F504" s="46">
        <f t="shared" si="93"/>
        <v>14.71125</v>
      </c>
      <c r="G504" s="15">
        <v>6</v>
      </c>
      <c r="H504" s="46">
        <f t="shared" si="94"/>
        <v>5.4818999999999996</v>
      </c>
      <c r="I504" s="47">
        <v>68.5</v>
      </c>
      <c r="J504" s="37">
        <v>-4.9000000000000004</v>
      </c>
      <c r="K504" s="37">
        <f>J504+273.15</f>
        <v>268.25</v>
      </c>
      <c r="L504" s="37">
        <v>130</v>
      </c>
      <c r="M504" s="37">
        <f>L504+273.15</f>
        <v>403.15</v>
      </c>
      <c r="N504" s="53"/>
      <c r="O504" s="37"/>
      <c r="P504" s="37"/>
      <c r="Q504" s="48">
        <f t="shared" si="95"/>
        <v>23.670445707675213</v>
      </c>
      <c r="R504" s="48">
        <f t="shared" si="96"/>
        <v>22.75189227270792</v>
      </c>
      <c r="S504" s="34">
        <f t="shared" si="97"/>
        <v>2.4940815249360071</v>
      </c>
      <c r="T504" s="34">
        <f t="shared" si="98"/>
        <v>2.6641114074804229</v>
      </c>
      <c r="U504" s="17">
        <f t="shared" si="99"/>
        <v>73.065599999999975</v>
      </c>
      <c r="V504" s="17">
        <f t="shared" si="100"/>
        <v>36.532799999999988</v>
      </c>
      <c r="W504" s="17">
        <f t="shared" si="101"/>
        <v>34.631623612862469</v>
      </c>
      <c r="X504" s="19">
        <f t="shared" si="102"/>
        <v>3.6532799999999988</v>
      </c>
      <c r="Y504" s="71">
        <f t="shared" si="103"/>
        <v>3.4631623612862468</v>
      </c>
    </row>
    <row r="505" spans="1:25" ht="18" x14ac:dyDescent="0.55000000000000004">
      <c r="A505" s="57">
        <v>508</v>
      </c>
      <c r="B505" s="70" t="s">
        <v>552</v>
      </c>
      <c r="C505" s="15">
        <v>14.9</v>
      </c>
      <c r="D505" s="46">
        <f t="shared" si="92"/>
        <v>14.182937500000001</v>
      </c>
      <c r="E505" s="15">
        <v>5.3</v>
      </c>
      <c r="F505" s="46">
        <f t="shared" si="93"/>
        <v>5.1979749999999996</v>
      </c>
      <c r="G505" s="15">
        <v>6.3</v>
      </c>
      <c r="H505" s="46">
        <f t="shared" si="94"/>
        <v>5.7559949999999995</v>
      </c>
      <c r="I505" s="47">
        <v>75.2</v>
      </c>
      <c r="J505" s="37">
        <f>K505-273.15</f>
        <v>-121.99999999999997</v>
      </c>
      <c r="K505" s="37">
        <v>151.15</v>
      </c>
      <c r="L505" s="37">
        <f>M505-273.15</f>
        <v>5.5</v>
      </c>
      <c r="M505" s="37">
        <v>278.64999999999998</v>
      </c>
      <c r="N505" s="53"/>
      <c r="O505" s="37"/>
      <c r="P505" s="37"/>
      <c r="Q505" s="48">
        <f t="shared" si="95"/>
        <v>17.023219436992523</v>
      </c>
      <c r="R505" s="48">
        <f t="shared" si="96"/>
        <v>16.16496639865225</v>
      </c>
      <c r="S505" s="34">
        <f t="shared" si="97"/>
        <v>4.1531447457466832</v>
      </c>
      <c r="T505" s="34">
        <f t="shared" si="98"/>
        <v>3.9228144665752467</v>
      </c>
      <c r="U505" s="17">
        <f t="shared" si="99"/>
        <v>61.749599999999958</v>
      </c>
      <c r="V505" s="17">
        <f t="shared" si="100"/>
        <v>30.874799999999979</v>
      </c>
      <c r="W505" s="17">
        <f t="shared" si="101"/>
        <v>27.276612212437442</v>
      </c>
      <c r="X505" s="19">
        <f t="shared" si="102"/>
        <v>3.087479999999998</v>
      </c>
      <c r="Y505" s="71">
        <f t="shared" si="103"/>
        <v>2.7276612212437441</v>
      </c>
    </row>
    <row r="506" spans="1:25" ht="18" x14ac:dyDescent="0.55000000000000004">
      <c r="A506" s="57">
        <v>509</v>
      </c>
      <c r="B506" s="70" t="s">
        <v>553</v>
      </c>
      <c r="C506" s="15">
        <v>15.6</v>
      </c>
      <c r="D506" s="46">
        <f t="shared" si="92"/>
        <v>14.84925</v>
      </c>
      <c r="E506" s="15">
        <v>12.5</v>
      </c>
      <c r="F506" s="46">
        <f t="shared" si="93"/>
        <v>12.259375</v>
      </c>
      <c r="G506" s="15">
        <v>5</v>
      </c>
      <c r="H506" s="46">
        <f t="shared" si="94"/>
        <v>4.5682499999999999</v>
      </c>
      <c r="I506" s="47">
        <v>81.2</v>
      </c>
      <c r="J506" s="37">
        <v>-7</v>
      </c>
      <c r="K506" s="37">
        <f>J506+273.15</f>
        <v>266.14999999999998</v>
      </c>
      <c r="L506" s="37">
        <f>M506-273.15</f>
        <v>139</v>
      </c>
      <c r="M506" s="37">
        <v>412.15</v>
      </c>
      <c r="N506" s="53"/>
      <c r="O506" s="37"/>
      <c r="P506" s="37"/>
      <c r="Q506" s="48">
        <f t="shared" si="95"/>
        <v>20.606067067735172</v>
      </c>
      <c r="R506" s="48">
        <f t="shared" si="96"/>
        <v>19.790437312389663</v>
      </c>
      <c r="S506" s="34">
        <f t="shared" si="97"/>
        <v>0.57029711500403479</v>
      </c>
      <c r="T506" s="34">
        <f t="shared" si="98"/>
        <v>0.29734355283783387</v>
      </c>
      <c r="U506" s="17">
        <f t="shared" si="99"/>
        <v>73.187599999999975</v>
      </c>
      <c r="V506" s="17">
        <f t="shared" si="100"/>
        <v>36.593799999999987</v>
      </c>
      <c r="W506" s="17">
        <f t="shared" si="101"/>
        <v>33.279095659112478</v>
      </c>
      <c r="X506" s="19">
        <f t="shared" si="102"/>
        <v>3.6593799999999987</v>
      </c>
      <c r="Y506" s="71">
        <f t="shared" si="103"/>
        <v>3.3279095659112476</v>
      </c>
    </row>
    <row r="507" spans="1:25" ht="18" x14ac:dyDescent="0.55000000000000004">
      <c r="A507" s="57">
        <v>510</v>
      </c>
      <c r="B507" s="70" t="s">
        <v>554</v>
      </c>
      <c r="C507" s="15">
        <v>14.8</v>
      </c>
      <c r="D507" s="46">
        <f t="shared" si="92"/>
        <v>14.087750000000002</v>
      </c>
      <c r="E507" s="15">
        <v>4.2</v>
      </c>
      <c r="F507" s="46">
        <f t="shared" si="93"/>
        <v>4.1191500000000003</v>
      </c>
      <c r="G507" s="15">
        <v>5.6</v>
      </c>
      <c r="H507" s="46">
        <f t="shared" si="94"/>
        <v>5.1164399999999999</v>
      </c>
      <c r="I507" s="47">
        <v>96.1</v>
      </c>
      <c r="J507" s="37" t="s">
        <v>47</v>
      </c>
      <c r="K507" s="37" t="s">
        <v>47</v>
      </c>
      <c r="L507" s="37" t="s">
        <v>47</v>
      </c>
      <c r="M507" s="37" t="s">
        <v>47</v>
      </c>
      <c r="N507" s="53"/>
      <c r="O507" s="37"/>
      <c r="P507" s="37"/>
      <c r="Q507" s="48">
        <f t="shared" si="95"/>
        <v>16.37192719260625</v>
      </c>
      <c r="R507" s="48">
        <f t="shared" si="96"/>
        <v>15.543810828062727</v>
      </c>
      <c r="S507" s="34">
        <f t="shared" si="97"/>
        <v>4.804436990132956</v>
      </c>
      <c r="T507" s="34">
        <f t="shared" si="98"/>
        <v>4.5439700371647707</v>
      </c>
      <c r="U507" s="17">
        <f t="shared" si="99"/>
        <v>71.265599999999949</v>
      </c>
      <c r="V507" s="17">
        <f t="shared" si="100"/>
        <v>35.632799999999975</v>
      </c>
      <c r="W507" s="17">
        <f t="shared" si="101"/>
        <v>31.640545407849938</v>
      </c>
      <c r="X507" s="19">
        <f t="shared" si="102"/>
        <v>3.5632799999999976</v>
      </c>
      <c r="Y507" s="71">
        <f t="shared" si="103"/>
        <v>3.1640545407849938</v>
      </c>
    </row>
    <row r="508" spans="1:25" ht="18" x14ac:dyDescent="0.55000000000000004">
      <c r="A508" s="57">
        <v>511</v>
      </c>
      <c r="B508" s="70" t="s">
        <v>555</v>
      </c>
      <c r="C508" s="15">
        <v>16.399999999999999</v>
      </c>
      <c r="D508" s="46">
        <f t="shared" si="92"/>
        <v>15.610749999999999</v>
      </c>
      <c r="E508" s="15">
        <v>4.9000000000000004</v>
      </c>
      <c r="F508" s="46">
        <f t="shared" si="93"/>
        <v>4.8056750000000008</v>
      </c>
      <c r="G508" s="15">
        <v>6</v>
      </c>
      <c r="H508" s="46">
        <f t="shared" si="94"/>
        <v>5.4818999999999996</v>
      </c>
      <c r="I508" s="47">
        <v>82.1</v>
      </c>
      <c r="J508" s="37">
        <v>66.599999999999994</v>
      </c>
      <c r="K508" s="37">
        <f>J508+273.15</f>
        <v>339.75</v>
      </c>
      <c r="L508" s="37" t="s">
        <v>47</v>
      </c>
      <c r="M508" s="37" t="s">
        <v>47</v>
      </c>
      <c r="N508" s="53"/>
      <c r="O508" s="50" t="s">
        <v>47</v>
      </c>
      <c r="P508" s="50" t="s">
        <v>47</v>
      </c>
      <c r="Q508" s="48">
        <f t="shared" si="95"/>
        <v>18.137530151594511</v>
      </c>
      <c r="R508" s="48">
        <f t="shared" si="96"/>
        <v>17.22908167541512</v>
      </c>
      <c r="S508" s="34">
        <f t="shared" si="97"/>
        <v>3.0388340311446953</v>
      </c>
      <c r="T508" s="34">
        <f t="shared" si="98"/>
        <v>2.858699189812377</v>
      </c>
      <c r="U508" s="17">
        <f t="shared" si="99"/>
        <v>26.939600000000006</v>
      </c>
      <c r="V508" s="17">
        <f t="shared" si="100"/>
        <v>13.469800000000003</v>
      </c>
      <c r="W508" s="17">
        <f t="shared" si="101"/>
        <v>11.81964460286248</v>
      </c>
      <c r="X508" s="19">
        <f t="shared" si="102"/>
        <v>1.3469800000000003</v>
      </c>
      <c r="Y508" s="71">
        <f t="shared" si="103"/>
        <v>1.181964460286248</v>
      </c>
    </row>
    <row r="509" spans="1:25" ht="18" x14ac:dyDescent="0.55000000000000004">
      <c r="A509" s="57">
        <v>512</v>
      </c>
      <c r="B509" s="70" t="s">
        <v>556</v>
      </c>
      <c r="C509" s="15">
        <v>16.8</v>
      </c>
      <c r="D509" s="46">
        <f t="shared" si="92"/>
        <v>15.9915</v>
      </c>
      <c r="E509" s="15">
        <v>19.600000000000001</v>
      </c>
      <c r="F509" s="46">
        <f t="shared" si="93"/>
        <v>19.222700000000003</v>
      </c>
      <c r="G509" s="15">
        <v>4.8</v>
      </c>
      <c r="H509" s="46">
        <f t="shared" si="94"/>
        <v>4.3855199999999996</v>
      </c>
      <c r="I509" s="47">
        <v>87.6</v>
      </c>
      <c r="J509" s="37">
        <v>115</v>
      </c>
      <c r="K509" s="37">
        <f>J509+273.15</f>
        <v>388.15</v>
      </c>
      <c r="L509" s="37" t="s">
        <v>47</v>
      </c>
      <c r="M509" s="37" t="s">
        <v>47</v>
      </c>
      <c r="N509" s="53"/>
      <c r="O509" s="37"/>
      <c r="P509" s="37"/>
      <c r="Q509" s="48">
        <f t="shared" si="95"/>
        <v>26.257189491642094</v>
      </c>
      <c r="R509" s="48">
        <f t="shared" si="96"/>
        <v>25.386473823877157</v>
      </c>
      <c r="S509" s="34">
        <f t="shared" si="97"/>
        <v>5.0808253089028881</v>
      </c>
      <c r="T509" s="34">
        <f t="shared" si="98"/>
        <v>5.2986929586496601</v>
      </c>
      <c r="U509" s="17">
        <f t="shared" si="99"/>
        <v>178.34560000000002</v>
      </c>
      <c r="V509" s="17">
        <f t="shared" si="100"/>
        <v>89.172800000000009</v>
      </c>
      <c r="W509" s="17">
        <f t="shared" si="101"/>
        <v>84.76233448450003</v>
      </c>
      <c r="X509" s="19">
        <f t="shared" si="102"/>
        <v>8.9172800000000016</v>
      </c>
      <c r="Y509" s="71">
        <f t="shared" si="103"/>
        <v>8.476233448450003</v>
      </c>
    </row>
    <row r="510" spans="1:25" ht="18" x14ac:dyDescent="0.55000000000000004">
      <c r="A510" s="57">
        <v>513</v>
      </c>
      <c r="B510" s="70" t="s">
        <v>557</v>
      </c>
      <c r="C510" s="15">
        <v>14</v>
      </c>
      <c r="D510" s="46">
        <f t="shared" si="92"/>
        <v>13.32625</v>
      </c>
      <c r="E510" s="15">
        <v>1.4</v>
      </c>
      <c r="F510" s="46">
        <f t="shared" si="93"/>
        <v>1.3730499999999999</v>
      </c>
      <c r="G510" s="15">
        <v>3.8</v>
      </c>
      <c r="H510" s="46">
        <f t="shared" si="94"/>
        <v>3.4718699999999996</v>
      </c>
      <c r="I510" s="47">
        <v>112.9</v>
      </c>
      <c r="J510" s="37">
        <f>K510-273.15</f>
        <v>-168.48999999999998</v>
      </c>
      <c r="K510" s="37">
        <v>104.66</v>
      </c>
      <c r="L510" s="37">
        <f>M510-273.15</f>
        <v>20.055000000000007</v>
      </c>
      <c r="M510" s="37">
        <v>293.20499999999998</v>
      </c>
      <c r="N510" s="53"/>
      <c r="O510" s="37"/>
      <c r="P510" s="37"/>
      <c r="Q510" s="48">
        <f t="shared" si="95"/>
        <v>14.573949361789344</v>
      </c>
      <c r="R510" s="48">
        <f t="shared" si="96"/>
        <v>13.839367278235663</v>
      </c>
      <c r="S510" s="34">
        <f t="shared" si="97"/>
        <v>6.6024148209498623</v>
      </c>
      <c r="T510" s="34">
        <f t="shared" si="98"/>
        <v>6.248413586991834</v>
      </c>
      <c r="U510" s="17">
        <f t="shared" si="99"/>
        <v>130.71359999999996</v>
      </c>
      <c r="V510" s="17">
        <f t="shared" si="100"/>
        <v>65.356799999999978</v>
      </c>
      <c r="W510" s="17">
        <f t="shared" si="101"/>
        <v>58.74287475899996</v>
      </c>
      <c r="X510" s="19">
        <f t="shared" si="102"/>
        <v>6.5356799999999975</v>
      </c>
      <c r="Y510" s="71">
        <f t="shared" si="103"/>
        <v>5.8742874758999957</v>
      </c>
    </row>
    <row r="511" spans="1:25" ht="18" x14ac:dyDescent="0.55000000000000004">
      <c r="A511" s="57">
        <v>514</v>
      </c>
      <c r="B511" s="70" t="s">
        <v>558</v>
      </c>
      <c r="C511" s="15">
        <v>14.2</v>
      </c>
      <c r="D511" s="46">
        <f t="shared" si="92"/>
        <v>13.516624999999999</v>
      </c>
      <c r="E511" s="15">
        <v>1.8</v>
      </c>
      <c r="F511" s="46">
        <f t="shared" si="93"/>
        <v>1.76535</v>
      </c>
      <c r="G511" s="15">
        <v>2.2999999999999998</v>
      </c>
      <c r="H511" s="46">
        <f t="shared" si="94"/>
        <v>2.1013949999999997</v>
      </c>
      <c r="I511" s="47">
        <v>108.7</v>
      </c>
      <c r="J511" s="37">
        <f>K511-273.15</f>
        <v>-137.57199999999997</v>
      </c>
      <c r="K511" s="37">
        <v>135.578</v>
      </c>
      <c r="L511" s="37">
        <f>M511-273.15</f>
        <v>31.15500000000003</v>
      </c>
      <c r="M511" s="37">
        <v>304.30500000000001</v>
      </c>
      <c r="N511" s="53"/>
      <c r="O511" s="37"/>
      <c r="P511" s="37"/>
      <c r="Q511" s="48">
        <f t="shared" si="95"/>
        <v>14.497241116847025</v>
      </c>
      <c r="R511" s="48">
        <f t="shared" si="96"/>
        <v>13.792442603076148</v>
      </c>
      <c r="S511" s="34">
        <f t="shared" si="97"/>
        <v>6.6791230658921812</v>
      </c>
      <c r="T511" s="34">
        <f t="shared" si="98"/>
        <v>6.2953382621513487</v>
      </c>
      <c r="U511" s="17">
        <f t="shared" si="99"/>
        <v>130.85159999999999</v>
      </c>
      <c r="V511" s="17">
        <f t="shared" si="100"/>
        <v>65.425799999999995</v>
      </c>
      <c r="W511" s="17">
        <f t="shared" si="101"/>
        <v>58.294015633562459</v>
      </c>
      <c r="X511" s="19">
        <f t="shared" si="102"/>
        <v>6.5425799999999992</v>
      </c>
      <c r="Y511" s="71">
        <f t="shared" si="103"/>
        <v>5.8294015633562459</v>
      </c>
    </row>
    <row r="512" spans="1:25" ht="18" x14ac:dyDescent="0.55000000000000004">
      <c r="A512" s="57">
        <v>515</v>
      </c>
      <c r="B512" s="70" t="s">
        <v>559</v>
      </c>
      <c r="C512" s="15">
        <v>17.100000000000001</v>
      </c>
      <c r="D512" s="46">
        <f t="shared" si="92"/>
        <v>16.277062500000003</v>
      </c>
      <c r="E512" s="15">
        <v>10.6</v>
      </c>
      <c r="F512" s="46">
        <f t="shared" si="93"/>
        <v>10.395949999999999</v>
      </c>
      <c r="G512" s="15">
        <v>7.3</v>
      </c>
      <c r="H512" s="46">
        <f t="shared" si="94"/>
        <v>6.6696449999999992</v>
      </c>
      <c r="I512" s="47">
        <v>91.7</v>
      </c>
      <c r="J512" s="37" t="s">
        <v>47</v>
      </c>
      <c r="K512" s="37" t="s">
        <v>47</v>
      </c>
      <c r="L512" s="37" t="s">
        <v>47</v>
      </c>
      <c r="M512" s="37" t="s">
        <v>47</v>
      </c>
      <c r="N512" s="53"/>
      <c r="O512" s="37"/>
      <c r="P512" s="37"/>
      <c r="Q512" s="48">
        <f t="shared" si="95"/>
        <v>21.402336321065512</v>
      </c>
      <c r="R512" s="48">
        <f t="shared" si="96"/>
        <v>20.432882920856549</v>
      </c>
      <c r="S512" s="34">
        <f t="shared" si="97"/>
        <v>0.22597213832630558</v>
      </c>
      <c r="T512" s="34">
        <f t="shared" si="98"/>
        <v>0.34510205562905227</v>
      </c>
      <c r="U512" s="17">
        <f t="shared" si="99"/>
        <v>23.547599999999964</v>
      </c>
      <c r="V512" s="17">
        <f t="shared" si="100"/>
        <v>11.773799999999982</v>
      </c>
      <c r="W512" s="17">
        <f t="shared" si="101"/>
        <v>10.743364812624963</v>
      </c>
      <c r="X512" s="19">
        <f t="shared" si="102"/>
        <v>1.1773799999999981</v>
      </c>
      <c r="Y512" s="71">
        <f t="shared" si="103"/>
        <v>1.0743364812624963</v>
      </c>
    </row>
    <row r="513" spans="1:25" ht="18" x14ac:dyDescent="0.55000000000000004">
      <c r="A513" s="57">
        <v>516</v>
      </c>
      <c r="B513" s="70" t="s">
        <v>560</v>
      </c>
      <c r="C513" s="15">
        <v>15.1</v>
      </c>
      <c r="D513" s="46">
        <f t="shared" si="92"/>
        <v>14.373312500000001</v>
      </c>
      <c r="E513" s="15">
        <v>5.7</v>
      </c>
      <c r="F513" s="46">
        <f t="shared" si="93"/>
        <v>5.5902750000000001</v>
      </c>
      <c r="G513" s="15">
        <v>15.9</v>
      </c>
      <c r="H513" s="46">
        <f t="shared" si="94"/>
        <v>14.527035</v>
      </c>
      <c r="I513" s="47">
        <v>92.8</v>
      </c>
      <c r="J513" s="37">
        <f>K513-273.15</f>
        <v>-107.99999999999997</v>
      </c>
      <c r="K513" s="37">
        <v>165.15</v>
      </c>
      <c r="L513" s="37">
        <f>M513-273.15</f>
        <v>107.66000000000003</v>
      </c>
      <c r="M513" s="37">
        <v>380.81</v>
      </c>
      <c r="N513" s="53"/>
      <c r="O513" s="37"/>
      <c r="P513" s="37"/>
      <c r="Q513" s="48">
        <f t="shared" si="95"/>
        <v>22.656345689453097</v>
      </c>
      <c r="R513" s="48">
        <f t="shared" si="96"/>
        <v>21.186741908313941</v>
      </c>
      <c r="S513" s="34">
        <f t="shared" si="97"/>
        <v>1.4799815067138908</v>
      </c>
      <c r="T513" s="34">
        <f t="shared" si="98"/>
        <v>1.0989610430864438</v>
      </c>
      <c r="U513" s="17">
        <f t="shared" si="99"/>
        <v>133.31759999999997</v>
      </c>
      <c r="V513" s="17">
        <f t="shared" si="100"/>
        <v>66.658799999999985</v>
      </c>
      <c r="W513" s="17">
        <f t="shared" si="101"/>
        <v>56.968806004037447</v>
      </c>
      <c r="X513" s="19">
        <f t="shared" si="102"/>
        <v>6.6658799999999987</v>
      </c>
      <c r="Y513" s="71">
        <f t="shared" si="103"/>
        <v>5.6968806004037447</v>
      </c>
    </row>
    <row r="514" spans="1:25" ht="18" x14ac:dyDescent="0.55000000000000004">
      <c r="A514" s="57">
        <v>517</v>
      </c>
      <c r="B514" s="70" t="s">
        <v>561</v>
      </c>
      <c r="C514" s="15">
        <v>15.7</v>
      </c>
      <c r="D514" s="46">
        <f t="shared" ref="D514:D577" si="104">C514*(1-($AC$12-$AD$12)*$AA$12*1.25)</f>
        <v>14.944437499999999</v>
      </c>
      <c r="E514" s="15">
        <v>6.3</v>
      </c>
      <c r="F514" s="46">
        <f t="shared" ref="F514:F577" si="105">E514*(1-($AC$12-$AD$12)*$AA$12/2)</f>
        <v>6.178725</v>
      </c>
      <c r="G514" s="15">
        <v>5.9</v>
      </c>
      <c r="H514" s="46">
        <f t="shared" ref="H514:H577" si="106">G514*(1-($AC$12-$AD$12)*(0.00122+$AA$12/2))</f>
        <v>5.3905349999999999</v>
      </c>
      <c r="I514" s="47">
        <v>85.4</v>
      </c>
      <c r="J514" s="37" t="s">
        <v>47</v>
      </c>
      <c r="K514" s="37" t="s">
        <v>47</v>
      </c>
      <c r="L514" s="37" t="s">
        <v>47</v>
      </c>
      <c r="M514" s="37" t="s">
        <v>47</v>
      </c>
      <c r="N514" s="53"/>
      <c r="O514" s="37"/>
      <c r="P514" s="37"/>
      <c r="Q514" s="48">
        <f t="shared" ref="Q514:Q577" si="107">(C514^2+E514^2+G514^2)^(1/2)</f>
        <v>17.916193792209324</v>
      </c>
      <c r="R514" s="48">
        <f t="shared" ref="R514:R577" si="108">(D514^2+F514^2+H514^2)^(1/2)</f>
        <v>17.046135116302938</v>
      </c>
      <c r="S514" s="34">
        <f t="shared" ref="S514:S577" si="109">ABS($AG$2-Q514)</f>
        <v>3.2601703905298827</v>
      </c>
      <c r="T514" s="34">
        <f t="shared" ref="T514:T577" si="110">ABS($AG$3-R514)</f>
        <v>3.0416457489245587</v>
      </c>
      <c r="U514" s="17">
        <f t="shared" ref="U514:U577" si="111">4*($AB$2-C514)^2+($AC$2-E514)^2+($AD$2-G514)^2</f>
        <v>38.181599999999996</v>
      </c>
      <c r="V514" s="17">
        <f t="shared" ref="V514:V577" si="112">(4*($AB$2-C514)^2+($AC$2-E514)^2+($AD$2-G514)^2)^1/2</f>
        <v>19.090799999999998</v>
      </c>
      <c r="W514" s="17">
        <f t="shared" ref="W514:W577" si="113">(4*($AB$3-D514)^2+($AC$3-F514)^2+($AD$3-H514)^2)^1/2</f>
        <v>16.668439151537477</v>
      </c>
      <c r="X514" s="19">
        <f t="shared" ref="X514:X577" si="114">V514/$Z$12</f>
        <v>1.9090799999999999</v>
      </c>
      <c r="Y514" s="71">
        <f t="shared" ref="Y514:Y577" si="115">W514/$Z$12</f>
        <v>1.6668439151537477</v>
      </c>
    </row>
    <row r="515" spans="1:25" ht="18" x14ac:dyDescent="0.55000000000000004">
      <c r="A515" s="57">
        <v>518</v>
      </c>
      <c r="B515" s="70" t="s">
        <v>562</v>
      </c>
      <c r="C515" s="15">
        <v>15.1</v>
      </c>
      <c r="D515" s="46">
        <f t="shared" si="104"/>
        <v>14.373312500000001</v>
      </c>
      <c r="E515" s="15">
        <v>2.5</v>
      </c>
      <c r="F515" s="46">
        <f t="shared" si="105"/>
        <v>2.4518750000000002</v>
      </c>
      <c r="G515" s="15">
        <v>4.5</v>
      </c>
      <c r="H515" s="46">
        <f t="shared" si="106"/>
        <v>4.1114249999999997</v>
      </c>
      <c r="I515" s="47">
        <v>99.7</v>
      </c>
      <c r="J515" s="37">
        <f>K515-273.15</f>
        <v>-113.61999999999998</v>
      </c>
      <c r="K515" s="37">
        <v>159.53</v>
      </c>
      <c r="L515" s="37">
        <f>M515-273.15</f>
        <v>40.850000000000023</v>
      </c>
      <c r="M515" s="37">
        <v>314</v>
      </c>
      <c r="N515" s="53"/>
      <c r="O515" s="37"/>
      <c r="P515" s="37"/>
      <c r="Q515" s="48">
        <f t="shared" si="107"/>
        <v>15.953369550035504</v>
      </c>
      <c r="R515" s="48">
        <f t="shared" si="108"/>
        <v>15.149508862300001</v>
      </c>
      <c r="S515" s="34">
        <f t="shared" si="109"/>
        <v>5.2229946327037027</v>
      </c>
      <c r="T515" s="34">
        <f t="shared" si="110"/>
        <v>4.938272002927496</v>
      </c>
      <c r="U515" s="17">
        <f t="shared" si="111"/>
        <v>78.917599999999979</v>
      </c>
      <c r="V515" s="17">
        <f t="shared" si="112"/>
        <v>39.458799999999989</v>
      </c>
      <c r="W515" s="17">
        <f t="shared" si="113"/>
        <v>35.338688302237458</v>
      </c>
      <c r="X515" s="19">
        <f t="shared" si="114"/>
        <v>3.9458799999999989</v>
      </c>
      <c r="Y515" s="71">
        <f t="shared" si="115"/>
        <v>3.5338688302237458</v>
      </c>
    </row>
    <row r="516" spans="1:25" ht="18" x14ac:dyDescent="0.55000000000000004">
      <c r="A516" s="57">
        <v>519</v>
      </c>
      <c r="B516" s="70" t="s">
        <v>563</v>
      </c>
      <c r="C516" s="15">
        <v>17.3</v>
      </c>
      <c r="D516" s="46">
        <f t="shared" si="104"/>
        <v>16.467437500000003</v>
      </c>
      <c r="E516" s="15">
        <v>4.8</v>
      </c>
      <c r="F516" s="46">
        <f t="shared" si="105"/>
        <v>4.7076000000000002</v>
      </c>
      <c r="G516" s="15">
        <v>5.8</v>
      </c>
      <c r="H516" s="46">
        <f t="shared" si="106"/>
        <v>5.2991699999999993</v>
      </c>
      <c r="I516" s="47">
        <v>89.8</v>
      </c>
      <c r="J516" s="37">
        <f>K516-273.15</f>
        <v>-61.049999999999983</v>
      </c>
      <c r="K516" s="37">
        <v>212.1</v>
      </c>
      <c r="L516" s="37">
        <f>M516-273.15</f>
        <v>82</v>
      </c>
      <c r="M516" s="37">
        <v>355.15</v>
      </c>
      <c r="N516" s="53"/>
      <c r="O516" s="37"/>
      <c r="P516" s="37"/>
      <c r="Q516" s="48">
        <f t="shared" si="107"/>
        <v>18.867167248953937</v>
      </c>
      <c r="R516" s="48">
        <f t="shared" si="108"/>
        <v>17.92816773307597</v>
      </c>
      <c r="S516" s="34">
        <f t="shared" si="109"/>
        <v>2.3091969337852696</v>
      </c>
      <c r="T516" s="34">
        <f t="shared" si="110"/>
        <v>2.1596131321515273</v>
      </c>
      <c r="U516" s="17">
        <f t="shared" si="111"/>
        <v>14.34559999999998</v>
      </c>
      <c r="V516" s="17">
        <f t="shared" si="112"/>
        <v>7.1727999999999899</v>
      </c>
      <c r="W516" s="17">
        <f t="shared" si="113"/>
        <v>6.2847036390624726</v>
      </c>
      <c r="X516" s="19">
        <f t="shared" si="114"/>
        <v>0.71727999999999903</v>
      </c>
      <c r="Y516" s="71">
        <f t="shared" si="115"/>
        <v>0.62847036390624722</v>
      </c>
    </row>
    <row r="517" spans="1:25" ht="18" x14ac:dyDescent="0.55000000000000004">
      <c r="A517" s="57">
        <v>520</v>
      </c>
      <c r="B517" s="70" t="s">
        <v>564</v>
      </c>
      <c r="C517" s="15">
        <v>14.3</v>
      </c>
      <c r="D517" s="46">
        <f t="shared" si="104"/>
        <v>13.611812500000001</v>
      </c>
      <c r="E517" s="15">
        <v>2</v>
      </c>
      <c r="F517" s="46">
        <f t="shared" si="105"/>
        <v>1.9615</v>
      </c>
      <c r="G517" s="15">
        <v>3.9</v>
      </c>
      <c r="H517" s="46">
        <f t="shared" si="106"/>
        <v>3.5632349999999997</v>
      </c>
      <c r="I517" s="47">
        <v>106.7</v>
      </c>
      <c r="J517" s="37">
        <f>K517-273.15</f>
        <v>-133.76</v>
      </c>
      <c r="K517" s="37">
        <v>139.38999999999999</v>
      </c>
      <c r="L517" s="37">
        <f>M517-273.15</f>
        <v>38.555000000000007</v>
      </c>
      <c r="M517" s="37">
        <v>311.70499999999998</v>
      </c>
      <c r="N517" s="53"/>
      <c r="O517" s="37"/>
      <c r="P517" s="37"/>
      <c r="Q517" s="48">
        <f t="shared" si="107"/>
        <v>14.956603892595405</v>
      </c>
      <c r="R517" s="48">
        <f t="shared" si="108"/>
        <v>14.206532492145339</v>
      </c>
      <c r="S517" s="34">
        <f t="shared" si="109"/>
        <v>6.2197602901438014</v>
      </c>
      <c r="T517" s="34">
        <f t="shared" si="110"/>
        <v>5.8812483730821583</v>
      </c>
      <c r="U517" s="17">
        <f t="shared" si="111"/>
        <v>112.75559999999993</v>
      </c>
      <c r="V517" s="17">
        <f t="shared" si="112"/>
        <v>56.377799999999965</v>
      </c>
      <c r="W517" s="17">
        <f t="shared" si="113"/>
        <v>50.516349704474941</v>
      </c>
      <c r="X517" s="19">
        <f t="shared" si="114"/>
        <v>5.6377799999999967</v>
      </c>
      <c r="Y517" s="71">
        <f t="shared" si="115"/>
        <v>5.0516349704474939</v>
      </c>
    </row>
    <row r="518" spans="1:25" ht="18" x14ac:dyDescent="0.55000000000000004">
      <c r="A518" s="57">
        <v>521</v>
      </c>
      <c r="B518" s="70" t="s">
        <v>565</v>
      </c>
      <c r="C518" s="15">
        <v>18</v>
      </c>
      <c r="D518" s="46">
        <f t="shared" si="104"/>
        <v>17.133749999999999</v>
      </c>
      <c r="E518" s="15">
        <v>12.3</v>
      </c>
      <c r="F518" s="46">
        <f t="shared" si="105"/>
        <v>12.063225000000001</v>
      </c>
      <c r="G518" s="15">
        <v>7.2</v>
      </c>
      <c r="H518" s="46">
        <f t="shared" si="106"/>
        <v>6.5782799999999995</v>
      </c>
      <c r="I518" s="47">
        <v>96.5</v>
      </c>
      <c r="J518" s="37">
        <f>K518-273.15</f>
        <v>-23.999999999999972</v>
      </c>
      <c r="K518" s="37">
        <v>249.15</v>
      </c>
      <c r="L518" s="37">
        <f>M518-273.15</f>
        <v>204.27000000000004</v>
      </c>
      <c r="M518" s="37">
        <v>477.42</v>
      </c>
      <c r="N518" s="53"/>
      <c r="O518" s="37"/>
      <c r="P518" s="37"/>
      <c r="Q518" s="48">
        <f t="shared" si="107"/>
        <v>22.959311836376976</v>
      </c>
      <c r="R518" s="48">
        <f t="shared" si="108"/>
        <v>21.962708262450807</v>
      </c>
      <c r="S518" s="34">
        <f t="shared" si="109"/>
        <v>1.7829476536377697</v>
      </c>
      <c r="T518" s="34">
        <f t="shared" si="110"/>
        <v>1.8749273972233098</v>
      </c>
      <c r="U518" s="17">
        <f t="shared" si="111"/>
        <v>30.203600000000002</v>
      </c>
      <c r="V518" s="17">
        <f t="shared" si="112"/>
        <v>15.101800000000001</v>
      </c>
      <c r="W518" s="17">
        <f t="shared" si="113"/>
        <v>14.371240249062501</v>
      </c>
      <c r="X518" s="19">
        <f t="shared" si="114"/>
        <v>1.5101800000000001</v>
      </c>
      <c r="Y518" s="71">
        <f t="shared" si="115"/>
        <v>1.43712402490625</v>
      </c>
    </row>
    <row r="519" spans="1:25" ht="18" x14ac:dyDescent="0.55000000000000004">
      <c r="A519" s="57">
        <v>522</v>
      </c>
      <c r="B519" s="70" t="s">
        <v>566</v>
      </c>
      <c r="C519" s="15">
        <v>14.8</v>
      </c>
      <c r="D519" s="46">
        <f t="shared" si="104"/>
        <v>14.087750000000002</v>
      </c>
      <c r="E519" s="15">
        <v>4.3</v>
      </c>
      <c r="F519" s="46">
        <f t="shared" si="105"/>
        <v>4.217225</v>
      </c>
      <c r="G519" s="15">
        <v>5</v>
      </c>
      <c r="H519" s="46">
        <f t="shared" si="106"/>
        <v>4.5682499999999999</v>
      </c>
      <c r="I519" s="47">
        <v>119.8</v>
      </c>
      <c r="J519" s="37">
        <v>55.2</v>
      </c>
      <c r="K519" s="37">
        <f>J519+273.15</f>
        <v>328.34999999999997</v>
      </c>
      <c r="L519" s="37">
        <v>108.9</v>
      </c>
      <c r="M519" s="37">
        <f>L519+273.15</f>
        <v>382.04999999999995</v>
      </c>
      <c r="N519" s="53"/>
      <c r="O519" s="37"/>
      <c r="P519" s="37"/>
      <c r="Q519" s="48">
        <f t="shared" si="107"/>
        <v>16.202777539668933</v>
      </c>
      <c r="R519" s="48">
        <f t="shared" si="108"/>
        <v>15.398655617475995</v>
      </c>
      <c r="S519" s="34">
        <f t="shared" si="109"/>
        <v>4.9735866430702735</v>
      </c>
      <c r="T519" s="34">
        <f t="shared" si="110"/>
        <v>4.6891252477515017</v>
      </c>
      <c r="U519" s="17">
        <f t="shared" si="111"/>
        <v>72.755599999999944</v>
      </c>
      <c r="V519" s="17">
        <f t="shared" si="112"/>
        <v>36.377799999999972</v>
      </c>
      <c r="W519" s="17">
        <f t="shared" si="113"/>
        <v>32.224016566612441</v>
      </c>
      <c r="X519" s="19">
        <f t="shared" si="114"/>
        <v>3.6377799999999971</v>
      </c>
      <c r="Y519" s="71">
        <f t="shared" si="115"/>
        <v>3.2224016566612441</v>
      </c>
    </row>
    <row r="520" spans="1:25" ht="18" x14ac:dyDescent="0.55000000000000004">
      <c r="A520" s="57">
        <v>523</v>
      </c>
      <c r="B520" s="70" t="s">
        <v>567</v>
      </c>
      <c r="C520" s="15">
        <v>15</v>
      </c>
      <c r="D520" s="46">
        <f t="shared" si="104"/>
        <v>14.278125000000001</v>
      </c>
      <c r="E520" s="15">
        <v>1.8</v>
      </c>
      <c r="F520" s="46">
        <f t="shared" si="105"/>
        <v>1.76535</v>
      </c>
      <c r="G520" s="15">
        <v>8.6</v>
      </c>
      <c r="H520" s="46">
        <f t="shared" si="106"/>
        <v>7.8573899999999997</v>
      </c>
      <c r="I520" s="47">
        <v>169.4</v>
      </c>
      <c r="J520" s="37">
        <f>K520-273.15</f>
        <v>-104.79999999999998</v>
      </c>
      <c r="K520" s="37">
        <v>168.35</v>
      </c>
      <c r="L520" s="37">
        <f>M520-273.15</f>
        <v>41.850000000000023</v>
      </c>
      <c r="M520" s="37">
        <v>315</v>
      </c>
      <c r="N520" s="53"/>
      <c r="O520" s="37"/>
      <c r="P520" s="37"/>
      <c r="Q520" s="48">
        <f t="shared" si="107"/>
        <v>17.383900597967074</v>
      </c>
      <c r="R520" s="48">
        <f t="shared" si="108"/>
        <v>16.392677992025128</v>
      </c>
      <c r="S520" s="34">
        <f t="shared" si="109"/>
        <v>3.7924635847721326</v>
      </c>
      <c r="T520" s="34">
        <f t="shared" si="110"/>
        <v>3.6951028732023694</v>
      </c>
      <c r="U520" s="17">
        <f t="shared" si="111"/>
        <v>84.953599999999966</v>
      </c>
      <c r="V520" s="17">
        <f t="shared" si="112"/>
        <v>42.476799999999983</v>
      </c>
      <c r="W520" s="17">
        <f t="shared" si="113"/>
        <v>38.398175035849945</v>
      </c>
      <c r="X520" s="19">
        <f t="shared" si="114"/>
        <v>4.2476799999999981</v>
      </c>
      <c r="Y520" s="71">
        <f t="shared" si="115"/>
        <v>3.8398175035849946</v>
      </c>
    </row>
    <row r="521" spans="1:25" ht="18" x14ac:dyDescent="0.55000000000000004">
      <c r="A521" s="57">
        <v>524</v>
      </c>
      <c r="B521" s="70" t="s">
        <v>568</v>
      </c>
      <c r="C521" s="15">
        <v>18.2</v>
      </c>
      <c r="D521" s="46">
        <f t="shared" si="104"/>
        <v>17.324124999999999</v>
      </c>
      <c r="E521" s="15">
        <v>6.3</v>
      </c>
      <c r="F521" s="46">
        <f t="shared" si="105"/>
        <v>6.178725</v>
      </c>
      <c r="G521" s="15">
        <v>6.1</v>
      </c>
      <c r="H521" s="46">
        <f t="shared" si="106"/>
        <v>5.5732649999999992</v>
      </c>
      <c r="I521" s="47">
        <v>63.9</v>
      </c>
      <c r="J521" s="38">
        <v>-95</v>
      </c>
      <c r="K521" s="37">
        <f>J521+273.15</f>
        <v>178.14999999999998</v>
      </c>
      <c r="L521" s="38">
        <v>40</v>
      </c>
      <c r="M521" s="37">
        <f>L521+273.15</f>
        <v>313.14999999999998</v>
      </c>
      <c r="N521" s="53"/>
      <c r="O521" s="37"/>
      <c r="P521" s="37"/>
      <c r="Q521" s="48">
        <f t="shared" si="107"/>
        <v>20.202475095888619</v>
      </c>
      <c r="R521" s="48">
        <f t="shared" si="108"/>
        <v>19.218824948510118</v>
      </c>
      <c r="S521" s="34">
        <f t="shared" si="109"/>
        <v>0.97388908685058695</v>
      </c>
      <c r="T521" s="34">
        <f t="shared" si="110"/>
        <v>0.86895591671737904</v>
      </c>
      <c r="U521" s="17">
        <f t="shared" si="111"/>
        <v>2.3815999999999988</v>
      </c>
      <c r="V521" s="17">
        <f t="shared" si="112"/>
        <v>1.1907999999999994</v>
      </c>
      <c r="W521" s="17">
        <f t="shared" si="113"/>
        <v>0.95555168147499825</v>
      </c>
      <c r="X521" s="19">
        <f t="shared" si="114"/>
        <v>0.11907999999999994</v>
      </c>
      <c r="Y521" s="71">
        <f t="shared" si="115"/>
        <v>9.5555168147499828E-2</v>
      </c>
    </row>
    <row r="522" spans="1:25" ht="18" x14ac:dyDescent="0.55000000000000004">
      <c r="A522" s="57">
        <v>525</v>
      </c>
      <c r="B522" s="70" t="s">
        <v>569</v>
      </c>
      <c r="C522" s="15">
        <v>17.8</v>
      </c>
      <c r="D522" s="46">
        <f t="shared" si="104"/>
        <v>16.943375</v>
      </c>
      <c r="E522" s="15">
        <v>3.9</v>
      </c>
      <c r="F522" s="46">
        <f t="shared" si="105"/>
        <v>3.8249249999999999</v>
      </c>
      <c r="G522" s="15">
        <v>5.5</v>
      </c>
      <c r="H522" s="46">
        <f t="shared" si="106"/>
        <v>5.0250750000000002</v>
      </c>
      <c r="I522" s="47">
        <v>80.5</v>
      </c>
      <c r="J522" s="37">
        <v>5.2</v>
      </c>
      <c r="K522" s="37">
        <f>J522+273.15</f>
        <v>278.34999999999997</v>
      </c>
      <c r="L522" s="37">
        <v>181</v>
      </c>
      <c r="M522" s="37">
        <f>L522+273.15</f>
        <v>454.15</v>
      </c>
      <c r="N522" s="53"/>
      <c r="O522" s="50" t="s">
        <v>54</v>
      </c>
      <c r="P522" s="50" t="s">
        <v>55</v>
      </c>
      <c r="Q522" s="48">
        <f t="shared" si="107"/>
        <v>19.034179782696182</v>
      </c>
      <c r="R522" s="48">
        <f t="shared" si="108"/>
        <v>18.082018316600472</v>
      </c>
      <c r="S522" s="34">
        <f t="shared" si="109"/>
        <v>2.1421844000430248</v>
      </c>
      <c r="T522" s="34">
        <f t="shared" si="110"/>
        <v>2.0057625486270254</v>
      </c>
      <c r="U522" s="17">
        <f t="shared" si="111"/>
        <v>15.245599999999987</v>
      </c>
      <c r="V522" s="17">
        <f t="shared" si="112"/>
        <v>7.6227999999999936</v>
      </c>
      <c r="W522" s="17">
        <f t="shared" si="113"/>
        <v>6.8857446856749922</v>
      </c>
      <c r="X522" s="19">
        <f t="shared" si="114"/>
        <v>0.7622799999999994</v>
      </c>
      <c r="Y522" s="71">
        <f t="shared" si="115"/>
        <v>0.68857446856749926</v>
      </c>
    </row>
    <row r="523" spans="1:25" ht="18" x14ac:dyDescent="0.55000000000000004">
      <c r="A523" s="57">
        <v>526</v>
      </c>
      <c r="B523" s="70" t="s">
        <v>570</v>
      </c>
      <c r="C523" s="15">
        <v>18.8</v>
      </c>
      <c r="D523" s="46">
        <f t="shared" si="104"/>
        <v>17.895250000000001</v>
      </c>
      <c r="E523" s="15">
        <v>4.9000000000000004</v>
      </c>
      <c r="F523" s="46">
        <f t="shared" si="105"/>
        <v>4.8056750000000008</v>
      </c>
      <c r="G523" s="15">
        <v>9.1999999999999993</v>
      </c>
      <c r="H523" s="46">
        <f t="shared" si="106"/>
        <v>8.4055799999999987</v>
      </c>
      <c r="I523" s="47">
        <v>87.1</v>
      </c>
      <c r="J523" s="37">
        <f>K523-273.15</f>
        <v>-4.5999999999999659</v>
      </c>
      <c r="K523" s="37">
        <v>268.55</v>
      </c>
      <c r="L523" s="37">
        <f>M523-273.15</f>
        <v>128</v>
      </c>
      <c r="M523" s="37">
        <v>401.15</v>
      </c>
      <c r="N523" s="53"/>
      <c r="O523" s="37"/>
      <c r="P523" s="37"/>
      <c r="Q523" s="48">
        <f t="shared" si="107"/>
        <v>21.496278747727477</v>
      </c>
      <c r="R523" s="48">
        <f t="shared" si="108"/>
        <v>20.346701450223449</v>
      </c>
      <c r="S523" s="34">
        <f t="shared" si="109"/>
        <v>0.3199145649882702</v>
      </c>
      <c r="T523" s="34">
        <f t="shared" si="110"/>
        <v>0.25892058499595194</v>
      </c>
      <c r="U523" s="17">
        <f t="shared" si="111"/>
        <v>9.2755999999999972</v>
      </c>
      <c r="V523" s="17">
        <f t="shared" si="112"/>
        <v>4.6377999999999986</v>
      </c>
      <c r="W523" s="17">
        <f t="shared" si="113"/>
        <v>4.1732915180624968</v>
      </c>
      <c r="X523" s="19">
        <f t="shared" si="114"/>
        <v>0.46377999999999986</v>
      </c>
      <c r="Y523" s="71">
        <f t="shared" si="115"/>
        <v>0.41732915180624969</v>
      </c>
    </row>
    <row r="524" spans="1:25" ht="18" x14ac:dyDescent="0.55000000000000004">
      <c r="A524" s="57">
        <v>529</v>
      </c>
      <c r="B524" s="70" t="s">
        <v>571</v>
      </c>
      <c r="C524" s="15">
        <v>17.899999999999999</v>
      </c>
      <c r="D524" s="46">
        <f t="shared" si="104"/>
        <v>17.038562499999998</v>
      </c>
      <c r="E524" s="15">
        <v>0.7</v>
      </c>
      <c r="F524" s="46">
        <f t="shared" si="105"/>
        <v>0.68652499999999994</v>
      </c>
      <c r="G524" s="15">
        <v>1.8</v>
      </c>
      <c r="H524" s="46">
        <f t="shared" si="106"/>
        <v>1.6445699999999999</v>
      </c>
      <c r="I524" s="47">
        <v>181.8</v>
      </c>
      <c r="J524" s="37" t="s">
        <v>47</v>
      </c>
      <c r="K524" s="37" t="s">
        <v>47</v>
      </c>
      <c r="L524" s="37" t="s">
        <v>47</v>
      </c>
      <c r="M524" s="37" t="s">
        <v>47</v>
      </c>
      <c r="N524" s="53"/>
      <c r="O524" s="37"/>
      <c r="P524" s="37"/>
      <c r="Q524" s="48">
        <f t="shared" si="107"/>
        <v>18.003888468883602</v>
      </c>
      <c r="R524" s="48">
        <f t="shared" si="108"/>
        <v>17.131507205349187</v>
      </c>
      <c r="S524" s="34">
        <f t="shared" si="109"/>
        <v>3.1724757138556043</v>
      </c>
      <c r="T524" s="34">
        <f t="shared" si="110"/>
        <v>2.9562736598783097</v>
      </c>
      <c r="U524" s="17">
        <f t="shared" si="111"/>
        <v>69.419600000000003</v>
      </c>
      <c r="V524" s="17">
        <f t="shared" si="112"/>
        <v>34.709800000000001</v>
      </c>
      <c r="W524" s="17">
        <f t="shared" si="113"/>
        <v>31.353177031125007</v>
      </c>
      <c r="X524" s="19">
        <f t="shared" si="114"/>
        <v>3.47098</v>
      </c>
      <c r="Y524" s="71">
        <f t="shared" si="115"/>
        <v>3.1353177031125008</v>
      </c>
    </row>
    <row r="525" spans="1:25" ht="18" x14ac:dyDescent="0.55000000000000004">
      <c r="A525" s="57">
        <v>530</v>
      </c>
      <c r="B525" s="70" t="s">
        <v>572</v>
      </c>
      <c r="C525" s="15">
        <v>19.2</v>
      </c>
      <c r="D525" s="46">
        <f t="shared" si="104"/>
        <v>18.276</v>
      </c>
      <c r="E525" s="15">
        <v>2</v>
      </c>
      <c r="F525" s="46">
        <f t="shared" si="105"/>
        <v>1.9615</v>
      </c>
      <c r="G525" s="15">
        <v>5.9</v>
      </c>
      <c r="H525" s="46">
        <f t="shared" si="106"/>
        <v>5.3905349999999999</v>
      </c>
      <c r="I525" s="47">
        <v>111.5</v>
      </c>
      <c r="J525" s="37">
        <f>K525-273.15</f>
        <v>80.284000000000049</v>
      </c>
      <c r="K525" s="38">
        <v>353.43400000000003</v>
      </c>
      <c r="L525" s="37">
        <f>M525-273.15</f>
        <v>217.99299999999999</v>
      </c>
      <c r="M525" s="37">
        <v>491.14299999999997</v>
      </c>
      <c r="N525" s="53"/>
      <c r="O525" s="37"/>
      <c r="P525" s="37"/>
      <c r="Q525" s="48">
        <f t="shared" si="107"/>
        <v>20.185390756683407</v>
      </c>
      <c r="R525" s="48">
        <f t="shared" si="108"/>
        <v>19.155091381568113</v>
      </c>
      <c r="S525" s="34">
        <f t="shared" si="109"/>
        <v>0.99097342605579897</v>
      </c>
      <c r="T525" s="34">
        <f t="shared" si="110"/>
        <v>0.93268948365938442</v>
      </c>
      <c r="U525" s="17">
        <f t="shared" si="111"/>
        <v>27.131600000000002</v>
      </c>
      <c r="V525" s="17">
        <f t="shared" si="112"/>
        <v>13.565800000000001</v>
      </c>
      <c r="W525" s="17">
        <f t="shared" si="113"/>
        <v>12.999871854662505</v>
      </c>
      <c r="X525" s="19">
        <f t="shared" si="114"/>
        <v>1.3565800000000001</v>
      </c>
      <c r="Y525" s="71">
        <f t="shared" si="115"/>
        <v>1.2999871854662506</v>
      </c>
    </row>
    <row r="526" spans="1:25" ht="18" x14ac:dyDescent="0.55000000000000004">
      <c r="A526" s="57">
        <v>531</v>
      </c>
      <c r="B526" s="70" t="s">
        <v>573</v>
      </c>
      <c r="C526" s="15">
        <v>20</v>
      </c>
      <c r="D526" s="46">
        <f t="shared" si="104"/>
        <v>19.037500000000001</v>
      </c>
      <c r="E526" s="15">
        <v>8.6</v>
      </c>
      <c r="F526" s="46">
        <f t="shared" si="105"/>
        <v>8.43445</v>
      </c>
      <c r="G526" s="15">
        <v>4.0999999999999996</v>
      </c>
      <c r="H526" s="46">
        <f t="shared" si="106"/>
        <v>3.7459649999999995</v>
      </c>
      <c r="I526" s="47">
        <v>102.7</v>
      </c>
      <c r="J526" s="37">
        <f>K526-273.15</f>
        <v>5.7600000000000477</v>
      </c>
      <c r="K526" s="37">
        <v>278.91000000000003</v>
      </c>
      <c r="L526" s="37">
        <f>M526-273.15</f>
        <v>210.8</v>
      </c>
      <c r="M526" s="37">
        <v>483.95</v>
      </c>
      <c r="N526" s="53"/>
      <c r="O526" s="50" t="s">
        <v>74</v>
      </c>
      <c r="P526" s="50" t="s">
        <v>50</v>
      </c>
      <c r="Q526" s="48">
        <f t="shared" si="107"/>
        <v>22.153329320894411</v>
      </c>
      <c r="R526" s="48">
        <f t="shared" si="108"/>
        <v>21.156526341385181</v>
      </c>
      <c r="S526" s="34">
        <f t="shared" si="109"/>
        <v>0.97696513815520447</v>
      </c>
      <c r="T526" s="34">
        <f t="shared" si="110"/>
        <v>1.0687454761576838</v>
      </c>
      <c r="U526" s="17">
        <f t="shared" si="111"/>
        <v>17.523600000000012</v>
      </c>
      <c r="V526" s="17">
        <f t="shared" si="112"/>
        <v>8.7618000000000062</v>
      </c>
      <c r="W526" s="17">
        <f t="shared" si="113"/>
        <v>7.9582754104125231</v>
      </c>
      <c r="X526" s="19">
        <f t="shared" si="114"/>
        <v>0.87618000000000062</v>
      </c>
      <c r="Y526" s="71">
        <f t="shared" si="115"/>
        <v>0.79582754104125231</v>
      </c>
    </row>
    <row r="527" spans="1:25" ht="18" x14ac:dyDescent="0.55000000000000004">
      <c r="A527" s="57">
        <v>532</v>
      </c>
      <c r="B527" s="70" t="s">
        <v>574</v>
      </c>
      <c r="C527" s="15">
        <v>16</v>
      </c>
      <c r="D527" s="46">
        <f t="shared" si="104"/>
        <v>15.23</v>
      </c>
      <c r="E527" s="15">
        <v>15.5</v>
      </c>
      <c r="F527" s="46">
        <f t="shared" si="105"/>
        <v>15.201625</v>
      </c>
      <c r="G527" s="15">
        <v>4.5</v>
      </c>
      <c r="H527" s="46">
        <f t="shared" si="106"/>
        <v>4.1114249999999997</v>
      </c>
      <c r="I527" s="47">
        <v>71.5</v>
      </c>
      <c r="J527" s="37">
        <f>K527-273.15</f>
        <v>-89.519999999999982</v>
      </c>
      <c r="K527" s="37">
        <v>183.63</v>
      </c>
      <c r="L527" s="37">
        <f>M527-273.15</f>
        <v>114.07000000000005</v>
      </c>
      <c r="M527" s="37">
        <v>387.22</v>
      </c>
      <c r="N527" s="53"/>
      <c r="O527" s="37"/>
      <c r="P527" s="37"/>
      <c r="Q527" s="48">
        <f t="shared" si="107"/>
        <v>22.726636354727024</v>
      </c>
      <c r="R527" s="48">
        <f t="shared" si="108"/>
        <v>21.907672586818755</v>
      </c>
      <c r="S527" s="34">
        <f t="shared" si="109"/>
        <v>1.5502721719878174</v>
      </c>
      <c r="T527" s="34">
        <f t="shared" si="110"/>
        <v>1.819891721591258</v>
      </c>
      <c r="U527" s="17">
        <f t="shared" si="111"/>
        <v>108.09359999999998</v>
      </c>
      <c r="V527" s="17">
        <f t="shared" si="112"/>
        <v>54.04679999999999</v>
      </c>
      <c r="W527" s="17">
        <f t="shared" si="113"/>
        <v>50.281879721924966</v>
      </c>
      <c r="X527" s="19">
        <f t="shared" si="114"/>
        <v>5.404679999999999</v>
      </c>
      <c r="Y527" s="71">
        <f t="shared" si="115"/>
        <v>5.0281879721924962</v>
      </c>
    </row>
    <row r="528" spans="1:25" ht="18" x14ac:dyDescent="0.55000000000000004">
      <c r="A528" s="57">
        <v>533</v>
      </c>
      <c r="B528" s="70" t="s">
        <v>575</v>
      </c>
      <c r="C528" s="15">
        <v>16.3</v>
      </c>
      <c r="D528" s="46">
        <f t="shared" si="104"/>
        <v>15.515562500000001</v>
      </c>
      <c r="E528" s="15">
        <v>16.600000000000001</v>
      </c>
      <c r="F528" s="46">
        <f t="shared" si="105"/>
        <v>16.280450000000002</v>
      </c>
      <c r="G528" s="15">
        <v>5</v>
      </c>
      <c r="H528" s="46">
        <f t="shared" si="106"/>
        <v>4.5682499999999999</v>
      </c>
      <c r="I528" s="47">
        <v>59.9</v>
      </c>
      <c r="J528" s="37">
        <v>-55.4</v>
      </c>
      <c r="K528" s="37">
        <f>J528+273.15</f>
        <v>217.74999999999997</v>
      </c>
      <c r="L528" s="37">
        <v>98.7</v>
      </c>
      <c r="M528" s="37">
        <f>L528+273.15</f>
        <v>371.84999999999997</v>
      </c>
      <c r="N528" s="53"/>
      <c r="O528" s="37"/>
      <c r="P528" s="37"/>
      <c r="Q528" s="48">
        <f t="shared" si="107"/>
        <v>23.796008068581589</v>
      </c>
      <c r="R528" s="48">
        <f t="shared" si="108"/>
        <v>22.948957273837223</v>
      </c>
      <c r="S528" s="34">
        <f t="shared" si="109"/>
        <v>2.6196438858423825</v>
      </c>
      <c r="T528" s="34">
        <f t="shared" si="110"/>
        <v>2.861176408609726</v>
      </c>
      <c r="U528" s="17">
        <f t="shared" si="111"/>
        <v>119.58559999999999</v>
      </c>
      <c r="V528" s="17">
        <f t="shared" si="112"/>
        <v>59.792799999999993</v>
      </c>
      <c r="W528" s="17">
        <f t="shared" si="113"/>
        <v>56.194520251612481</v>
      </c>
      <c r="X528" s="19">
        <f t="shared" si="114"/>
        <v>5.9792799999999993</v>
      </c>
      <c r="Y528" s="71">
        <f t="shared" si="115"/>
        <v>5.6194520251612481</v>
      </c>
    </row>
    <row r="529" spans="1:25" ht="18" x14ac:dyDescent="0.55000000000000004">
      <c r="A529" s="57">
        <v>534</v>
      </c>
      <c r="B529" s="70" t="s">
        <v>576</v>
      </c>
      <c r="C529" s="15">
        <v>15.8</v>
      </c>
      <c r="D529" s="46">
        <f t="shared" si="104"/>
        <v>15.039625000000001</v>
      </c>
      <c r="E529" s="15">
        <v>18.8</v>
      </c>
      <c r="F529" s="46">
        <f t="shared" si="105"/>
        <v>18.438100000000002</v>
      </c>
      <c r="G529" s="15">
        <v>5.0999999999999996</v>
      </c>
      <c r="H529" s="46">
        <f t="shared" si="106"/>
        <v>4.6596149999999996</v>
      </c>
      <c r="I529" s="47">
        <v>54.3</v>
      </c>
      <c r="J529" s="37">
        <f>K529-273.15</f>
        <v>-28.549999999999983</v>
      </c>
      <c r="K529" s="37">
        <v>244.6</v>
      </c>
      <c r="L529" s="37">
        <f>M529-273.15</f>
        <v>101.20000000000005</v>
      </c>
      <c r="M529" s="37">
        <v>374.35</v>
      </c>
      <c r="N529" s="53"/>
      <c r="O529" s="37"/>
      <c r="P529" s="37"/>
      <c r="Q529" s="48">
        <f t="shared" si="107"/>
        <v>25.081666611292004</v>
      </c>
      <c r="R529" s="48">
        <f t="shared" si="108"/>
        <v>24.2459453042947</v>
      </c>
      <c r="S529" s="34">
        <f t="shared" si="109"/>
        <v>3.9053024285527975</v>
      </c>
      <c r="T529" s="34">
        <f t="shared" si="110"/>
        <v>4.1581644390672032</v>
      </c>
      <c r="U529" s="17">
        <f t="shared" si="111"/>
        <v>176.95559999999998</v>
      </c>
      <c r="V529" s="17">
        <f t="shared" si="112"/>
        <v>88.477799999999988</v>
      </c>
      <c r="W529" s="17">
        <f t="shared" si="113"/>
        <v>83.431880698912494</v>
      </c>
      <c r="X529" s="19">
        <f t="shared" si="114"/>
        <v>8.8477799999999984</v>
      </c>
      <c r="Y529" s="71">
        <f t="shared" si="115"/>
        <v>8.3431880698912497</v>
      </c>
    </row>
    <row r="530" spans="1:25" ht="18" x14ac:dyDescent="0.55000000000000004">
      <c r="A530" s="57">
        <v>535</v>
      </c>
      <c r="B530" s="70" t="s">
        <v>577</v>
      </c>
      <c r="C530" s="15">
        <v>16.600000000000001</v>
      </c>
      <c r="D530" s="46">
        <f t="shared" si="104"/>
        <v>15.801125000000003</v>
      </c>
      <c r="E530" s="15">
        <v>12.3</v>
      </c>
      <c r="F530" s="46">
        <f t="shared" si="105"/>
        <v>12.063225000000001</v>
      </c>
      <c r="G530" s="15">
        <v>5.5</v>
      </c>
      <c r="H530" s="46">
        <f t="shared" si="106"/>
        <v>5.0250750000000002</v>
      </c>
      <c r="I530" s="47">
        <v>88.4</v>
      </c>
      <c r="J530" s="37">
        <f>K530-273.15</f>
        <v>-103.98999999999998</v>
      </c>
      <c r="K530" s="38">
        <v>169.16</v>
      </c>
      <c r="L530" s="37">
        <f>M530-273.15</f>
        <v>131.18</v>
      </c>
      <c r="M530" s="37">
        <v>404.33</v>
      </c>
      <c r="N530" s="53"/>
      <c r="O530" s="37"/>
      <c r="P530" s="37"/>
      <c r="Q530" s="48">
        <f t="shared" si="107"/>
        <v>21.379897099845923</v>
      </c>
      <c r="R530" s="48">
        <f t="shared" si="108"/>
        <v>20.504836683618702</v>
      </c>
      <c r="S530" s="34">
        <f t="shared" si="109"/>
        <v>0.20353291710671684</v>
      </c>
      <c r="T530" s="34">
        <f t="shared" si="110"/>
        <v>0.41705581839120498</v>
      </c>
      <c r="U530" s="17">
        <f t="shared" si="111"/>
        <v>48.317599999999963</v>
      </c>
      <c r="V530" s="17">
        <f t="shared" si="112"/>
        <v>24.158799999999982</v>
      </c>
      <c r="W530" s="17">
        <f t="shared" si="113"/>
        <v>22.212309123174965</v>
      </c>
      <c r="X530" s="19">
        <f t="shared" si="114"/>
        <v>2.4158799999999983</v>
      </c>
      <c r="Y530" s="71">
        <f t="shared" si="115"/>
        <v>2.2212309123174965</v>
      </c>
    </row>
    <row r="531" spans="1:25" ht="18" x14ac:dyDescent="0.55000000000000004">
      <c r="A531" s="57">
        <v>536</v>
      </c>
      <c r="B531" s="70" t="s">
        <v>578</v>
      </c>
      <c r="C531" s="15">
        <v>16.2</v>
      </c>
      <c r="D531" s="46">
        <f t="shared" si="104"/>
        <v>15.420375</v>
      </c>
      <c r="E531" s="15">
        <v>12.1</v>
      </c>
      <c r="F531" s="46">
        <f t="shared" si="105"/>
        <v>11.867075</v>
      </c>
      <c r="G531" s="15">
        <v>4.0999999999999996</v>
      </c>
      <c r="H531" s="46">
        <f t="shared" si="106"/>
        <v>3.7459649999999995</v>
      </c>
      <c r="I531" s="47">
        <v>86.9</v>
      </c>
      <c r="J531" s="37">
        <f>K531-273.15</f>
        <v>-91.319999999999965</v>
      </c>
      <c r="K531" s="37">
        <v>181.83</v>
      </c>
      <c r="L531" s="37">
        <f>M531-273.15</f>
        <v>120.25</v>
      </c>
      <c r="M531" s="37">
        <v>393.4</v>
      </c>
      <c r="N531" s="53"/>
      <c r="O531" s="37"/>
      <c r="P531" s="37"/>
      <c r="Q531" s="48">
        <f t="shared" si="107"/>
        <v>20.631529269542771</v>
      </c>
      <c r="R531" s="48">
        <f t="shared" si="108"/>
        <v>19.815339713905363</v>
      </c>
      <c r="S531" s="34">
        <f t="shared" si="109"/>
        <v>0.54483491319643562</v>
      </c>
      <c r="T531" s="34">
        <f t="shared" si="110"/>
        <v>0.27244115132213409</v>
      </c>
      <c r="U531" s="17">
        <f t="shared" si="111"/>
        <v>59.821599999999997</v>
      </c>
      <c r="V531" s="17">
        <f t="shared" si="112"/>
        <v>29.910799999999998</v>
      </c>
      <c r="W531" s="17">
        <f t="shared" si="113"/>
        <v>27.056566719474979</v>
      </c>
      <c r="X531" s="19">
        <f t="shared" si="114"/>
        <v>2.9910799999999997</v>
      </c>
      <c r="Y531" s="71">
        <f t="shared" si="115"/>
        <v>2.7056566719474979</v>
      </c>
    </row>
    <row r="532" spans="1:25" ht="18" x14ac:dyDescent="0.55000000000000004">
      <c r="A532" s="57">
        <v>537</v>
      </c>
      <c r="B532" s="70" t="s">
        <v>579</v>
      </c>
      <c r="C532" s="15">
        <v>15.7</v>
      </c>
      <c r="D532" s="46">
        <f t="shared" si="104"/>
        <v>14.944437499999999</v>
      </c>
      <c r="E532" s="15">
        <v>0</v>
      </c>
      <c r="F532" s="46">
        <f t="shared" si="105"/>
        <v>0</v>
      </c>
      <c r="G532" s="15">
        <v>0</v>
      </c>
      <c r="H532" s="46">
        <f t="shared" si="106"/>
        <v>0</v>
      </c>
      <c r="I532" s="47">
        <v>179.7</v>
      </c>
      <c r="J532" s="37">
        <v>-53.5</v>
      </c>
      <c r="K532" s="37">
        <f>J532+273.15</f>
        <v>219.64999999999998</v>
      </c>
      <c r="L532" s="37">
        <v>150.80000000000001</v>
      </c>
      <c r="M532" s="37">
        <f>L532+273.15</f>
        <v>423.95</v>
      </c>
      <c r="N532" s="53"/>
      <c r="O532" s="37"/>
      <c r="P532" s="37"/>
      <c r="Q532" s="48">
        <f t="shared" si="107"/>
        <v>15.7</v>
      </c>
      <c r="R532" s="48">
        <f t="shared" si="108"/>
        <v>14.944437499999999</v>
      </c>
      <c r="S532" s="34">
        <f t="shared" si="109"/>
        <v>5.4763641827392071</v>
      </c>
      <c r="T532" s="34">
        <f t="shared" si="110"/>
        <v>5.1433433652274978</v>
      </c>
      <c r="U532" s="17">
        <f t="shared" si="111"/>
        <v>134.48159999999999</v>
      </c>
      <c r="V532" s="17">
        <f t="shared" si="112"/>
        <v>67.240799999999993</v>
      </c>
      <c r="W532" s="17">
        <f t="shared" si="113"/>
        <v>59.856028669112476</v>
      </c>
      <c r="X532" s="19">
        <f t="shared" si="114"/>
        <v>6.7240799999999989</v>
      </c>
      <c r="Y532" s="71">
        <f t="shared" si="115"/>
        <v>5.9856028669112478</v>
      </c>
    </row>
    <row r="533" spans="1:25" ht="18" x14ac:dyDescent="0.55000000000000004">
      <c r="A533" s="57">
        <v>538</v>
      </c>
      <c r="B533" s="70" t="s">
        <v>580</v>
      </c>
      <c r="C533" s="15">
        <v>16.5</v>
      </c>
      <c r="D533" s="46">
        <f t="shared" si="104"/>
        <v>15.705937500000001</v>
      </c>
      <c r="E533" s="15">
        <v>4.0999999999999996</v>
      </c>
      <c r="F533" s="46">
        <f t="shared" si="105"/>
        <v>4.0210749999999997</v>
      </c>
      <c r="G533" s="15">
        <v>9.1999999999999993</v>
      </c>
      <c r="H533" s="46">
        <f t="shared" si="106"/>
        <v>8.4055799999999987</v>
      </c>
      <c r="I533" s="47">
        <v>231</v>
      </c>
      <c r="J533" s="37">
        <v>-9.9</v>
      </c>
      <c r="K533" s="37">
        <f>J533+273.15</f>
        <v>263.25</v>
      </c>
      <c r="L533" s="37">
        <v>293</v>
      </c>
      <c r="M533" s="37">
        <f>L533+273.15</f>
        <v>566.15</v>
      </c>
      <c r="N533" s="53"/>
      <c r="O533" s="37"/>
      <c r="P533" s="37"/>
      <c r="Q533" s="48">
        <f t="shared" si="107"/>
        <v>19.331321734428819</v>
      </c>
      <c r="R533" s="48">
        <f t="shared" si="108"/>
        <v>18.261962984463946</v>
      </c>
      <c r="S533" s="34">
        <f t="shared" si="109"/>
        <v>1.8450424483103873</v>
      </c>
      <c r="T533" s="34">
        <f t="shared" si="110"/>
        <v>1.8258178807635517</v>
      </c>
      <c r="U533" s="17">
        <f t="shared" si="111"/>
        <v>32.963599999999978</v>
      </c>
      <c r="V533" s="17">
        <f t="shared" si="112"/>
        <v>16.481799999999989</v>
      </c>
      <c r="W533" s="17">
        <f t="shared" si="113"/>
        <v>14.559481850874967</v>
      </c>
      <c r="X533" s="19">
        <f t="shared" si="114"/>
        <v>1.6481799999999989</v>
      </c>
      <c r="Y533" s="71">
        <f t="shared" si="115"/>
        <v>1.4559481850874967</v>
      </c>
    </row>
    <row r="534" spans="1:25" ht="18" x14ac:dyDescent="0.55000000000000004">
      <c r="A534" s="57">
        <v>539</v>
      </c>
      <c r="B534" s="74" t="s">
        <v>581</v>
      </c>
      <c r="C534" s="15">
        <v>16.7</v>
      </c>
      <c r="D534" s="46">
        <f t="shared" si="104"/>
        <v>15.896312500000001</v>
      </c>
      <c r="E534" s="15">
        <v>10.199999999999999</v>
      </c>
      <c r="F534" s="46">
        <f t="shared" si="105"/>
        <v>10.003649999999999</v>
      </c>
      <c r="G534" s="15">
        <v>8.4</v>
      </c>
      <c r="H534" s="46">
        <f t="shared" si="106"/>
        <v>7.6746600000000003</v>
      </c>
      <c r="I534" s="47">
        <v>275</v>
      </c>
      <c r="J534" s="37" t="s">
        <v>47</v>
      </c>
      <c r="K534" s="37" t="s">
        <v>47</v>
      </c>
      <c r="L534" s="37" t="s">
        <v>47</v>
      </c>
      <c r="M534" s="37" t="s">
        <v>47</v>
      </c>
      <c r="N534" s="53"/>
      <c r="O534" s="37"/>
      <c r="P534" s="37"/>
      <c r="Q534" s="48">
        <f t="shared" si="107"/>
        <v>21.29530464679949</v>
      </c>
      <c r="R534" s="48">
        <f t="shared" si="108"/>
        <v>20.289558165119224</v>
      </c>
      <c r="S534" s="34">
        <f t="shared" si="109"/>
        <v>0.1189404640602838</v>
      </c>
      <c r="T534" s="34">
        <f t="shared" si="110"/>
        <v>0.20177729989172732</v>
      </c>
      <c r="U534" s="17">
        <f t="shared" si="111"/>
        <v>28.521599999999989</v>
      </c>
      <c r="V534" s="17">
        <f t="shared" si="112"/>
        <v>14.260799999999994</v>
      </c>
      <c r="W534" s="17">
        <f t="shared" si="113"/>
        <v>12.780496112162472</v>
      </c>
      <c r="X534" s="19">
        <f t="shared" si="114"/>
        <v>1.4260799999999993</v>
      </c>
      <c r="Y534" s="71">
        <f t="shared" si="115"/>
        <v>1.2780496112162472</v>
      </c>
    </row>
    <row r="535" spans="1:25" ht="18" x14ac:dyDescent="0.55000000000000004">
      <c r="A535" s="57">
        <v>540</v>
      </c>
      <c r="B535" s="70" t="s">
        <v>582</v>
      </c>
      <c r="C535" s="15">
        <v>15.5</v>
      </c>
      <c r="D535" s="46">
        <f t="shared" si="104"/>
        <v>14.7540625</v>
      </c>
      <c r="E535" s="15">
        <v>0</v>
      </c>
      <c r="F535" s="46">
        <f t="shared" si="105"/>
        <v>0</v>
      </c>
      <c r="G535" s="15">
        <v>0</v>
      </c>
      <c r="H535" s="46">
        <f t="shared" si="106"/>
        <v>0</v>
      </c>
      <c r="I535" s="47">
        <v>163.5</v>
      </c>
      <c r="J535" s="37">
        <v>-57.1</v>
      </c>
      <c r="K535" s="37">
        <f>J535+273.15</f>
        <v>216.04999999999998</v>
      </c>
      <c r="L535" s="37">
        <v>125</v>
      </c>
      <c r="M535" s="37">
        <f>L535+273.15</f>
        <v>398.15</v>
      </c>
      <c r="N535" s="53"/>
      <c r="O535" s="37"/>
      <c r="P535" s="37"/>
      <c r="Q535" s="48">
        <f t="shared" si="107"/>
        <v>15.5</v>
      </c>
      <c r="R535" s="48">
        <f t="shared" si="108"/>
        <v>14.7540625</v>
      </c>
      <c r="S535" s="34">
        <f t="shared" si="109"/>
        <v>5.6763641827392064</v>
      </c>
      <c r="T535" s="34">
        <f t="shared" si="110"/>
        <v>5.3337183652274973</v>
      </c>
      <c r="U535" s="17">
        <f t="shared" si="111"/>
        <v>139.47359999999998</v>
      </c>
      <c r="V535" s="17">
        <f t="shared" si="112"/>
        <v>69.736799999999988</v>
      </c>
      <c r="W535" s="17">
        <f t="shared" si="113"/>
        <v>62.078367424112471</v>
      </c>
      <c r="X535" s="19">
        <f t="shared" si="114"/>
        <v>6.973679999999999</v>
      </c>
      <c r="Y535" s="71">
        <f t="shared" si="115"/>
        <v>6.2078367424112475</v>
      </c>
    </row>
    <row r="536" spans="1:25" ht="18" x14ac:dyDescent="0.55000000000000004">
      <c r="A536" s="57">
        <v>541</v>
      </c>
      <c r="B536" s="70" t="s">
        <v>583</v>
      </c>
      <c r="C536" s="15">
        <v>15.1</v>
      </c>
      <c r="D536" s="46">
        <f t="shared" si="104"/>
        <v>14.373312500000001</v>
      </c>
      <c r="E536" s="15">
        <v>3.3</v>
      </c>
      <c r="F536" s="46">
        <f t="shared" si="105"/>
        <v>3.236475</v>
      </c>
      <c r="G536" s="15">
        <v>8.1999999999999993</v>
      </c>
      <c r="H536" s="46">
        <f t="shared" si="106"/>
        <v>7.4919299999999991</v>
      </c>
      <c r="I536" s="47">
        <v>159</v>
      </c>
      <c r="J536" s="37">
        <v>15.4</v>
      </c>
      <c r="K536" s="37">
        <f>J536+273.15</f>
        <v>288.54999999999995</v>
      </c>
      <c r="L536" s="37">
        <v>232.9</v>
      </c>
      <c r="M536" s="37">
        <f>L536+273.15</f>
        <v>506.04999999999995</v>
      </c>
      <c r="N536" s="53"/>
      <c r="O536" s="37"/>
      <c r="P536" s="37"/>
      <c r="Q536" s="48">
        <f t="shared" si="107"/>
        <v>17.496856860590704</v>
      </c>
      <c r="R536" s="48">
        <f t="shared" si="108"/>
        <v>16.52863871506608</v>
      </c>
      <c r="S536" s="34">
        <f t="shared" si="109"/>
        <v>3.6795073221485026</v>
      </c>
      <c r="T536" s="34">
        <f t="shared" si="110"/>
        <v>3.5591421501614171</v>
      </c>
      <c r="U536" s="17">
        <f t="shared" si="111"/>
        <v>67.547599999999974</v>
      </c>
      <c r="V536" s="17">
        <f t="shared" si="112"/>
        <v>33.773799999999987</v>
      </c>
      <c r="W536" s="17">
        <f t="shared" si="113"/>
        <v>30.208235210124947</v>
      </c>
      <c r="X536" s="19">
        <f t="shared" si="114"/>
        <v>3.3773799999999987</v>
      </c>
      <c r="Y536" s="71">
        <f t="shared" si="115"/>
        <v>3.0208235210124945</v>
      </c>
    </row>
    <row r="537" spans="1:25" ht="18" x14ac:dyDescent="0.55000000000000004">
      <c r="A537" s="57">
        <v>542</v>
      </c>
      <c r="B537" s="70" t="s">
        <v>584</v>
      </c>
      <c r="C537" s="15">
        <v>17</v>
      </c>
      <c r="D537" s="46">
        <f t="shared" si="104"/>
        <v>16.181875000000002</v>
      </c>
      <c r="E537" s="15">
        <v>3.3</v>
      </c>
      <c r="F537" s="46">
        <f t="shared" si="105"/>
        <v>3.236475</v>
      </c>
      <c r="G537" s="15">
        <v>11.9</v>
      </c>
      <c r="H537" s="46">
        <f t="shared" si="106"/>
        <v>10.872434999999999</v>
      </c>
      <c r="I537" s="47">
        <v>157.69999999999999</v>
      </c>
      <c r="J537" s="38">
        <v>-15.5</v>
      </c>
      <c r="K537" s="38">
        <f>J537+273.15</f>
        <v>257.64999999999998</v>
      </c>
      <c r="L537" s="37">
        <v>195.2</v>
      </c>
      <c r="M537" s="38">
        <f>L537+273.15</f>
        <v>468.34999999999997</v>
      </c>
      <c r="N537" s="53"/>
      <c r="O537" s="37"/>
      <c r="P537" s="37"/>
      <c r="Q537" s="48">
        <f t="shared" si="107"/>
        <v>21.011901389450696</v>
      </c>
      <c r="R537" s="48">
        <f t="shared" si="108"/>
        <v>19.762026509709855</v>
      </c>
      <c r="S537" s="34">
        <f t="shared" si="109"/>
        <v>0.16446279328851077</v>
      </c>
      <c r="T537" s="34">
        <f t="shared" si="110"/>
        <v>0.32575435551764187</v>
      </c>
      <c r="U537" s="17">
        <f t="shared" si="111"/>
        <v>49.533599999999993</v>
      </c>
      <c r="V537" s="17">
        <f t="shared" si="112"/>
        <v>24.766799999999996</v>
      </c>
      <c r="W537" s="17">
        <f t="shared" si="113"/>
        <v>21.641017798974971</v>
      </c>
      <c r="X537" s="19">
        <f t="shared" si="114"/>
        <v>2.4766799999999995</v>
      </c>
      <c r="Y537" s="71">
        <f t="shared" si="115"/>
        <v>2.1641017798974973</v>
      </c>
    </row>
    <row r="538" spans="1:25" ht="18" x14ac:dyDescent="0.55000000000000004">
      <c r="A538" s="57">
        <v>543</v>
      </c>
      <c r="B538" s="70" t="s">
        <v>585</v>
      </c>
      <c r="C538" s="15">
        <v>16.100000000000001</v>
      </c>
      <c r="D538" s="46">
        <f t="shared" si="104"/>
        <v>15.325187500000002</v>
      </c>
      <c r="E538" s="15">
        <v>4.9000000000000004</v>
      </c>
      <c r="F538" s="46">
        <f t="shared" si="105"/>
        <v>4.8056750000000008</v>
      </c>
      <c r="G538" s="15">
        <v>11</v>
      </c>
      <c r="H538" s="46">
        <f t="shared" si="106"/>
        <v>10.05015</v>
      </c>
      <c r="I538" s="47">
        <v>159.1</v>
      </c>
      <c r="J538" s="37">
        <v>-32</v>
      </c>
      <c r="K538" s="37">
        <f>J538+273.15</f>
        <v>241.14999999999998</v>
      </c>
      <c r="L538" s="37">
        <v>179.7</v>
      </c>
      <c r="M538" s="37">
        <f>L538+273.15</f>
        <v>452.84999999999997</v>
      </c>
      <c r="N538" s="53"/>
      <c r="O538" s="37"/>
      <c r="P538" s="37"/>
      <c r="Q538" s="49">
        <f t="shared" si="107"/>
        <v>20.105223201944316</v>
      </c>
      <c r="R538" s="48">
        <f t="shared" si="108"/>
        <v>18.946276656332277</v>
      </c>
      <c r="S538" s="34">
        <f t="shared" si="109"/>
        <v>1.0711409807948904</v>
      </c>
      <c r="T538" s="34">
        <f t="shared" si="110"/>
        <v>1.1415042088952205</v>
      </c>
      <c r="U538" s="17">
        <f t="shared" si="111"/>
        <v>47.867599999999946</v>
      </c>
      <c r="V538" s="17">
        <f t="shared" si="112"/>
        <v>23.933799999999973</v>
      </c>
      <c r="W538" s="17">
        <f t="shared" si="113"/>
        <v>20.74226918692495</v>
      </c>
      <c r="X538" s="19">
        <f t="shared" si="114"/>
        <v>2.3933799999999974</v>
      </c>
      <c r="Y538" s="71">
        <f t="shared" si="115"/>
        <v>2.0742269186924949</v>
      </c>
    </row>
    <row r="539" spans="1:25" ht="18" x14ac:dyDescent="0.55000000000000004">
      <c r="A539" s="57">
        <v>544</v>
      </c>
      <c r="B539" s="70" t="s">
        <v>586</v>
      </c>
      <c r="C539" s="15">
        <v>15.3</v>
      </c>
      <c r="D539" s="46">
        <f t="shared" si="104"/>
        <v>14.5636875</v>
      </c>
      <c r="E539" s="15">
        <v>1</v>
      </c>
      <c r="F539" s="46">
        <f t="shared" si="105"/>
        <v>0.98075000000000001</v>
      </c>
      <c r="G539" s="15">
        <v>2.4</v>
      </c>
      <c r="H539" s="46">
        <f t="shared" si="106"/>
        <v>2.1927599999999998</v>
      </c>
      <c r="I539" s="47">
        <v>158</v>
      </c>
      <c r="J539" s="37">
        <f>K539-273.15</f>
        <v>-101.69999999999999</v>
      </c>
      <c r="K539" s="37">
        <v>171.45</v>
      </c>
      <c r="L539" s="37">
        <f>M539-273.15</f>
        <v>121.26000000000005</v>
      </c>
      <c r="M539" s="37">
        <v>394.41</v>
      </c>
      <c r="N539" s="53"/>
      <c r="O539" s="37"/>
      <c r="P539" s="37"/>
      <c r="Q539" s="48">
        <f t="shared" si="107"/>
        <v>15.519342769589182</v>
      </c>
      <c r="R539" s="48">
        <f t="shared" si="108"/>
        <v>14.760455974588192</v>
      </c>
      <c r="S539" s="34">
        <f t="shared" si="109"/>
        <v>5.6570214131500247</v>
      </c>
      <c r="T539" s="34">
        <f t="shared" si="110"/>
        <v>5.3273248906393054</v>
      </c>
      <c r="U539" s="17">
        <f t="shared" si="111"/>
        <v>103.94559999999996</v>
      </c>
      <c r="V539" s="17">
        <f t="shared" si="112"/>
        <v>51.972799999999978</v>
      </c>
      <c r="W539" s="17">
        <f t="shared" si="113"/>
        <v>46.598146103162456</v>
      </c>
      <c r="X539" s="19">
        <f t="shared" si="114"/>
        <v>5.1972799999999975</v>
      </c>
      <c r="Y539" s="71">
        <f t="shared" si="115"/>
        <v>4.6598146103162454</v>
      </c>
    </row>
    <row r="540" spans="1:25" ht="18" x14ac:dyDescent="0.55000000000000004">
      <c r="A540" s="57">
        <v>545</v>
      </c>
      <c r="B540" s="70" t="s">
        <v>587</v>
      </c>
      <c r="C540" s="15">
        <v>16.2</v>
      </c>
      <c r="D540" s="46">
        <f t="shared" si="104"/>
        <v>15.420375</v>
      </c>
      <c r="E540" s="15">
        <v>3.1</v>
      </c>
      <c r="F540" s="46">
        <f t="shared" si="105"/>
        <v>3.0403250000000002</v>
      </c>
      <c r="G540" s="15">
        <v>5.5</v>
      </c>
      <c r="H540" s="46">
        <f t="shared" si="106"/>
        <v>5.0250750000000002</v>
      </c>
      <c r="I540" s="47">
        <v>320</v>
      </c>
      <c r="J540" s="37">
        <f>K540-273.15</f>
        <v>13.379999999999995</v>
      </c>
      <c r="K540" s="37">
        <v>286.52999999999997</v>
      </c>
      <c r="L540" s="37">
        <f>M540-273.15</f>
        <v>359.85</v>
      </c>
      <c r="M540" s="37">
        <v>633</v>
      </c>
      <c r="N540" s="53"/>
      <c r="O540" s="37"/>
      <c r="P540" s="37"/>
      <c r="Q540" s="48">
        <f t="shared" si="107"/>
        <v>17.386776584519627</v>
      </c>
      <c r="R540" s="48">
        <f t="shared" si="108"/>
        <v>16.500997545659931</v>
      </c>
      <c r="S540" s="34">
        <f t="shared" si="109"/>
        <v>3.7895875982195797</v>
      </c>
      <c r="T540" s="34">
        <f t="shared" si="110"/>
        <v>3.5867833195675658</v>
      </c>
      <c r="U540" s="17">
        <f t="shared" si="111"/>
        <v>42.861599999999989</v>
      </c>
      <c r="V540" s="17">
        <f t="shared" si="112"/>
        <v>21.430799999999994</v>
      </c>
      <c r="W540" s="17">
        <f t="shared" si="113"/>
        <v>19.233299380674975</v>
      </c>
      <c r="X540" s="19">
        <f t="shared" si="114"/>
        <v>2.1430799999999994</v>
      </c>
      <c r="Y540" s="71">
        <f t="shared" si="115"/>
        <v>1.9233299380674975</v>
      </c>
    </row>
    <row r="541" spans="1:25" ht="18" x14ac:dyDescent="0.55000000000000004">
      <c r="A541" s="57">
        <v>546</v>
      </c>
      <c r="B541" s="70" t="s">
        <v>588</v>
      </c>
      <c r="C541" s="15">
        <v>14.3</v>
      </c>
      <c r="D541" s="46">
        <f t="shared" si="104"/>
        <v>13.611812500000001</v>
      </c>
      <c r="E541" s="15">
        <v>2.6</v>
      </c>
      <c r="F541" s="46">
        <f t="shared" si="105"/>
        <v>2.5499499999999999</v>
      </c>
      <c r="G541" s="15">
        <v>8</v>
      </c>
      <c r="H541" s="46">
        <f t="shared" si="106"/>
        <v>7.3091999999999997</v>
      </c>
      <c r="I541" s="47">
        <v>316</v>
      </c>
      <c r="J541" s="37">
        <v>13</v>
      </c>
      <c r="K541" s="37">
        <f>J541+273.15</f>
        <v>286.14999999999998</v>
      </c>
      <c r="L541" s="37">
        <v>334</v>
      </c>
      <c r="M541" s="37">
        <f>L541+273.15</f>
        <v>607.15</v>
      </c>
      <c r="N541" s="53"/>
      <c r="O541" s="37"/>
      <c r="P541" s="37"/>
      <c r="Q541" s="48">
        <f t="shared" si="107"/>
        <v>16.590660023037056</v>
      </c>
      <c r="R541" s="48">
        <f t="shared" si="108"/>
        <v>15.659121596617616</v>
      </c>
      <c r="S541" s="34">
        <f t="shared" si="109"/>
        <v>4.58570415970215</v>
      </c>
      <c r="T541" s="34">
        <f t="shared" si="110"/>
        <v>4.4286592686098807</v>
      </c>
      <c r="U541" s="17">
        <f t="shared" si="111"/>
        <v>98.50559999999993</v>
      </c>
      <c r="V541" s="17">
        <f t="shared" si="112"/>
        <v>49.252799999999965</v>
      </c>
      <c r="W541" s="17">
        <f t="shared" si="113"/>
        <v>44.243623745362434</v>
      </c>
      <c r="X541" s="19">
        <f t="shared" si="114"/>
        <v>4.9252799999999963</v>
      </c>
      <c r="Y541" s="71">
        <f t="shared" si="115"/>
        <v>4.4243623745362433</v>
      </c>
    </row>
    <row r="542" spans="1:25" ht="18" x14ac:dyDescent="0.55000000000000004">
      <c r="A542" s="57">
        <v>547</v>
      </c>
      <c r="B542" s="70" t="s">
        <v>589</v>
      </c>
      <c r="C542" s="15">
        <v>16.100000000000001</v>
      </c>
      <c r="D542" s="46">
        <f t="shared" si="104"/>
        <v>15.325187500000002</v>
      </c>
      <c r="E542" s="15">
        <v>3.8</v>
      </c>
      <c r="F542" s="46">
        <f t="shared" si="105"/>
        <v>3.7268499999999998</v>
      </c>
      <c r="G542" s="15">
        <v>7.5</v>
      </c>
      <c r="H542" s="46">
        <f t="shared" si="106"/>
        <v>6.8523749999999994</v>
      </c>
      <c r="I542" s="47">
        <v>85.8</v>
      </c>
      <c r="J542" s="37">
        <v>-7.9</v>
      </c>
      <c r="K542" s="37">
        <f>J542+273.15</f>
        <v>265.25</v>
      </c>
      <c r="L542" s="37">
        <v>63</v>
      </c>
      <c r="M542" s="37">
        <f>L542+273.15</f>
        <v>336.15</v>
      </c>
      <c r="N542" s="53"/>
      <c r="O542" s="37"/>
      <c r="P542" s="37"/>
      <c r="Q542" s="48">
        <f t="shared" si="107"/>
        <v>18.16314950662467</v>
      </c>
      <c r="R542" s="48">
        <f t="shared" si="108"/>
        <v>17.196099149902611</v>
      </c>
      <c r="S542" s="34">
        <f t="shared" si="109"/>
        <v>3.0132146761145364</v>
      </c>
      <c r="T542" s="34">
        <f t="shared" si="110"/>
        <v>2.8916817153248857</v>
      </c>
      <c r="U542" s="17">
        <f t="shared" si="111"/>
        <v>37.947599999999952</v>
      </c>
      <c r="V542" s="17">
        <f t="shared" si="112"/>
        <v>18.973799999999976</v>
      </c>
      <c r="W542" s="17">
        <f t="shared" si="113"/>
        <v>16.939486016924956</v>
      </c>
      <c r="X542" s="19">
        <f t="shared" si="114"/>
        <v>1.8973799999999976</v>
      </c>
      <c r="Y542" s="71">
        <f t="shared" si="115"/>
        <v>1.6939486016924956</v>
      </c>
    </row>
    <row r="543" spans="1:25" ht="18" x14ac:dyDescent="0.55000000000000004">
      <c r="A543" s="57">
        <v>548</v>
      </c>
      <c r="B543" s="70" t="s">
        <v>590</v>
      </c>
      <c r="C543" s="15">
        <v>14.7</v>
      </c>
      <c r="D543" s="46">
        <f t="shared" si="104"/>
        <v>13.9925625</v>
      </c>
      <c r="E543" s="15">
        <v>2.5</v>
      </c>
      <c r="F543" s="46">
        <f t="shared" si="105"/>
        <v>2.4518750000000002</v>
      </c>
      <c r="G543" s="15">
        <v>5</v>
      </c>
      <c r="H543" s="46">
        <f t="shared" si="106"/>
        <v>4.5682499999999999</v>
      </c>
      <c r="I543" s="47">
        <v>101.7</v>
      </c>
      <c r="J543" s="37">
        <f>K543-273.15</f>
        <v>-87.439999999999969</v>
      </c>
      <c r="K543" s="37">
        <v>185.71</v>
      </c>
      <c r="L543" s="37">
        <f>M543-273.15</f>
        <v>42.020000000000039</v>
      </c>
      <c r="M543" s="37">
        <v>315.17</v>
      </c>
      <c r="N543" s="53"/>
      <c r="O543" s="37"/>
      <c r="P543" s="37"/>
      <c r="Q543" s="48">
        <f t="shared" si="107"/>
        <v>15.727046766637402</v>
      </c>
      <c r="R543" s="48">
        <f t="shared" si="108"/>
        <v>14.922211779576486</v>
      </c>
      <c r="S543" s="34">
        <f t="shared" si="109"/>
        <v>5.4493174161018043</v>
      </c>
      <c r="T543" s="34">
        <f t="shared" si="110"/>
        <v>5.1655690856510112</v>
      </c>
      <c r="U543" s="17">
        <f t="shared" si="111"/>
        <v>88.891599999999983</v>
      </c>
      <c r="V543" s="17">
        <f t="shared" si="112"/>
        <v>44.445799999999991</v>
      </c>
      <c r="W543" s="17">
        <f t="shared" si="113"/>
        <v>39.862576439424963</v>
      </c>
      <c r="X543" s="19">
        <f t="shared" si="114"/>
        <v>4.4445799999999993</v>
      </c>
      <c r="Y543" s="71">
        <f t="shared" si="115"/>
        <v>3.9862576439424964</v>
      </c>
    </row>
    <row r="544" spans="1:25" ht="18" x14ac:dyDescent="0.55000000000000004">
      <c r="A544" s="57">
        <v>549</v>
      </c>
      <c r="B544" s="70" t="s">
        <v>591</v>
      </c>
      <c r="C544" s="15">
        <v>18.5</v>
      </c>
      <c r="D544" s="46">
        <f t="shared" si="104"/>
        <v>17.6096875</v>
      </c>
      <c r="E544" s="15">
        <v>6.3</v>
      </c>
      <c r="F544" s="46">
        <f t="shared" si="105"/>
        <v>6.178725</v>
      </c>
      <c r="G544" s="15">
        <v>8.9</v>
      </c>
      <c r="H544" s="46">
        <f t="shared" si="106"/>
        <v>8.1314849999999996</v>
      </c>
      <c r="I544" s="47">
        <v>103.6</v>
      </c>
      <c r="J544" s="37">
        <v>19</v>
      </c>
      <c r="K544" s="38">
        <f>J544+273.15</f>
        <v>292.14999999999998</v>
      </c>
      <c r="L544" s="37">
        <v>142</v>
      </c>
      <c r="M544" s="38">
        <f>L544+273.15</f>
        <v>415.15</v>
      </c>
      <c r="N544" s="53"/>
      <c r="O544" s="50" t="s">
        <v>47</v>
      </c>
      <c r="P544" s="50" t="s">
        <v>192</v>
      </c>
      <c r="Q544" s="48">
        <f t="shared" si="107"/>
        <v>21.474403367730616</v>
      </c>
      <c r="R544" s="48">
        <f t="shared" si="108"/>
        <v>20.356787191954094</v>
      </c>
      <c r="S544" s="34">
        <f t="shared" si="109"/>
        <v>0.29803918499140991</v>
      </c>
      <c r="T544" s="34">
        <f t="shared" si="110"/>
        <v>0.26900632672659697</v>
      </c>
      <c r="U544" s="17">
        <f t="shared" si="111"/>
        <v>4.2935999999999996</v>
      </c>
      <c r="V544" s="17">
        <f t="shared" si="112"/>
        <v>2.1467999999999998</v>
      </c>
      <c r="W544" s="17">
        <f t="shared" si="113"/>
        <v>1.8004185460374973</v>
      </c>
      <c r="X544" s="19">
        <f t="shared" si="114"/>
        <v>0.21467999999999998</v>
      </c>
      <c r="Y544" s="71">
        <f t="shared" si="115"/>
        <v>0.18004185460374972</v>
      </c>
    </row>
    <row r="545" spans="1:25" ht="18" x14ac:dyDescent="0.55000000000000004">
      <c r="A545" s="57">
        <v>550</v>
      </c>
      <c r="B545" s="70" t="s">
        <v>592</v>
      </c>
      <c r="C545" s="15">
        <v>14.5</v>
      </c>
      <c r="D545" s="46">
        <f t="shared" si="104"/>
        <v>13.8021875</v>
      </c>
      <c r="E545" s="15">
        <v>0</v>
      </c>
      <c r="F545" s="46">
        <f t="shared" si="105"/>
        <v>0</v>
      </c>
      <c r="G545" s="15">
        <v>0</v>
      </c>
      <c r="H545" s="46">
        <f t="shared" si="106"/>
        <v>0</v>
      </c>
      <c r="I545" s="47">
        <v>116.2</v>
      </c>
      <c r="J545" s="37">
        <v>-129.80000000000001</v>
      </c>
      <c r="K545" s="37">
        <f>J545+273.15</f>
        <v>143.34999999999997</v>
      </c>
      <c r="L545" s="37">
        <v>36.1</v>
      </c>
      <c r="M545" s="37">
        <f>L545+273.15</f>
        <v>309.25</v>
      </c>
      <c r="N545" s="53"/>
      <c r="O545" s="37"/>
      <c r="P545" s="37"/>
      <c r="Q545" s="48">
        <f t="shared" si="107"/>
        <v>14.5</v>
      </c>
      <c r="R545" s="48">
        <f t="shared" si="108"/>
        <v>13.8021875</v>
      </c>
      <c r="S545" s="34">
        <f t="shared" si="109"/>
        <v>6.6763641827392064</v>
      </c>
      <c r="T545" s="34">
        <f t="shared" si="110"/>
        <v>6.2855933652274967</v>
      </c>
      <c r="U545" s="17">
        <f t="shared" si="111"/>
        <v>169.23359999999997</v>
      </c>
      <c r="V545" s="17">
        <f t="shared" si="112"/>
        <v>84.616799999999984</v>
      </c>
      <c r="W545" s="17">
        <f t="shared" si="113"/>
        <v>75.364619636612446</v>
      </c>
      <c r="X545" s="19">
        <f t="shared" si="114"/>
        <v>8.4616799999999976</v>
      </c>
      <c r="Y545" s="71">
        <f t="shared" si="115"/>
        <v>7.5364619636612442</v>
      </c>
    </row>
    <row r="546" spans="1:25" ht="18" x14ac:dyDescent="0.55000000000000004">
      <c r="A546" s="57">
        <v>551</v>
      </c>
      <c r="B546" s="73" t="s">
        <v>58</v>
      </c>
      <c r="C546" s="15">
        <v>17.100000000000001</v>
      </c>
      <c r="D546" s="46">
        <f t="shared" si="104"/>
        <v>16.277062500000003</v>
      </c>
      <c r="E546" s="15">
        <v>9</v>
      </c>
      <c r="F546" s="46">
        <f t="shared" si="105"/>
        <v>8.8267500000000005</v>
      </c>
      <c r="G546" s="15">
        <v>4.0999999999999996</v>
      </c>
      <c r="H546" s="46">
        <f t="shared" si="106"/>
        <v>3.7459649999999995</v>
      </c>
      <c r="I546" s="47">
        <v>103.1</v>
      </c>
      <c r="J546" s="37">
        <f>K546-273.15</f>
        <v>-23.199999999999989</v>
      </c>
      <c r="K546" s="37">
        <v>249.95</v>
      </c>
      <c r="L546" s="37">
        <f>M546-273.15</f>
        <v>140.40000000000003</v>
      </c>
      <c r="M546" s="37">
        <v>413.55</v>
      </c>
      <c r="N546" s="53"/>
      <c r="O546" s="37"/>
      <c r="P546" s="37"/>
      <c r="Q546" s="49">
        <f t="shared" si="107"/>
        <v>19.753986939349737</v>
      </c>
      <c r="R546" s="48">
        <f t="shared" si="108"/>
        <v>18.891440733110628</v>
      </c>
      <c r="S546" s="34">
        <f t="shared" si="109"/>
        <v>1.4223772433894695</v>
      </c>
      <c r="T546" s="34">
        <f t="shared" si="110"/>
        <v>1.1963401321168696</v>
      </c>
      <c r="U546" s="17">
        <f t="shared" si="111"/>
        <v>22.907599999999967</v>
      </c>
      <c r="V546" s="17">
        <f t="shared" si="112"/>
        <v>11.453799999999983</v>
      </c>
      <c r="W546" s="17">
        <f t="shared" si="113"/>
        <v>9.872175818224969</v>
      </c>
      <c r="X546" s="19">
        <f t="shared" si="114"/>
        <v>1.1453799999999983</v>
      </c>
      <c r="Y546" s="71">
        <f t="shared" si="115"/>
        <v>0.98721758182249686</v>
      </c>
    </row>
    <row r="547" spans="1:25" ht="18" x14ac:dyDescent="0.55000000000000004">
      <c r="A547" s="57">
        <v>552</v>
      </c>
      <c r="B547" s="70" t="s">
        <v>593</v>
      </c>
      <c r="C547" s="15">
        <v>15.9</v>
      </c>
      <c r="D547" s="46">
        <f t="shared" si="104"/>
        <v>15.134812500000001</v>
      </c>
      <c r="E547" s="15">
        <v>4.5</v>
      </c>
      <c r="F547" s="46">
        <f t="shared" si="105"/>
        <v>4.4133750000000003</v>
      </c>
      <c r="G547" s="15">
        <v>13.9</v>
      </c>
      <c r="H547" s="46">
        <f t="shared" si="106"/>
        <v>12.699735</v>
      </c>
      <c r="I547" s="47">
        <v>108.6</v>
      </c>
      <c r="J547" s="37">
        <f>K547-273.15</f>
        <v>-77.589999999999975</v>
      </c>
      <c r="K547" s="37">
        <v>195.56</v>
      </c>
      <c r="L547" s="37">
        <f>M547-273.15</f>
        <v>137.75</v>
      </c>
      <c r="M547" s="37">
        <v>410.9</v>
      </c>
      <c r="N547" s="53"/>
      <c r="O547" s="37"/>
      <c r="P547" s="37"/>
      <c r="Q547" s="48">
        <f t="shared" si="107"/>
        <v>21.593285993567537</v>
      </c>
      <c r="R547" s="48">
        <f t="shared" si="108"/>
        <v>20.244102780093915</v>
      </c>
      <c r="S547" s="34">
        <f t="shared" si="109"/>
        <v>0.41692181082833102</v>
      </c>
      <c r="T547" s="34">
        <f t="shared" si="110"/>
        <v>0.15632191486641744</v>
      </c>
      <c r="U547" s="17">
        <f t="shared" si="111"/>
        <v>85.669599999999974</v>
      </c>
      <c r="V547" s="17">
        <f t="shared" si="112"/>
        <v>42.834799999999987</v>
      </c>
      <c r="W547" s="17">
        <f t="shared" si="113"/>
        <v>36.770292506037464</v>
      </c>
      <c r="X547" s="19">
        <f t="shared" si="114"/>
        <v>4.2834799999999991</v>
      </c>
      <c r="Y547" s="71">
        <f t="shared" si="115"/>
        <v>3.6770292506037463</v>
      </c>
    </row>
    <row r="548" spans="1:25" ht="18" x14ac:dyDescent="0.55000000000000004">
      <c r="A548" s="57">
        <v>553</v>
      </c>
      <c r="B548" s="70" t="s">
        <v>594</v>
      </c>
      <c r="C548" s="15">
        <v>15.5</v>
      </c>
      <c r="D548" s="46">
        <f t="shared" si="104"/>
        <v>14.7540625</v>
      </c>
      <c r="E548" s="15">
        <v>8.1</v>
      </c>
      <c r="F548" s="46">
        <f t="shared" si="105"/>
        <v>7.9440749999999998</v>
      </c>
      <c r="G548" s="15">
        <v>6.8</v>
      </c>
      <c r="H548" s="46">
        <f t="shared" si="106"/>
        <v>6.2128199999999998</v>
      </c>
      <c r="I548" s="47">
        <v>98.7</v>
      </c>
      <c r="J548" s="37">
        <v>-89.9</v>
      </c>
      <c r="K548" s="37">
        <f>J548+273.15</f>
        <v>183.24999999999997</v>
      </c>
      <c r="L548" s="37">
        <v>99</v>
      </c>
      <c r="M548" s="37">
        <f>L548+273.15</f>
        <v>372.15</v>
      </c>
      <c r="N548" s="53"/>
      <c r="O548" s="37"/>
      <c r="P548" s="37"/>
      <c r="Q548" s="48">
        <f t="shared" si="107"/>
        <v>18.76432785899884</v>
      </c>
      <c r="R548" s="48">
        <f t="shared" si="108"/>
        <v>17.87148063849023</v>
      </c>
      <c r="S548" s="34">
        <f t="shared" si="109"/>
        <v>2.4120363237403666</v>
      </c>
      <c r="T548" s="34">
        <f t="shared" si="110"/>
        <v>2.2163002267372676</v>
      </c>
      <c r="U548" s="17">
        <f t="shared" si="111"/>
        <v>42.723599999999969</v>
      </c>
      <c r="V548" s="17">
        <f t="shared" si="112"/>
        <v>21.361799999999985</v>
      </c>
      <c r="W548" s="17">
        <f t="shared" si="113"/>
        <v>18.768643649874967</v>
      </c>
      <c r="X548" s="19">
        <f t="shared" si="114"/>
        <v>2.1361799999999986</v>
      </c>
      <c r="Y548" s="71">
        <f t="shared" si="115"/>
        <v>1.8768643649874968</v>
      </c>
    </row>
    <row r="549" spans="1:25" ht="18" x14ac:dyDescent="0.55000000000000004">
      <c r="A549" s="57">
        <v>554</v>
      </c>
      <c r="B549" s="70" t="s">
        <v>595</v>
      </c>
      <c r="C549" s="15">
        <v>13.9</v>
      </c>
      <c r="D549" s="46">
        <f t="shared" si="104"/>
        <v>13.2310625</v>
      </c>
      <c r="E549" s="15">
        <v>1.4</v>
      </c>
      <c r="F549" s="46">
        <f t="shared" si="105"/>
        <v>1.3730499999999999</v>
      </c>
      <c r="G549" s="15">
        <v>3.8</v>
      </c>
      <c r="H549" s="46">
        <f t="shared" si="106"/>
        <v>3.4718699999999996</v>
      </c>
      <c r="I549" s="47">
        <v>110.4</v>
      </c>
      <c r="J549" s="37">
        <f>K549-273.15</f>
        <v>-165.13399999999996</v>
      </c>
      <c r="K549" s="37">
        <v>108.01600000000001</v>
      </c>
      <c r="L549" s="37">
        <f>M549-273.15</f>
        <v>30.07000000000005</v>
      </c>
      <c r="M549" s="37">
        <v>303.22000000000003</v>
      </c>
      <c r="N549" s="53"/>
      <c r="O549" s="37"/>
      <c r="P549" s="37"/>
      <c r="Q549" s="48">
        <f t="shared" si="107"/>
        <v>14.477914214416385</v>
      </c>
      <c r="R549" s="48">
        <f t="shared" si="108"/>
        <v>13.747732994145116</v>
      </c>
      <c r="S549" s="34">
        <f t="shared" si="109"/>
        <v>6.6984499683228211</v>
      </c>
      <c r="T549" s="34">
        <f t="shared" si="110"/>
        <v>6.3400478710823815</v>
      </c>
      <c r="U549" s="17">
        <f t="shared" si="111"/>
        <v>134.52959999999993</v>
      </c>
      <c r="V549" s="17">
        <f t="shared" si="112"/>
        <v>67.264799999999966</v>
      </c>
      <c r="W549" s="17">
        <f t="shared" si="113"/>
        <v>60.452047706812451</v>
      </c>
      <c r="X549" s="19">
        <f t="shared" si="114"/>
        <v>6.7264799999999969</v>
      </c>
      <c r="Y549" s="71">
        <f t="shared" si="115"/>
        <v>6.0452047706812451</v>
      </c>
    </row>
    <row r="550" spans="1:25" ht="18" x14ac:dyDescent="0.55000000000000004">
      <c r="A550" s="57">
        <v>555</v>
      </c>
      <c r="B550" s="70" t="s">
        <v>596</v>
      </c>
      <c r="C550" s="15">
        <v>15.1</v>
      </c>
      <c r="D550" s="46">
        <f t="shared" si="104"/>
        <v>14.373312500000001</v>
      </c>
      <c r="E550" s="15">
        <v>0</v>
      </c>
      <c r="F550" s="46">
        <f t="shared" si="105"/>
        <v>0</v>
      </c>
      <c r="G550" s="15">
        <v>0</v>
      </c>
      <c r="H550" s="46">
        <f t="shared" si="106"/>
        <v>0</v>
      </c>
      <c r="I550" s="47">
        <v>65.8</v>
      </c>
      <c r="J550" s="37" t="s">
        <v>47</v>
      </c>
      <c r="K550" s="37" t="s">
        <v>47</v>
      </c>
      <c r="L550" s="37" t="s">
        <v>47</v>
      </c>
      <c r="M550" s="37" t="s">
        <v>47</v>
      </c>
      <c r="N550" s="53"/>
      <c r="O550" s="37"/>
      <c r="P550" s="37"/>
      <c r="Q550" s="48">
        <f t="shared" si="107"/>
        <v>15.1</v>
      </c>
      <c r="R550" s="48">
        <f t="shared" si="108"/>
        <v>14.373312500000001</v>
      </c>
      <c r="S550" s="34">
        <f t="shared" si="109"/>
        <v>6.0763641827392068</v>
      </c>
      <c r="T550" s="34">
        <f t="shared" si="110"/>
        <v>5.7144683652274963</v>
      </c>
      <c r="U550" s="17">
        <f t="shared" si="111"/>
        <v>150.41759999999999</v>
      </c>
      <c r="V550" s="17">
        <f t="shared" si="112"/>
        <v>75.208799999999997</v>
      </c>
      <c r="W550" s="17">
        <f t="shared" si="113"/>
        <v>66.957956621612453</v>
      </c>
      <c r="X550" s="19">
        <f t="shared" si="114"/>
        <v>7.52088</v>
      </c>
      <c r="Y550" s="71">
        <f t="shared" si="115"/>
        <v>6.6957956621612453</v>
      </c>
    </row>
    <row r="551" spans="1:25" ht="18" x14ac:dyDescent="0.55000000000000004">
      <c r="A551" s="57">
        <v>556</v>
      </c>
      <c r="B551" s="70" t="s">
        <v>597</v>
      </c>
      <c r="C551" s="15">
        <v>12.4</v>
      </c>
      <c r="D551" s="46">
        <f t="shared" si="104"/>
        <v>11.80325</v>
      </c>
      <c r="E551" s="15">
        <v>0</v>
      </c>
      <c r="F551" s="46">
        <f t="shared" si="105"/>
        <v>0</v>
      </c>
      <c r="G551" s="15">
        <v>0</v>
      </c>
      <c r="H551" s="46">
        <f t="shared" si="106"/>
        <v>0</v>
      </c>
      <c r="I551" s="47">
        <v>217.4</v>
      </c>
      <c r="J551" s="37">
        <f>K551-273.15</f>
        <v>-55.999999999999972</v>
      </c>
      <c r="K551" s="37">
        <v>217.15</v>
      </c>
      <c r="L551" s="37">
        <f>M551-273.15</f>
        <v>101.5</v>
      </c>
      <c r="M551" s="37">
        <v>374.65</v>
      </c>
      <c r="N551" s="53"/>
      <c r="O551" s="37"/>
      <c r="P551" s="37"/>
      <c r="Q551" s="48">
        <f t="shared" si="107"/>
        <v>12.4</v>
      </c>
      <c r="R551" s="48">
        <f t="shared" si="108"/>
        <v>11.80325</v>
      </c>
      <c r="S551" s="34">
        <f t="shared" si="109"/>
        <v>8.776364182739206</v>
      </c>
      <c r="T551" s="34">
        <f t="shared" si="110"/>
        <v>8.2845308652274969</v>
      </c>
      <c r="U551" s="17">
        <f t="shared" si="111"/>
        <v>257.76959999999991</v>
      </c>
      <c r="V551" s="17">
        <f t="shared" si="112"/>
        <v>128.88479999999996</v>
      </c>
      <c r="W551" s="17">
        <f t="shared" si="113"/>
        <v>115.06272880629993</v>
      </c>
      <c r="X551" s="19">
        <f t="shared" si="114"/>
        <v>12.888479999999996</v>
      </c>
      <c r="Y551" s="71">
        <f t="shared" si="115"/>
        <v>11.506272880629993</v>
      </c>
    </row>
    <row r="552" spans="1:25" ht="18" x14ac:dyDescent="0.55000000000000004">
      <c r="A552" s="57">
        <v>557</v>
      </c>
      <c r="B552" s="70" t="s">
        <v>598</v>
      </c>
      <c r="C552" s="15">
        <v>12</v>
      </c>
      <c r="D552" s="46">
        <f t="shared" si="104"/>
        <v>11.422499999999999</v>
      </c>
      <c r="E552" s="15">
        <v>0</v>
      </c>
      <c r="F552" s="46">
        <f t="shared" si="105"/>
        <v>0</v>
      </c>
      <c r="G552" s="15">
        <v>0</v>
      </c>
      <c r="H552" s="46">
        <f t="shared" si="106"/>
        <v>0</v>
      </c>
      <c r="I552" s="47">
        <v>227.3</v>
      </c>
      <c r="J552" s="37">
        <f>K552-273.15</f>
        <v>-51.199999999999989</v>
      </c>
      <c r="K552" s="37">
        <v>221.95</v>
      </c>
      <c r="L552" s="37">
        <f>M552-273.15</f>
        <v>82.5</v>
      </c>
      <c r="M552" s="37">
        <v>355.65</v>
      </c>
      <c r="N552" s="53"/>
      <c r="O552" s="37"/>
      <c r="P552" s="37"/>
      <c r="Q552" s="48">
        <f t="shared" si="107"/>
        <v>12</v>
      </c>
      <c r="R552" s="48">
        <f t="shared" si="108"/>
        <v>11.422499999999999</v>
      </c>
      <c r="S552" s="34">
        <f t="shared" si="109"/>
        <v>9.1763641827392064</v>
      </c>
      <c r="T552" s="34">
        <f t="shared" si="110"/>
        <v>8.6652808652274977</v>
      </c>
      <c r="U552" s="17">
        <f t="shared" si="111"/>
        <v>278.63359999999994</v>
      </c>
      <c r="V552" s="17">
        <f t="shared" si="112"/>
        <v>139.31679999999997</v>
      </c>
      <c r="W552" s="17">
        <f t="shared" si="113"/>
        <v>124.43640544129994</v>
      </c>
      <c r="X552" s="19">
        <f t="shared" si="114"/>
        <v>13.931679999999997</v>
      </c>
      <c r="Y552" s="71">
        <f t="shared" si="115"/>
        <v>12.443640544129995</v>
      </c>
    </row>
    <row r="553" spans="1:25" ht="18" x14ac:dyDescent="0.55000000000000004">
      <c r="A553" s="57">
        <v>558</v>
      </c>
      <c r="B553" s="70" t="s">
        <v>599</v>
      </c>
      <c r="C553" s="15">
        <v>12.4</v>
      </c>
      <c r="D553" s="46">
        <f t="shared" si="104"/>
        <v>11.80325</v>
      </c>
      <c r="E553" s="15">
        <v>0</v>
      </c>
      <c r="F553" s="46">
        <f t="shared" si="105"/>
        <v>0</v>
      </c>
      <c r="G553" s="15">
        <v>0</v>
      </c>
      <c r="H553" s="46">
        <f t="shared" si="106"/>
        <v>0</v>
      </c>
      <c r="I553" s="47">
        <v>196</v>
      </c>
      <c r="J553" s="37">
        <f>K553-273.15</f>
        <v>-44.699999999999989</v>
      </c>
      <c r="K553" s="37">
        <v>228.45</v>
      </c>
      <c r="L553" s="37">
        <f>M553-273.15</f>
        <v>76.300000000000011</v>
      </c>
      <c r="M553" s="37">
        <v>349.45</v>
      </c>
      <c r="N553" s="53"/>
      <c r="O553" s="37"/>
      <c r="P553" s="37"/>
      <c r="Q553" s="48">
        <f t="shared" si="107"/>
        <v>12.4</v>
      </c>
      <c r="R553" s="48">
        <f t="shared" si="108"/>
        <v>11.80325</v>
      </c>
      <c r="S553" s="34">
        <f t="shared" si="109"/>
        <v>8.776364182739206</v>
      </c>
      <c r="T553" s="34">
        <f t="shared" si="110"/>
        <v>8.2845308652274969</v>
      </c>
      <c r="U553" s="17">
        <f t="shared" si="111"/>
        <v>257.76959999999991</v>
      </c>
      <c r="V553" s="17">
        <f t="shared" si="112"/>
        <v>128.88479999999996</v>
      </c>
      <c r="W553" s="17">
        <f t="shared" si="113"/>
        <v>115.06272880629993</v>
      </c>
      <c r="X553" s="19">
        <f t="shared" si="114"/>
        <v>12.888479999999996</v>
      </c>
      <c r="Y553" s="71">
        <f t="shared" si="115"/>
        <v>11.506272880629993</v>
      </c>
    </row>
    <row r="554" spans="1:25" ht="18" x14ac:dyDescent="0.55000000000000004">
      <c r="A554" s="57">
        <v>559</v>
      </c>
      <c r="B554" s="70" t="s">
        <v>600</v>
      </c>
      <c r="C554" s="15">
        <v>18</v>
      </c>
      <c r="D554" s="46">
        <f t="shared" si="104"/>
        <v>17.133749999999999</v>
      </c>
      <c r="E554" s="15">
        <v>5.9</v>
      </c>
      <c r="F554" s="46">
        <f t="shared" si="105"/>
        <v>5.7864250000000004</v>
      </c>
      <c r="G554" s="15">
        <v>14.9</v>
      </c>
      <c r="H554" s="46">
        <f t="shared" si="106"/>
        <v>13.613384999999999</v>
      </c>
      <c r="I554" s="47">
        <v>87.5</v>
      </c>
      <c r="J554" s="37">
        <f>K554-273.15</f>
        <v>40.910000000000025</v>
      </c>
      <c r="K554" s="37">
        <v>314.06</v>
      </c>
      <c r="L554" s="37">
        <f>M554-273.15</f>
        <v>181.84000000000003</v>
      </c>
      <c r="M554" s="37">
        <v>454.99</v>
      </c>
      <c r="N554" s="53"/>
      <c r="O554" s="37"/>
      <c r="P554" s="37"/>
      <c r="Q554" s="48">
        <f t="shared" si="107"/>
        <v>24.10020746798666</v>
      </c>
      <c r="R554" s="48">
        <f t="shared" si="108"/>
        <v>22.635643452337508</v>
      </c>
      <c r="S554" s="34">
        <f t="shared" si="109"/>
        <v>2.9238432852474538</v>
      </c>
      <c r="T554" s="34">
        <f t="shared" si="110"/>
        <v>2.5478625871100107</v>
      </c>
      <c r="U554" s="17">
        <f t="shared" si="111"/>
        <v>65.693600000000004</v>
      </c>
      <c r="V554" s="17">
        <f t="shared" si="112"/>
        <v>32.846800000000002</v>
      </c>
      <c r="W554" s="17">
        <f t="shared" si="113"/>
        <v>27.481414754724987</v>
      </c>
      <c r="X554" s="19">
        <f t="shared" si="114"/>
        <v>3.2846800000000003</v>
      </c>
      <c r="Y554" s="71">
        <f t="shared" si="115"/>
        <v>2.7481414754724987</v>
      </c>
    </row>
    <row r="555" spans="1:25" ht="18" x14ac:dyDescent="0.55000000000000004">
      <c r="A555" s="57">
        <v>560</v>
      </c>
      <c r="B555" s="70" t="s">
        <v>601</v>
      </c>
      <c r="C555" s="15">
        <v>17.8</v>
      </c>
      <c r="D555" s="46">
        <f t="shared" si="104"/>
        <v>16.943375</v>
      </c>
      <c r="E555" s="15">
        <v>5.7</v>
      </c>
      <c r="F555" s="46">
        <f t="shared" si="105"/>
        <v>5.5902750000000001</v>
      </c>
      <c r="G555" s="15">
        <v>14.3</v>
      </c>
      <c r="H555" s="46">
        <f t="shared" si="106"/>
        <v>13.065194999999999</v>
      </c>
      <c r="I555" s="47">
        <v>124.7</v>
      </c>
      <c r="J555" s="37">
        <f>K555-273.15</f>
        <v>14</v>
      </c>
      <c r="K555" s="37">
        <v>287.14999999999998</v>
      </c>
      <c r="L555" s="37">
        <f>M555-273.15</f>
        <v>245</v>
      </c>
      <c r="M555" s="37">
        <v>518.15</v>
      </c>
      <c r="N555" s="53"/>
      <c r="O555" s="37"/>
      <c r="P555" s="37"/>
      <c r="Q555" s="48">
        <f t="shared" si="107"/>
        <v>23.533380547639137</v>
      </c>
      <c r="R555" s="48">
        <f t="shared" si="108"/>
        <v>22.113987685496141</v>
      </c>
      <c r="S555" s="34">
        <f t="shared" si="109"/>
        <v>2.3570163648999305</v>
      </c>
      <c r="T555" s="34">
        <f t="shared" si="110"/>
        <v>2.0262068202686443</v>
      </c>
      <c r="U555" s="17">
        <f t="shared" si="111"/>
        <v>58.365600000000001</v>
      </c>
      <c r="V555" s="17">
        <f t="shared" si="112"/>
        <v>29.1828</v>
      </c>
      <c r="W555" s="17">
        <f t="shared" si="113"/>
        <v>24.455220727374986</v>
      </c>
      <c r="X555" s="19">
        <f t="shared" si="114"/>
        <v>2.9182800000000002</v>
      </c>
      <c r="Y555" s="71">
        <f t="shared" si="115"/>
        <v>2.4455220727374987</v>
      </c>
    </row>
    <row r="556" spans="1:25" ht="18" x14ac:dyDescent="0.55000000000000004">
      <c r="A556" s="57">
        <v>561</v>
      </c>
      <c r="B556" s="70" t="s">
        <v>602</v>
      </c>
      <c r="C556" s="15">
        <v>19.600000000000001</v>
      </c>
      <c r="D556" s="46">
        <f t="shared" si="104"/>
        <v>18.656750000000002</v>
      </c>
      <c r="E556" s="15">
        <v>3.1</v>
      </c>
      <c r="F556" s="46">
        <f t="shared" si="105"/>
        <v>3.0403250000000002</v>
      </c>
      <c r="G556" s="15">
        <v>5.0999999999999996</v>
      </c>
      <c r="H556" s="46">
        <f t="shared" si="106"/>
        <v>4.6596149999999996</v>
      </c>
      <c r="I556" s="47">
        <v>373</v>
      </c>
      <c r="J556" s="37" t="s">
        <v>47</v>
      </c>
      <c r="K556" s="37" t="s">
        <v>47</v>
      </c>
      <c r="L556" s="37" t="s">
        <v>47</v>
      </c>
      <c r="M556" s="37" t="s">
        <v>47</v>
      </c>
      <c r="N556" s="53"/>
      <c r="O556" s="37"/>
      <c r="P556" s="37"/>
      <c r="Q556" s="48">
        <f t="shared" si="107"/>
        <v>20.488533378453425</v>
      </c>
      <c r="R556" s="48">
        <f t="shared" si="108"/>
        <v>19.468690469991813</v>
      </c>
      <c r="S556" s="34">
        <f t="shared" si="109"/>
        <v>0.68783080428578103</v>
      </c>
      <c r="T556" s="34">
        <f t="shared" si="110"/>
        <v>0.6190903952356841</v>
      </c>
      <c r="U556" s="17">
        <f t="shared" si="111"/>
        <v>21.917600000000022</v>
      </c>
      <c r="V556" s="17">
        <f t="shared" si="112"/>
        <v>10.958800000000011</v>
      </c>
      <c r="W556" s="17">
        <f t="shared" si="113"/>
        <v>10.360105771725019</v>
      </c>
      <c r="X556" s="19">
        <f t="shared" si="114"/>
        <v>1.0958800000000011</v>
      </c>
      <c r="Y556" s="71">
        <f t="shared" si="115"/>
        <v>1.0360105771725019</v>
      </c>
    </row>
    <row r="557" spans="1:25" ht="18" x14ac:dyDescent="0.55000000000000004">
      <c r="A557" s="57">
        <v>562</v>
      </c>
      <c r="B557" s="70" t="s">
        <v>603</v>
      </c>
      <c r="C557" s="15">
        <v>16.399999999999999</v>
      </c>
      <c r="D557" s="46">
        <f t="shared" si="104"/>
        <v>15.610749999999999</v>
      </c>
      <c r="E557" s="15">
        <v>5.3</v>
      </c>
      <c r="F557" s="46">
        <f t="shared" si="105"/>
        <v>5.1979749999999996</v>
      </c>
      <c r="G557" s="15">
        <v>5.3</v>
      </c>
      <c r="H557" s="46">
        <f t="shared" si="106"/>
        <v>4.8423449999999999</v>
      </c>
      <c r="I557" s="47">
        <v>71.7</v>
      </c>
      <c r="J557" s="37">
        <f>K557-273.15</f>
        <v>-127.77999999999997</v>
      </c>
      <c r="K557" s="37">
        <v>145.37</v>
      </c>
      <c r="L557" s="37">
        <f>M557-273.15</f>
        <v>7.5600000000000023</v>
      </c>
      <c r="M557" s="37">
        <v>280.70999999999998</v>
      </c>
      <c r="N557" s="53"/>
      <c r="O557" s="37"/>
      <c r="P557" s="37"/>
      <c r="Q557" s="48">
        <f t="shared" si="107"/>
        <v>18.031638860624952</v>
      </c>
      <c r="R557" s="48">
        <f t="shared" si="108"/>
        <v>17.151173859597773</v>
      </c>
      <c r="S557" s="34">
        <f t="shared" si="109"/>
        <v>3.1447253221142546</v>
      </c>
      <c r="T557" s="34">
        <f t="shared" si="110"/>
        <v>2.9366070056297247</v>
      </c>
      <c r="U557" s="17">
        <f t="shared" si="111"/>
        <v>27.309600000000007</v>
      </c>
      <c r="V557" s="17">
        <f t="shared" si="112"/>
        <v>13.654800000000003</v>
      </c>
      <c r="W557" s="17">
        <f t="shared" si="113"/>
        <v>11.875563836624982</v>
      </c>
      <c r="X557" s="19">
        <f t="shared" si="114"/>
        <v>1.3654800000000002</v>
      </c>
      <c r="Y557" s="71">
        <f t="shared" si="115"/>
        <v>1.1875563836624983</v>
      </c>
    </row>
    <row r="558" spans="1:25" ht="18" x14ac:dyDescent="0.55000000000000004">
      <c r="A558" s="57">
        <v>563</v>
      </c>
      <c r="B558" s="70" t="s">
        <v>604</v>
      </c>
      <c r="C558" s="15">
        <v>18.399999999999999</v>
      </c>
      <c r="D558" s="46">
        <f t="shared" si="104"/>
        <v>17.514499999999998</v>
      </c>
      <c r="E558" s="15">
        <v>3.6</v>
      </c>
      <c r="F558" s="46">
        <f t="shared" si="105"/>
        <v>3.5306999999999999</v>
      </c>
      <c r="G558" s="15">
        <v>0</v>
      </c>
      <c r="H558" s="46">
        <f t="shared" si="106"/>
        <v>0</v>
      </c>
      <c r="I558" s="47">
        <v>87.3</v>
      </c>
      <c r="J558" s="37">
        <f>K558-273.15</f>
        <v>-91.999999999999972</v>
      </c>
      <c r="K558" s="37">
        <v>181.15</v>
      </c>
      <c r="L558" s="37">
        <f>M558-273.15</f>
        <v>76.100000000000023</v>
      </c>
      <c r="M558" s="37">
        <v>349.25</v>
      </c>
      <c r="N558" s="53"/>
      <c r="O558" s="37"/>
      <c r="P558" s="37"/>
      <c r="Q558" s="48">
        <f t="shared" si="107"/>
        <v>18.748866632412742</v>
      </c>
      <c r="R558" s="48">
        <f t="shared" si="108"/>
        <v>17.866828278684494</v>
      </c>
      <c r="S558" s="34">
        <f t="shared" si="109"/>
        <v>2.4274975503264642</v>
      </c>
      <c r="T558" s="34">
        <f t="shared" si="110"/>
        <v>2.2209525865430031</v>
      </c>
      <c r="U558" s="17">
        <f t="shared" si="111"/>
        <v>60.9696</v>
      </c>
      <c r="V558" s="17">
        <f t="shared" si="112"/>
        <v>30.4848</v>
      </c>
      <c r="W558" s="17">
        <f t="shared" si="113"/>
        <v>26.064418741299999</v>
      </c>
      <c r="X558" s="19">
        <f t="shared" si="114"/>
        <v>3.0484800000000001</v>
      </c>
      <c r="Y558" s="71">
        <f t="shared" si="115"/>
        <v>2.6064418741299997</v>
      </c>
    </row>
    <row r="559" spans="1:25" ht="18" x14ac:dyDescent="0.55000000000000004">
      <c r="A559" s="57">
        <v>564</v>
      </c>
      <c r="B559" s="70" t="s">
        <v>605</v>
      </c>
      <c r="C559" s="15">
        <v>20.6</v>
      </c>
      <c r="D559" s="46">
        <f t="shared" si="104"/>
        <v>19.608625000000004</v>
      </c>
      <c r="E559" s="15">
        <v>20.100000000000001</v>
      </c>
      <c r="F559" s="46">
        <f t="shared" si="105"/>
        <v>19.713075</v>
      </c>
      <c r="G559" s="15">
        <v>10.1</v>
      </c>
      <c r="H559" s="46">
        <f t="shared" si="106"/>
        <v>9.2278649999999995</v>
      </c>
      <c r="I559" s="47">
        <v>96.8</v>
      </c>
      <c r="J559" s="37">
        <f>K559-273.15</f>
        <v>131.08000000000004</v>
      </c>
      <c r="K559" s="37">
        <v>404.23</v>
      </c>
      <c r="L559" s="37">
        <f>M559-273.15</f>
        <v>284.5</v>
      </c>
      <c r="M559" s="37">
        <v>557.65</v>
      </c>
      <c r="N559" s="53"/>
      <c r="O559" s="37"/>
      <c r="P559" s="37"/>
      <c r="Q559" s="48">
        <f t="shared" si="107"/>
        <v>30.502131073090617</v>
      </c>
      <c r="R559" s="48">
        <f t="shared" si="108"/>
        <v>29.296023498155428</v>
      </c>
      <c r="S559" s="34">
        <f t="shared" si="109"/>
        <v>9.3257668903514102</v>
      </c>
      <c r="T559" s="34">
        <f t="shared" si="110"/>
        <v>9.2082426329279308</v>
      </c>
      <c r="U559" s="17">
        <f t="shared" si="111"/>
        <v>195.35760000000008</v>
      </c>
      <c r="V559" s="17">
        <f t="shared" si="112"/>
        <v>97.678800000000038</v>
      </c>
      <c r="W559" s="17">
        <f t="shared" si="113"/>
        <v>93.443702932975057</v>
      </c>
      <c r="X559" s="19">
        <f t="shared" si="114"/>
        <v>9.7678800000000034</v>
      </c>
      <c r="Y559" s="71">
        <f t="shared" si="115"/>
        <v>9.344370293297505</v>
      </c>
    </row>
    <row r="560" spans="1:25" ht="18" x14ac:dyDescent="0.55000000000000004">
      <c r="A560" s="57">
        <v>565</v>
      </c>
      <c r="B560" s="70" t="s">
        <v>606</v>
      </c>
      <c r="C560" s="15">
        <v>15.6</v>
      </c>
      <c r="D560" s="46">
        <f t="shared" si="104"/>
        <v>14.84925</v>
      </c>
      <c r="E560" s="15">
        <v>3</v>
      </c>
      <c r="F560" s="46">
        <f t="shared" si="105"/>
        <v>2.94225</v>
      </c>
      <c r="G560" s="15">
        <v>9.8000000000000007</v>
      </c>
      <c r="H560" s="46">
        <f t="shared" si="106"/>
        <v>8.9537700000000005</v>
      </c>
      <c r="I560" s="47">
        <v>155</v>
      </c>
      <c r="J560" s="37">
        <v>0</v>
      </c>
      <c r="K560" s="37">
        <f>J560+273.15</f>
        <v>273.14999999999998</v>
      </c>
      <c r="L560" s="37">
        <v>195</v>
      </c>
      <c r="M560" s="37">
        <f>L560+273.15</f>
        <v>468.15</v>
      </c>
      <c r="N560" s="53"/>
      <c r="O560" s="37"/>
      <c r="P560" s="37"/>
      <c r="Q560" s="48">
        <f t="shared" si="107"/>
        <v>18.665476152512156</v>
      </c>
      <c r="R560" s="48">
        <f t="shared" si="108"/>
        <v>17.587696206095327</v>
      </c>
      <c r="S560" s="34">
        <f t="shared" si="109"/>
        <v>2.5108880302270506</v>
      </c>
      <c r="T560" s="34">
        <f t="shared" si="110"/>
        <v>2.5000846591321704</v>
      </c>
      <c r="U560" s="17">
        <f t="shared" si="111"/>
        <v>62.777599999999985</v>
      </c>
      <c r="V560" s="17">
        <f t="shared" si="112"/>
        <v>31.388799999999993</v>
      </c>
      <c r="W560" s="17">
        <f t="shared" si="113"/>
        <v>27.99052668199997</v>
      </c>
      <c r="X560" s="19">
        <f t="shared" si="114"/>
        <v>3.1388799999999994</v>
      </c>
      <c r="Y560" s="71">
        <f t="shared" si="115"/>
        <v>2.7990526681999972</v>
      </c>
    </row>
    <row r="561" spans="1:25" ht="18" x14ac:dyDescent="0.55000000000000004">
      <c r="A561" s="57">
        <v>566</v>
      </c>
      <c r="B561" s="70" t="s">
        <v>607</v>
      </c>
      <c r="C561" s="15">
        <v>15.3</v>
      </c>
      <c r="D561" s="46">
        <f t="shared" si="104"/>
        <v>14.5636875</v>
      </c>
      <c r="E561" s="15">
        <v>3</v>
      </c>
      <c r="F561" s="46">
        <f t="shared" si="105"/>
        <v>2.94225</v>
      </c>
      <c r="G561" s="15">
        <v>6.8</v>
      </c>
      <c r="H561" s="46">
        <f t="shared" si="106"/>
        <v>6.2128199999999998</v>
      </c>
      <c r="I561" s="47">
        <v>60.1</v>
      </c>
      <c r="J561" s="37">
        <v>-146.1</v>
      </c>
      <c r="K561" s="37">
        <f>J561+273.15</f>
        <v>127.04999999999998</v>
      </c>
      <c r="L561" s="37">
        <v>-36.1</v>
      </c>
      <c r="M561" s="37">
        <f>L561+273.15</f>
        <v>237.04999999999998</v>
      </c>
      <c r="N561" s="53"/>
      <c r="O561" s="37"/>
      <c r="P561" s="37"/>
      <c r="Q561" s="48">
        <f t="shared" si="107"/>
        <v>17.009703113223349</v>
      </c>
      <c r="R561" s="48">
        <f t="shared" si="108"/>
        <v>16.10456335988518</v>
      </c>
      <c r="S561" s="34">
        <f t="shared" si="109"/>
        <v>4.1666610695158575</v>
      </c>
      <c r="T561" s="34">
        <f t="shared" si="110"/>
        <v>3.9832175053423171</v>
      </c>
      <c r="U561" s="17">
        <f t="shared" si="111"/>
        <v>62.825599999999952</v>
      </c>
      <c r="V561" s="17">
        <f t="shared" si="112"/>
        <v>31.412799999999976</v>
      </c>
      <c r="W561" s="17">
        <f t="shared" si="113"/>
        <v>28.210471724562456</v>
      </c>
      <c r="X561" s="19">
        <f t="shared" si="114"/>
        <v>3.1412799999999974</v>
      </c>
      <c r="Y561" s="71">
        <f t="shared" si="115"/>
        <v>2.8210471724562458</v>
      </c>
    </row>
    <row r="562" spans="1:25" ht="18" x14ac:dyDescent="0.55000000000000004">
      <c r="A562" s="57">
        <v>567</v>
      </c>
      <c r="B562" s="70" t="s">
        <v>608</v>
      </c>
      <c r="C562" s="15">
        <v>16.3</v>
      </c>
      <c r="D562" s="46">
        <f t="shared" si="104"/>
        <v>15.515562500000001</v>
      </c>
      <c r="E562" s="15">
        <v>6.8</v>
      </c>
      <c r="F562" s="46">
        <f t="shared" si="105"/>
        <v>6.6691000000000003</v>
      </c>
      <c r="G562" s="15">
        <v>6.5</v>
      </c>
      <c r="H562" s="46">
        <f t="shared" si="106"/>
        <v>5.9387249999999998</v>
      </c>
      <c r="I562" s="47">
        <v>94.1</v>
      </c>
      <c r="J562" s="37">
        <v>-130.9</v>
      </c>
      <c r="K562" s="37">
        <f>J562+273.15</f>
        <v>142.24999999999997</v>
      </c>
      <c r="L562" s="37">
        <v>52.5</v>
      </c>
      <c r="M562" s="37">
        <f>L562+273.15</f>
        <v>325.64999999999998</v>
      </c>
      <c r="N562" s="53"/>
      <c r="O562" s="37"/>
      <c r="P562" s="37"/>
      <c r="Q562" s="48">
        <f t="shared" si="107"/>
        <v>18.819670560347223</v>
      </c>
      <c r="R562" s="48">
        <f t="shared" si="108"/>
        <v>17.901900154090665</v>
      </c>
      <c r="S562" s="34">
        <f t="shared" si="109"/>
        <v>2.3566936223919832</v>
      </c>
      <c r="T562" s="34">
        <f t="shared" si="110"/>
        <v>2.1858807111368321</v>
      </c>
      <c r="U562" s="17">
        <f t="shared" si="111"/>
        <v>23.715599999999963</v>
      </c>
      <c r="V562" s="17">
        <f t="shared" si="112"/>
        <v>11.857799999999981</v>
      </c>
      <c r="W562" s="17">
        <f t="shared" si="113"/>
        <v>10.262139300674962</v>
      </c>
      <c r="X562" s="19">
        <f t="shared" si="114"/>
        <v>1.1857799999999981</v>
      </c>
      <c r="Y562" s="71">
        <f t="shared" si="115"/>
        <v>1.0262139300674962</v>
      </c>
    </row>
    <row r="563" spans="1:25" ht="18" x14ac:dyDescent="0.55000000000000004">
      <c r="A563" s="57">
        <v>568</v>
      </c>
      <c r="B563" s="70" t="s">
        <v>609</v>
      </c>
      <c r="C563" s="15">
        <v>16.100000000000001</v>
      </c>
      <c r="D563" s="46">
        <f t="shared" si="104"/>
        <v>15.325187500000002</v>
      </c>
      <c r="E563" s="15">
        <v>5.8</v>
      </c>
      <c r="F563" s="46">
        <f t="shared" si="105"/>
        <v>5.6883499999999998</v>
      </c>
      <c r="G563" s="15">
        <v>5.7</v>
      </c>
      <c r="H563" s="46">
        <f t="shared" si="106"/>
        <v>5.2078049999999996</v>
      </c>
      <c r="I563" s="47">
        <v>90.5</v>
      </c>
      <c r="J563" s="37">
        <v>-114</v>
      </c>
      <c r="K563" s="37">
        <f>J563+273.15</f>
        <v>159.14999999999998</v>
      </c>
      <c r="L563" s="37">
        <v>67</v>
      </c>
      <c r="M563" s="37">
        <f>L563+273.15</f>
        <v>340.15</v>
      </c>
      <c r="N563" s="53"/>
      <c r="O563" s="37"/>
      <c r="P563" s="37"/>
      <c r="Q563" s="48">
        <f t="shared" si="107"/>
        <v>18.037183815662576</v>
      </c>
      <c r="R563" s="48">
        <f t="shared" si="108"/>
        <v>17.156337911998623</v>
      </c>
      <c r="S563" s="34">
        <f t="shared" si="109"/>
        <v>3.1391803670766301</v>
      </c>
      <c r="T563" s="34">
        <f t="shared" si="110"/>
        <v>2.9314429532288742</v>
      </c>
      <c r="U563" s="17">
        <f t="shared" si="111"/>
        <v>30.587599999999945</v>
      </c>
      <c r="V563" s="17">
        <f t="shared" si="112"/>
        <v>15.293799999999973</v>
      </c>
      <c r="W563" s="17">
        <f t="shared" si="113"/>
        <v>13.310720455124954</v>
      </c>
      <c r="X563" s="19">
        <f t="shared" si="114"/>
        <v>1.5293799999999973</v>
      </c>
      <c r="Y563" s="71">
        <f t="shared" si="115"/>
        <v>1.3310720455124954</v>
      </c>
    </row>
    <row r="564" spans="1:25" ht="18" x14ac:dyDescent="0.55000000000000004">
      <c r="A564" s="57">
        <v>569</v>
      </c>
      <c r="B564" s="70" t="s">
        <v>610</v>
      </c>
      <c r="C564" s="15">
        <v>16</v>
      </c>
      <c r="D564" s="46">
        <f t="shared" si="104"/>
        <v>15.23</v>
      </c>
      <c r="E564" s="15">
        <v>6.8</v>
      </c>
      <c r="F564" s="46">
        <f t="shared" si="105"/>
        <v>6.6691000000000003</v>
      </c>
      <c r="G564" s="15">
        <v>17.399999999999999</v>
      </c>
      <c r="H564" s="46">
        <f t="shared" si="106"/>
        <v>15.897509999999999</v>
      </c>
      <c r="I564" s="47">
        <v>75.2</v>
      </c>
      <c r="J564" s="37">
        <f>K564-273.15</f>
        <v>-126.19999999999999</v>
      </c>
      <c r="K564" s="37">
        <v>146.94999999999999</v>
      </c>
      <c r="L564" s="37">
        <f>M564-273.15</f>
        <v>97.200000000000045</v>
      </c>
      <c r="M564" s="37">
        <v>370.35</v>
      </c>
      <c r="N564" s="53"/>
      <c r="O564" s="37"/>
      <c r="P564" s="37"/>
      <c r="Q564" s="48">
        <f t="shared" si="107"/>
        <v>24.596747752497688</v>
      </c>
      <c r="R564" s="48">
        <f t="shared" si="108"/>
        <v>23.003491452605623</v>
      </c>
      <c r="S564" s="34">
        <f t="shared" si="109"/>
        <v>3.4203835697584815</v>
      </c>
      <c r="T564" s="34">
        <f t="shared" si="110"/>
        <v>2.9157105873781255</v>
      </c>
      <c r="U564" s="17">
        <f t="shared" si="111"/>
        <v>137.79359999999994</v>
      </c>
      <c r="V564" s="17">
        <f t="shared" si="112"/>
        <v>68.896799999999971</v>
      </c>
      <c r="W564" s="17">
        <f t="shared" si="113"/>
        <v>58.113603887849955</v>
      </c>
      <c r="X564" s="19">
        <f t="shared" si="114"/>
        <v>6.8896799999999967</v>
      </c>
      <c r="Y564" s="71">
        <f t="shared" si="115"/>
        <v>5.8113603887849958</v>
      </c>
    </row>
    <row r="565" spans="1:25" ht="18" x14ac:dyDescent="0.55000000000000004">
      <c r="A565" s="57">
        <v>570</v>
      </c>
      <c r="B565" s="70" t="s">
        <v>611</v>
      </c>
      <c r="C565" s="15">
        <v>15.8</v>
      </c>
      <c r="D565" s="46">
        <f t="shared" si="104"/>
        <v>15.039625000000001</v>
      </c>
      <c r="E565" s="15">
        <v>6.1</v>
      </c>
      <c r="F565" s="46">
        <f t="shared" si="105"/>
        <v>5.9825749999999998</v>
      </c>
      <c r="G565" s="15">
        <v>16.399999999999999</v>
      </c>
      <c r="H565" s="46">
        <f t="shared" si="106"/>
        <v>14.983859999999998</v>
      </c>
      <c r="I565" s="47">
        <v>76.8</v>
      </c>
      <c r="J565" s="37">
        <v>-89.4</v>
      </c>
      <c r="K565" s="37">
        <f>J565+273.15</f>
        <v>183.74999999999997</v>
      </c>
      <c r="L565" s="37">
        <v>81</v>
      </c>
      <c r="M565" s="37">
        <f>L565+273.15</f>
        <v>354.15</v>
      </c>
      <c r="N565" s="53"/>
      <c r="O565" s="37"/>
      <c r="P565" s="37"/>
      <c r="Q565" s="48">
        <f t="shared" si="107"/>
        <v>23.575623003433016</v>
      </c>
      <c r="R565" s="48">
        <f t="shared" si="108"/>
        <v>22.056690238357387</v>
      </c>
      <c r="S565" s="34">
        <f t="shared" si="109"/>
        <v>2.3992588206938095</v>
      </c>
      <c r="T565" s="34">
        <f t="shared" si="110"/>
        <v>1.9689093731298897</v>
      </c>
      <c r="U565" s="17">
        <f t="shared" si="111"/>
        <v>123.27559999999994</v>
      </c>
      <c r="V565" s="17">
        <f t="shared" si="112"/>
        <v>61.63779999999997</v>
      </c>
      <c r="W565" s="17">
        <f t="shared" si="113"/>
        <v>52.21239802541244</v>
      </c>
      <c r="X565" s="19">
        <f t="shared" si="114"/>
        <v>6.1637799999999974</v>
      </c>
      <c r="Y565" s="71">
        <f t="shared" si="115"/>
        <v>5.2212398025412439</v>
      </c>
    </row>
    <row r="566" spans="1:25" ht="18" x14ac:dyDescent="0.55000000000000004">
      <c r="A566" s="57">
        <v>571</v>
      </c>
      <c r="B566" s="70" t="s">
        <v>612</v>
      </c>
      <c r="C566" s="15">
        <v>16.2</v>
      </c>
      <c r="D566" s="46">
        <f t="shared" si="104"/>
        <v>15.420375</v>
      </c>
      <c r="E566" s="15">
        <v>11.9</v>
      </c>
      <c r="F566" s="46">
        <f t="shared" si="105"/>
        <v>11.670925</v>
      </c>
      <c r="G566" s="15">
        <v>8.6999999999999993</v>
      </c>
      <c r="H566" s="46">
        <f t="shared" si="106"/>
        <v>7.9487549999999993</v>
      </c>
      <c r="I566" s="47">
        <v>60</v>
      </c>
      <c r="J566" s="37" t="s">
        <v>47</v>
      </c>
      <c r="K566" s="37" t="s">
        <v>47</v>
      </c>
      <c r="L566" s="37">
        <v>61</v>
      </c>
      <c r="M566" s="37">
        <f>L566+273.15</f>
        <v>334.15</v>
      </c>
      <c r="N566" s="53"/>
      <c r="O566" s="37"/>
      <c r="P566" s="37"/>
      <c r="Q566" s="48">
        <f t="shared" si="107"/>
        <v>21.902967835432715</v>
      </c>
      <c r="R566" s="48">
        <f t="shared" si="108"/>
        <v>20.908877577389827</v>
      </c>
      <c r="S566" s="34">
        <f t="shared" si="109"/>
        <v>0.72660365269350891</v>
      </c>
      <c r="T566" s="34">
        <f t="shared" si="110"/>
        <v>0.82109671216232982</v>
      </c>
      <c r="U566" s="17">
        <f t="shared" si="111"/>
        <v>52.301599999999993</v>
      </c>
      <c r="V566" s="17">
        <f t="shared" si="112"/>
        <v>26.150799999999997</v>
      </c>
      <c r="W566" s="17">
        <f t="shared" si="113"/>
        <v>23.821619834874976</v>
      </c>
      <c r="X566" s="19">
        <f t="shared" si="114"/>
        <v>2.6150799999999998</v>
      </c>
      <c r="Y566" s="71">
        <f t="shared" si="115"/>
        <v>2.3821619834874976</v>
      </c>
    </row>
    <row r="567" spans="1:25" ht="18" x14ac:dyDescent="0.55000000000000004">
      <c r="A567" s="57">
        <v>572</v>
      </c>
      <c r="B567" s="70" t="s">
        <v>613</v>
      </c>
      <c r="C567" s="15">
        <v>19.7</v>
      </c>
      <c r="D567" s="46">
        <f t="shared" si="104"/>
        <v>18.7519375</v>
      </c>
      <c r="E567" s="15">
        <v>18.2</v>
      </c>
      <c r="F567" s="46">
        <f t="shared" si="105"/>
        <v>17.84965</v>
      </c>
      <c r="G567" s="15">
        <v>10.3</v>
      </c>
      <c r="H567" s="46">
        <f t="shared" si="106"/>
        <v>9.4105950000000007</v>
      </c>
      <c r="I567" s="47">
        <v>65.5</v>
      </c>
      <c r="J567" s="37">
        <f>K567-273.15</f>
        <v>-33.399999999999977</v>
      </c>
      <c r="K567" s="37">
        <v>239.75</v>
      </c>
      <c r="L567" s="37">
        <f>M567-273.15</f>
        <v>162</v>
      </c>
      <c r="M567" s="37">
        <v>435.15</v>
      </c>
      <c r="N567" s="53"/>
      <c r="O567" s="37"/>
      <c r="P567" s="37"/>
      <c r="Q567" s="48">
        <f t="shared" si="107"/>
        <v>28.730123563952869</v>
      </c>
      <c r="R567" s="48">
        <f t="shared" si="108"/>
        <v>27.546405634500328</v>
      </c>
      <c r="S567" s="34">
        <f t="shared" si="109"/>
        <v>7.5537593812136627</v>
      </c>
      <c r="T567" s="34">
        <f t="shared" si="110"/>
        <v>7.4586247692728307</v>
      </c>
      <c r="U567" s="17">
        <f t="shared" si="111"/>
        <v>140.17160000000001</v>
      </c>
      <c r="V567" s="17">
        <f t="shared" si="112"/>
        <v>70.085800000000006</v>
      </c>
      <c r="W567" s="17">
        <f t="shared" si="113"/>
        <v>66.919386754125014</v>
      </c>
      <c r="X567" s="19">
        <f t="shared" si="114"/>
        <v>7.0085800000000003</v>
      </c>
      <c r="Y567" s="71">
        <f t="shared" si="115"/>
        <v>6.6919386754125014</v>
      </c>
    </row>
    <row r="568" spans="1:25" ht="18" x14ac:dyDescent="0.55000000000000004">
      <c r="A568" s="57">
        <v>573</v>
      </c>
      <c r="B568" s="70" t="s">
        <v>614</v>
      </c>
      <c r="C568" s="15">
        <v>15.1</v>
      </c>
      <c r="D568" s="46">
        <f t="shared" si="104"/>
        <v>14.373312500000001</v>
      </c>
      <c r="E568" s="15">
        <v>6.7</v>
      </c>
      <c r="F568" s="46">
        <f t="shared" si="105"/>
        <v>6.5710250000000006</v>
      </c>
      <c r="G568" s="15">
        <v>10</v>
      </c>
      <c r="H568" s="46">
        <f t="shared" si="106"/>
        <v>9.1364999999999998</v>
      </c>
      <c r="I568" s="47">
        <v>73.400000000000006</v>
      </c>
      <c r="J568" s="37">
        <v>-80</v>
      </c>
      <c r="K568" s="37">
        <f>J568+273.15</f>
        <v>193.14999999999998</v>
      </c>
      <c r="L568" s="37">
        <v>48</v>
      </c>
      <c r="M568" s="37">
        <f>L568+273.15</f>
        <v>321.14999999999998</v>
      </c>
      <c r="N568" s="53"/>
      <c r="O568" s="37"/>
      <c r="P568" s="37"/>
      <c r="Q568" s="48">
        <f t="shared" si="107"/>
        <v>19.310618840420418</v>
      </c>
      <c r="R568" s="48">
        <f t="shared" si="108"/>
        <v>18.255029828057836</v>
      </c>
      <c r="S568" s="34">
        <f t="shared" si="109"/>
        <v>1.8657453423187889</v>
      </c>
      <c r="T568" s="34">
        <f t="shared" si="110"/>
        <v>1.8327510371696611</v>
      </c>
      <c r="U568" s="17">
        <f t="shared" si="111"/>
        <v>61.507599999999982</v>
      </c>
      <c r="V568" s="17">
        <f t="shared" si="112"/>
        <v>30.753799999999991</v>
      </c>
      <c r="W568" s="17">
        <f t="shared" si="113"/>
        <v>26.861233508174951</v>
      </c>
      <c r="X568" s="19">
        <f t="shared" si="114"/>
        <v>3.0753799999999991</v>
      </c>
      <c r="Y568" s="71">
        <f t="shared" si="115"/>
        <v>2.6861233508174953</v>
      </c>
    </row>
    <row r="569" spans="1:25" ht="18" x14ac:dyDescent="0.55000000000000004">
      <c r="A569" s="57">
        <v>574</v>
      </c>
      <c r="B569" s="70" t="s">
        <v>615</v>
      </c>
      <c r="C569" s="15">
        <v>17.5</v>
      </c>
      <c r="D569" s="46">
        <f t="shared" si="104"/>
        <v>16.657812500000002</v>
      </c>
      <c r="E569" s="15">
        <v>12.4</v>
      </c>
      <c r="F569" s="46">
        <f t="shared" si="105"/>
        <v>12.161300000000001</v>
      </c>
      <c r="G569" s="15">
        <v>10.199999999999999</v>
      </c>
      <c r="H569" s="46">
        <f t="shared" si="106"/>
        <v>9.3192299999999992</v>
      </c>
      <c r="I569" s="47">
        <v>72.099999999999994</v>
      </c>
      <c r="J569" s="37">
        <v>-61.9</v>
      </c>
      <c r="K569" s="37">
        <f>J569+273.15</f>
        <v>211.24999999999997</v>
      </c>
      <c r="L569" s="37">
        <v>112.5</v>
      </c>
      <c r="M569" s="37">
        <f>L569+273.15</f>
        <v>385.65</v>
      </c>
      <c r="N569" s="53"/>
      <c r="O569" s="37"/>
      <c r="P569" s="37"/>
      <c r="Q569" s="48">
        <f t="shared" si="107"/>
        <v>23.749736840647309</v>
      </c>
      <c r="R569" s="48">
        <f t="shared" si="108"/>
        <v>22.632454192333103</v>
      </c>
      <c r="S569" s="34">
        <f t="shared" si="109"/>
        <v>2.5733726579081022</v>
      </c>
      <c r="T569" s="34">
        <f t="shared" si="110"/>
        <v>2.5446733271056061</v>
      </c>
      <c r="U569" s="17">
        <f t="shared" si="111"/>
        <v>45.353599999999986</v>
      </c>
      <c r="V569" s="17">
        <f t="shared" si="112"/>
        <v>22.676799999999993</v>
      </c>
      <c r="W569" s="17">
        <f t="shared" si="113"/>
        <v>20.824721757562479</v>
      </c>
      <c r="X569" s="19">
        <f t="shared" si="114"/>
        <v>2.2676799999999995</v>
      </c>
      <c r="Y569" s="71">
        <f t="shared" si="115"/>
        <v>2.0824721757562479</v>
      </c>
    </row>
    <row r="570" spans="1:25" ht="18" x14ac:dyDescent="0.55000000000000004">
      <c r="A570" s="57">
        <v>575</v>
      </c>
      <c r="B570" s="70" t="s">
        <v>616</v>
      </c>
      <c r="C570" s="15">
        <v>16.7</v>
      </c>
      <c r="D570" s="46">
        <f t="shared" si="104"/>
        <v>15.896312500000001</v>
      </c>
      <c r="E570" s="15">
        <v>9.8000000000000007</v>
      </c>
      <c r="F570" s="46">
        <f t="shared" si="105"/>
        <v>9.6113500000000016</v>
      </c>
      <c r="G570" s="15">
        <v>11.5</v>
      </c>
      <c r="H570" s="46">
        <f t="shared" si="106"/>
        <v>10.506974999999999</v>
      </c>
      <c r="I570" s="47">
        <v>78.900000000000006</v>
      </c>
      <c r="J570" s="37">
        <v>79</v>
      </c>
      <c r="K570" s="37">
        <f>J570+273.15</f>
        <v>352.15</v>
      </c>
      <c r="L570" s="37">
        <v>213</v>
      </c>
      <c r="M570" s="37">
        <f>L570+273.15</f>
        <v>486.15</v>
      </c>
      <c r="N570" s="53"/>
      <c r="O570" s="50" t="s">
        <v>130</v>
      </c>
      <c r="P570" s="50" t="s">
        <v>55</v>
      </c>
      <c r="Q570" s="48">
        <f t="shared" si="107"/>
        <v>22.520657184016635</v>
      </c>
      <c r="R570" s="48">
        <f t="shared" si="108"/>
        <v>21.341680429871996</v>
      </c>
      <c r="S570" s="34">
        <f t="shared" si="109"/>
        <v>1.3442930012774283</v>
      </c>
      <c r="T570" s="34">
        <f t="shared" si="110"/>
        <v>1.2538995646444988</v>
      </c>
      <c r="U570" s="17">
        <f t="shared" si="111"/>
        <v>44.411599999999993</v>
      </c>
      <c r="V570" s="17">
        <f t="shared" si="112"/>
        <v>22.205799999999996</v>
      </c>
      <c r="W570" s="17">
        <f t="shared" si="113"/>
        <v>19.278886121924977</v>
      </c>
      <c r="X570" s="19">
        <f t="shared" si="114"/>
        <v>2.2205799999999996</v>
      </c>
      <c r="Y570" s="71">
        <f t="shared" si="115"/>
        <v>1.9278886121924976</v>
      </c>
    </row>
    <row r="571" spans="1:25" ht="18" x14ac:dyDescent="0.55000000000000004">
      <c r="A571" s="57">
        <v>576</v>
      </c>
      <c r="B571" s="70" t="s">
        <v>617</v>
      </c>
      <c r="C571" s="15">
        <v>14.7</v>
      </c>
      <c r="D571" s="46">
        <f t="shared" si="104"/>
        <v>13.9925625</v>
      </c>
      <c r="E571" s="15">
        <v>5.3</v>
      </c>
      <c r="F571" s="46">
        <f t="shared" si="105"/>
        <v>5.1979749999999996</v>
      </c>
      <c r="G571" s="15">
        <v>12.4</v>
      </c>
      <c r="H571" s="46">
        <f t="shared" si="106"/>
        <v>11.32926</v>
      </c>
      <c r="I571" s="47">
        <v>75</v>
      </c>
      <c r="J571" s="37">
        <v>-20.7</v>
      </c>
      <c r="K571" s="37">
        <f>J571+273.15</f>
        <v>252.45</v>
      </c>
      <c r="L571" s="37">
        <v>140.80000000000001</v>
      </c>
      <c r="M571" s="37">
        <f>L571+273.15</f>
        <v>413.95</v>
      </c>
      <c r="N571" s="53"/>
      <c r="O571" s="37"/>
      <c r="P571" s="37"/>
      <c r="Q571" s="49">
        <f t="shared" si="107"/>
        <v>19.948433522459851</v>
      </c>
      <c r="R571" s="48">
        <f t="shared" si="108"/>
        <v>18.739340478379468</v>
      </c>
      <c r="S571" s="34">
        <f t="shared" si="109"/>
        <v>1.2279306602793554</v>
      </c>
      <c r="T571" s="34">
        <f t="shared" si="110"/>
        <v>1.3484403868480292</v>
      </c>
      <c r="U571" s="17">
        <f t="shared" si="111"/>
        <v>96.691599999999994</v>
      </c>
      <c r="V571" s="17">
        <f t="shared" si="112"/>
        <v>48.345799999999997</v>
      </c>
      <c r="W571" s="17">
        <f t="shared" si="113"/>
        <v>42.087979240974953</v>
      </c>
      <c r="X571" s="19">
        <f t="shared" si="114"/>
        <v>4.8345799999999999</v>
      </c>
      <c r="Y571" s="71">
        <f t="shared" si="115"/>
        <v>4.2087979240974951</v>
      </c>
    </row>
    <row r="572" spans="1:25" ht="18" x14ac:dyDescent="0.55000000000000004">
      <c r="A572" s="57">
        <v>577</v>
      </c>
      <c r="B572" s="70" t="s">
        <v>618</v>
      </c>
      <c r="C572" s="15">
        <v>15.3</v>
      </c>
      <c r="D572" s="46">
        <f t="shared" si="104"/>
        <v>14.5636875</v>
      </c>
      <c r="E572" s="15">
        <v>14.3</v>
      </c>
      <c r="F572" s="46">
        <f t="shared" si="105"/>
        <v>14.024725</v>
      </c>
      <c r="G572" s="15">
        <v>5.5</v>
      </c>
      <c r="H572" s="46">
        <f t="shared" si="106"/>
        <v>5.0250750000000002</v>
      </c>
      <c r="I572" s="47">
        <v>70.900000000000006</v>
      </c>
      <c r="J572" s="37">
        <f>K572-273.15</f>
        <v>-92.779999999999973</v>
      </c>
      <c r="K572" s="37">
        <v>180.37</v>
      </c>
      <c r="L572" s="37">
        <f>M572-273.15</f>
        <v>97.100000000000023</v>
      </c>
      <c r="M572" s="37">
        <v>370.25</v>
      </c>
      <c r="N572" s="53"/>
      <c r="O572" s="37"/>
      <c r="P572" s="37"/>
      <c r="Q572" s="48">
        <f t="shared" si="107"/>
        <v>21.652482536651544</v>
      </c>
      <c r="R572" s="48">
        <f t="shared" si="108"/>
        <v>20.833753470724048</v>
      </c>
      <c r="S572" s="34">
        <f t="shared" si="109"/>
        <v>0.47611835391233726</v>
      </c>
      <c r="T572" s="34">
        <f t="shared" si="110"/>
        <v>0.74597260549655076</v>
      </c>
      <c r="U572" s="17">
        <f t="shared" si="111"/>
        <v>102.32559999999997</v>
      </c>
      <c r="V572" s="17">
        <f t="shared" si="112"/>
        <v>51.162799999999983</v>
      </c>
      <c r="W572" s="17">
        <f t="shared" si="113"/>
        <v>47.143143519737464</v>
      </c>
      <c r="X572" s="19">
        <f t="shared" si="114"/>
        <v>5.1162799999999979</v>
      </c>
      <c r="Y572" s="71">
        <f t="shared" si="115"/>
        <v>4.714314351973746</v>
      </c>
    </row>
    <row r="573" spans="1:25" ht="18" x14ac:dyDescent="0.55000000000000004">
      <c r="A573" s="57">
        <v>578</v>
      </c>
      <c r="B573" s="70" t="s">
        <v>619</v>
      </c>
      <c r="C573" s="15">
        <v>16.100000000000001</v>
      </c>
      <c r="D573" s="46">
        <f t="shared" si="104"/>
        <v>15.325187500000002</v>
      </c>
      <c r="E573" s="15">
        <v>10.3</v>
      </c>
      <c r="F573" s="46">
        <f t="shared" si="105"/>
        <v>10.101725</v>
      </c>
      <c r="G573" s="15">
        <v>5.3</v>
      </c>
      <c r="H573" s="46">
        <f t="shared" si="106"/>
        <v>4.8423449999999999</v>
      </c>
      <c r="I573" s="47">
        <v>86.9</v>
      </c>
      <c r="J573" s="37">
        <v>-94</v>
      </c>
      <c r="K573" s="37">
        <f>J573+273.15</f>
        <v>179.14999999999998</v>
      </c>
      <c r="L573" s="38">
        <v>80</v>
      </c>
      <c r="M573" s="37">
        <f>L573+273.15</f>
        <v>353.15</v>
      </c>
      <c r="N573" s="53"/>
      <c r="O573" s="37"/>
      <c r="P573" s="37"/>
      <c r="Q573" s="49">
        <f t="shared" si="107"/>
        <v>19.834061611278717</v>
      </c>
      <c r="R573" s="48">
        <f t="shared" si="108"/>
        <v>18.983006215686867</v>
      </c>
      <c r="S573" s="34">
        <f t="shared" si="109"/>
        <v>1.3423025714604897</v>
      </c>
      <c r="T573" s="34">
        <f t="shared" si="110"/>
        <v>1.1047746495406301</v>
      </c>
      <c r="U573" s="17">
        <f t="shared" si="111"/>
        <v>41.237599999999951</v>
      </c>
      <c r="V573" s="17">
        <f t="shared" si="112"/>
        <v>20.618799999999975</v>
      </c>
      <c r="W573" s="17">
        <f t="shared" si="113"/>
        <v>18.387581601937455</v>
      </c>
      <c r="X573" s="19">
        <f t="shared" si="114"/>
        <v>2.0618799999999977</v>
      </c>
      <c r="Y573" s="71">
        <f t="shared" si="115"/>
        <v>1.8387581601937455</v>
      </c>
    </row>
    <row r="574" spans="1:25" ht="18" x14ac:dyDescent="0.55000000000000004">
      <c r="A574" s="57">
        <v>579</v>
      </c>
      <c r="B574" s="70" t="s">
        <v>620</v>
      </c>
      <c r="C574" s="15">
        <v>15.3</v>
      </c>
      <c r="D574" s="46">
        <f t="shared" si="104"/>
        <v>14.5636875</v>
      </c>
      <c r="E574" s="15">
        <v>4.3</v>
      </c>
      <c r="F574" s="46">
        <f t="shared" si="105"/>
        <v>4.217225</v>
      </c>
      <c r="G574" s="15">
        <v>7.6</v>
      </c>
      <c r="H574" s="46">
        <f t="shared" si="106"/>
        <v>6.9437399999999991</v>
      </c>
      <c r="I574" s="47">
        <v>115.3</v>
      </c>
      <c r="J574" s="37">
        <f>K574-273.15</f>
        <v>-94.999999999999972</v>
      </c>
      <c r="K574" s="37">
        <v>178.15</v>
      </c>
      <c r="L574" s="37">
        <f>M574-273.15</f>
        <v>101.5</v>
      </c>
      <c r="M574" s="37">
        <v>374.65</v>
      </c>
      <c r="N574" s="53"/>
      <c r="O574" s="37"/>
      <c r="P574" s="37"/>
      <c r="Q574" s="48">
        <f t="shared" si="107"/>
        <v>17.616469566857035</v>
      </c>
      <c r="R574" s="48">
        <f t="shared" si="108"/>
        <v>16.676375669967417</v>
      </c>
      <c r="S574" s="34">
        <f t="shared" si="109"/>
        <v>3.5598946158821718</v>
      </c>
      <c r="T574" s="34">
        <f t="shared" si="110"/>
        <v>3.4114051952600803</v>
      </c>
      <c r="U574" s="17">
        <f t="shared" si="111"/>
        <v>54.435599999999951</v>
      </c>
      <c r="V574" s="17">
        <f t="shared" si="112"/>
        <v>27.217799999999976</v>
      </c>
      <c r="W574" s="17">
        <f t="shared" si="113"/>
        <v>24.170531827974958</v>
      </c>
      <c r="X574" s="19">
        <f t="shared" si="114"/>
        <v>2.7217799999999976</v>
      </c>
      <c r="Y574" s="71">
        <f t="shared" si="115"/>
        <v>2.4170531827974959</v>
      </c>
    </row>
    <row r="575" spans="1:25" ht="18" x14ac:dyDescent="0.55000000000000004">
      <c r="A575" s="57">
        <v>580</v>
      </c>
      <c r="B575" s="70" t="s">
        <v>621</v>
      </c>
      <c r="C575" s="15">
        <v>16.899999999999999</v>
      </c>
      <c r="D575" s="46">
        <f t="shared" si="104"/>
        <v>16.0866875</v>
      </c>
      <c r="E575" s="15">
        <v>4.9000000000000004</v>
      </c>
      <c r="F575" s="46">
        <f t="shared" si="105"/>
        <v>4.8056750000000008</v>
      </c>
      <c r="G575" s="15">
        <v>8.6</v>
      </c>
      <c r="H575" s="46">
        <f t="shared" si="106"/>
        <v>7.8573899999999997</v>
      </c>
      <c r="I575" s="47">
        <v>83</v>
      </c>
      <c r="J575" s="37">
        <v>-83</v>
      </c>
      <c r="K575" s="37">
        <f>J575+273.15</f>
        <v>190.14999999999998</v>
      </c>
      <c r="L575" s="37">
        <v>47</v>
      </c>
      <c r="M575" s="37">
        <f>L575+273.15</f>
        <v>320.14999999999998</v>
      </c>
      <c r="N575" s="53"/>
      <c r="O575" s="37"/>
      <c r="P575" s="37"/>
      <c r="Q575" s="49">
        <f t="shared" si="107"/>
        <v>19.585198492739355</v>
      </c>
      <c r="R575" s="48">
        <f t="shared" si="108"/>
        <v>18.536844514112463</v>
      </c>
      <c r="S575" s="34">
        <f t="shared" si="109"/>
        <v>1.5911656899998512</v>
      </c>
      <c r="T575" s="34">
        <f t="shared" si="110"/>
        <v>1.550936351115034</v>
      </c>
      <c r="U575" s="17">
        <f t="shared" si="111"/>
        <v>20.219600000000003</v>
      </c>
      <c r="V575" s="17">
        <f t="shared" si="112"/>
        <v>10.109800000000002</v>
      </c>
      <c r="W575" s="17">
        <f t="shared" si="113"/>
        <v>8.8359375527249799</v>
      </c>
      <c r="X575" s="19">
        <f t="shared" si="114"/>
        <v>1.0109800000000002</v>
      </c>
      <c r="Y575" s="71">
        <f t="shared" si="115"/>
        <v>0.88359375527249795</v>
      </c>
    </row>
    <row r="576" spans="1:25" ht="18" x14ac:dyDescent="0.55000000000000004">
      <c r="A576" s="57">
        <v>581</v>
      </c>
      <c r="B576" s="70" t="s">
        <v>622</v>
      </c>
      <c r="C576" s="15">
        <v>16</v>
      </c>
      <c r="D576" s="46">
        <f t="shared" si="104"/>
        <v>15.23</v>
      </c>
      <c r="E576" s="15">
        <v>7.8</v>
      </c>
      <c r="F576" s="46">
        <f t="shared" si="105"/>
        <v>7.6498499999999998</v>
      </c>
      <c r="G576" s="15">
        <v>2</v>
      </c>
      <c r="H576" s="46">
        <f t="shared" si="106"/>
        <v>1.8272999999999999</v>
      </c>
      <c r="I576" s="47">
        <v>88.1</v>
      </c>
      <c r="J576" s="37">
        <f>K576-273.15</f>
        <v>-122.79999999999998</v>
      </c>
      <c r="K576" s="37">
        <v>150.35</v>
      </c>
      <c r="L576" s="37">
        <f>M576-273.15</f>
        <v>46.520000000000039</v>
      </c>
      <c r="M576" s="37">
        <v>319.67</v>
      </c>
      <c r="N576" s="53"/>
      <c r="O576" s="37"/>
      <c r="P576" s="37"/>
      <c r="Q576" s="48">
        <f t="shared" si="107"/>
        <v>17.912007146045916</v>
      </c>
      <c r="R576" s="48">
        <f t="shared" si="108"/>
        <v>17.140948932672895</v>
      </c>
      <c r="S576" s="34">
        <f t="shared" si="109"/>
        <v>3.2643570366932906</v>
      </c>
      <c r="T576" s="34">
        <f t="shared" si="110"/>
        <v>2.946831932554602</v>
      </c>
      <c r="U576" s="17">
        <f t="shared" si="111"/>
        <v>55.233599999999974</v>
      </c>
      <c r="V576" s="17">
        <f t="shared" si="112"/>
        <v>27.616799999999987</v>
      </c>
      <c r="W576" s="17">
        <f t="shared" si="113"/>
        <v>23.592208325049967</v>
      </c>
      <c r="X576" s="19">
        <f t="shared" si="114"/>
        <v>2.7616799999999988</v>
      </c>
      <c r="Y576" s="71">
        <f t="shared" si="115"/>
        <v>2.3592208325049966</v>
      </c>
    </row>
    <row r="577" spans="1:25" ht="18" x14ac:dyDescent="0.55000000000000004">
      <c r="A577" s="57">
        <v>582</v>
      </c>
      <c r="B577" s="70" t="s">
        <v>623</v>
      </c>
      <c r="C577" s="15">
        <v>15.5</v>
      </c>
      <c r="D577" s="46">
        <f t="shared" si="104"/>
        <v>14.7540625</v>
      </c>
      <c r="E577" s="15">
        <v>6.3</v>
      </c>
      <c r="F577" s="46">
        <f t="shared" si="105"/>
        <v>6.178725</v>
      </c>
      <c r="G577" s="15">
        <v>6.6</v>
      </c>
      <c r="H577" s="46">
        <f t="shared" si="106"/>
        <v>6.0300899999999995</v>
      </c>
      <c r="I577" s="47">
        <v>158.80000000000001</v>
      </c>
      <c r="J577" s="37">
        <f>K577-273.15</f>
        <v>-85.149999999999977</v>
      </c>
      <c r="K577" s="37">
        <v>188</v>
      </c>
      <c r="L577" s="37">
        <f>M577-273.15</f>
        <v>140.85000000000002</v>
      </c>
      <c r="M577" s="37">
        <v>414</v>
      </c>
      <c r="N577" s="53"/>
      <c r="O577" s="37"/>
      <c r="P577" s="37"/>
      <c r="Q577" s="48">
        <f t="shared" si="107"/>
        <v>17.986105748604949</v>
      </c>
      <c r="R577" s="48">
        <f t="shared" si="108"/>
        <v>17.094472448356846</v>
      </c>
      <c r="S577" s="34">
        <f t="shared" si="109"/>
        <v>3.1902584341342575</v>
      </c>
      <c r="T577" s="34">
        <f t="shared" si="110"/>
        <v>2.9933084168706507</v>
      </c>
      <c r="U577" s="17">
        <f t="shared" si="111"/>
        <v>42.123599999999975</v>
      </c>
      <c r="V577" s="17">
        <f t="shared" si="112"/>
        <v>21.061799999999987</v>
      </c>
      <c r="W577" s="17">
        <f t="shared" si="113"/>
        <v>18.457455410724972</v>
      </c>
      <c r="X577" s="19">
        <f t="shared" si="114"/>
        <v>2.1061799999999988</v>
      </c>
      <c r="Y577" s="71">
        <f t="shared" si="115"/>
        <v>1.8457455410724972</v>
      </c>
    </row>
    <row r="578" spans="1:25" ht="18" x14ac:dyDescent="0.55000000000000004">
      <c r="A578" s="57">
        <v>583</v>
      </c>
      <c r="B578" s="70" t="s">
        <v>624</v>
      </c>
      <c r="C578" s="15">
        <v>15.1</v>
      </c>
      <c r="D578" s="46">
        <f t="shared" ref="D578:D641" si="116">C578*(1-($AC$12-$AD$12)*$AA$12*1.25)</f>
        <v>14.373312500000001</v>
      </c>
      <c r="E578" s="15">
        <v>1.6</v>
      </c>
      <c r="F578" s="46">
        <f t="shared" ref="F578:F641" si="117">E578*(1-($AC$12-$AD$12)*$AA$12/2)</f>
        <v>1.5692000000000002</v>
      </c>
      <c r="G578" s="15">
        <v>1.5</v>
      </c>
      <c r="H578" s="46">
        <f t="shared" ref="H578:H641" si="118">G578*(1-($AC$12-$AD$12)*(0.00122+$AA$12/2))</f>
        <v>1.3704749999999999</v>
      </c>
      <c r="I578" s="47">
        <v>68.8</v>
      </c>
      <c r="J578" s="37">
        <v>87.9</v>
      </c>
      <c r="K578" s="37">
        <f>J578+273.15</f>
        <v>361.04999999999995</v>
      </c>
      <c r="L578" s="37">
        <v>225.45</v>
      </c>
      <c r="M578" s="37">
        <f>L578+273.15</f>
        <v>498.59999999999997</v>
      </c>
      <c r="N578" s="53"/>
      <c r="O578" s="37"/>
      <c r="P578" s="37"/>
      <c r="Q578" s="48">
        <f t="shared" ref="Q578:Q641" si="119">(C578^2+E578^2+G578^2)^(1/2)</f>
        <v>15.258440287263964</v>
      </c>
      <c r="R578" s="48">
        <f t="shared" ref="R578:R641" si="120">(D578^2+F578^2+H578^2)^(1/2)</f>
        <v>14.523522389154818</v>
      </c>
      <c r="S578" s="34">
        <f t="shared" ref="S578:S641" si="121">ABS($AG$2-Q578)</f>
        <v>5.9179238954752424</v>
      </c>
      <c r="T578" s="34">
        <f t="shared" ref="T578:T641" si="122">ABS($AG$3-R578)</f>
        <v>5.5642584760726788</v>
      </c>
      <c r="U578" s="17">
        <f t="shared" ref="U578:U641" si="123">4*($AB$2-C578)^2+($AC$2-E578)^2+($AD$2-G578)^2</f>
        <v>111.82759999999999</v>
      </c>
      <c r="V578" s="17">
        <f t="shared" ref="V578:V641" si="124">(4*($AB$2-C578)^2+($AC$2-E578)^2+($AD$2-G578)^2)^1/2</f>
        <v>55.913799999999995</v>
      </c>
      <c r="W578" s="17">
        <f t="shared" ref="W578:W641" si="125">(4*($AB$3-D578)^2+($AC$3-F578)^2+($AD$3-H578)^2)^1/2</f>
        <v>49.612995615674954</v>
      </c>
      <c r="X578" s="19">
        <f t="shared" ref="X578:X641" si="126">V578/$Z$12</f>
        <v>5.5913799999999991</v>
      </c>
      <c r="Y578" s="71">
        <f t="shared" ref="Y578:Y641" si="127">W578/$Z$12</f>
        <v>4.9612995615674951</v>
      </c>
    </row>
    <row r="579" spans="1:25" ht="18" x14ac:dyDescent="0.55000000000000004">
      <c r="A579" s="57">
        <v>584</v>
      </c>
      <c r="B579" s="70" t="s">
        <v>625</v>
      </c>
      <c r="C579" s="15">
        <v>20</v>
      </c>
      <c r="D579" s="46">
        <f t="shared" si="116"/>
        <v>19.037500000000001</v>
      </c>
      <c r="E579" s="15">
        <v>18</v>
      </c>
      <c r="F579" s="46">
        <f t="shared" si="117"/>
        <v>17.653500000000001</v>
      </c>
      <c r="G579" s="15">
        <v>4.0999999999999996</v>
      </c>
      <c r="H579" s="46">
        <f t="shared" si="118"/>
        <v>3.7459649999999995</v>
      </c>
      <c r="I579" s="47">
        <v>85</v>
      </c>
      <c r="J579" s="37">
        <f>K579-273.15</f>
        <v>-48.299999999999983</v>
      </c>
      <c r="K579" s="37">
        <v>224.85</v>
      </c>
      <c r="L579" s="37">
        <f>M579-273.15</f>
        <v>241.70000000000005</v>
      </c>
      <c r="M579" s="37">
        <v>514.85</v>
      </c>
      <c r="N579" s="53"/>
      <c r="O579" s="37"/>
      <c r="P579" s="37"/>
      <c r="Q579" s="48">
        <f t="shared" si="119"/>
        <v>27.217825041689132</v>
      </c>
      <c r="R579" s="48">
        <f t="shared" si="120"/>
        <v>26.231750271021284</v>
      </c>
      <c r="S579" s="34">
        <f t="shared" si="121"/>
        <v>6.0414608589499252</v>
      </c>
      <c r="T579" s="34">
        <f t="shared" si="122"/>
        <v>6.1439694057937864</v>
      </c>
      <c r="U579" s="17">
        <f t="shared" si="123"/>
        <v>135.96360000000001</v>
      </c>
      <c r="V579" s="17">
        <f t="shared" si="124"/>
        <v>67.981800000000007</v>
      </c>
      <c r="W579" s="17">
        <f t="shared" si="125"/>
        <v>64.991236806662528</v>
      </c>
      <c r="X579" s="19">
        <f t="shared" si="126"/>
        <v>6.7981800000000003</v>
      </c>
      <c r="Y579" s="71">
        <f t="shared" si="127"/>
        <v>6.4991236806662531</v>
      </c>
    </row>
    <row r="580" spans="1:25" ht="18" x14ac:dyDescent="0.55000000000000004">
      <c r="A580" s="57">
        <v>585</v>
      </c>
      <c r="B580" s="70" t="s">
        <v>626</v>
      </c>
      <c r="C580" s="15">
        <v>16.8</v>
      </c>
      <c r="D580" s="46">
        <f t="shared" si="116"/>
        <v>15.9915</v>
      </c>
      <c r="E580" s="15">
        <v>9.4</v>
      </c>
      <c r="F580" s="46">
        <f t="shared" si="117"/>
        <v>9.2190500000000011</v>
      </c>
      <c r="G580" s="15">
        <v>23.3</v>
      </c>
      <c r="H580" s="46">
        <f t="shared" si="118"/>
        <v>21.288045</v>
      </c>
      <c r="I580" s="47">
        <v>73.599999999999994</v>
      </c>
      <c r="J580" s="37">
        <v>-59.9</v>
      </c>
      <c r="K580" s="37">
        <f>J580+273.15</f>
        <v>213.24999999999997</v>
      </c>
      <c r="L580" s="37">
        <v>120</v>
      </c>
      <c r="M580" s="37">
        <f>L580+273.15</f>
        <v>393.15</v>
      </c>
      <c r="N580" s="53"/>
      <c r="O580" s="37"/>
      <c r="P580" s="37"/>
      <c r="Q580" s="48">
        <f t="shared" si="119"/>
        <v>30.223997088406424</v>
      </c>
      <c r="R580" s="48">
        <f t="shared" si="120"/>
        <v>28.176227836148065</v>
      </c>
      <c r="S580" s="34">
        <f t="shared" si="121"/>
        <v>9.0476329056672178</v>
      </c>
      <c r="T580" s="34">
        <f t="shared" si="122"/>
        <v>8.0884469709205682</v>
      </c>
      <c r="U580" s="17">
        <f t="shared" si="123"/>
        <v>286.19559999999996</v>
      </c>
      <c r="V580" s="17">
        <f t="shared" si="124"/>
        <v>143.09779999999998</v>
      </c>
      <c r="W580" s="17">
        <f t="shared" si="125"/>
        <v>120.10545115281248</v>
      </c>
      <c r="X580" s="19">
        <f t="shared" si="126"/>
        <v>14.309779999999998</v>
      </c>
      <c r="Y580" s="71">
        <f t="shared" si="127"/>
        <v>12.010545115281248</v>
      </c>
    </row>
    <row r="581" spans="1:25" ht="18" x14ac:dyDescent="0.55000000000000004">
      <c r="A581" s="57">
        <v>586</v>
      </c>
      <c r="B581" s="70" t="s">
        <v>627</v>
      </c>
      <c r="C581" s="15">
        <v>15.3</v>
      </c>
      <c r="D581" s="46">
        <f t="shared" si="116"/>
        <v>14.5636875</v>
      </c>
      <c r="E581" s="15">
        <v>6.1</v>
      </c>
      <c r="F581" s="46">
        <f t="shared" si="117"/>
        <v>5.9825749999999998</v>
      </c>
      <c r="G581" s="15">
        <v>10.8</v>
      </c>
      <c r="H581" s="46">
        <f t="shared" si="118"/>
        <v>9.867420000000001</v>
      </c>
      <c r="I581" s="47">
        <v>151.6</v>
      </c>
      <c r="J581" s="37">
        <v>-56</v>
      </c>
      <c r="K581" s="37">
        <f>J581+273.15</f>
        <v>217.14999999999998</v>
      </c>
      <c r="L581" s="37">
        <v>151</v>
      </c>
      <c r="M581" s="37">
        <f>L581+273.15</f>
        <v>424.15</v>
      </c>
      <c r="N581" s="53"/>
      <c r="O581" s="37"/>
      <c r="P581" s="37"/>
      <c r="Q581" s="49">
        <f t="shared" si="119"/>
        <v>19.696192525460347</v>
      </c>
      <c r="R581" s="48">
        <f t="shared" si="120"/>
        <v>18.581124150187506</v>
      </c>
      <c r="S581" s="34">
        <f t="shared" si="121"/>
        <v>1.4801716572788592</v>
      </c>
      <c r="T581" s="34">
        <f t="shared" si="122"/>
        <v>1.5066567150399912</v>
      </c>
      <c r="U581" s="17">
        <f t="shared" si="123"/>
        <v>62.03559999999996</v>
      </c>
      <c r="V581" s="17">
        <f t="shared" si="124"/>
        <v>31.01779999999998</v>
      </c>
      <c r="W581" s="17">
        <f t="shared" si="125"/>
        <v>26.966861246874963</v>
      </c>
      <c r="X581" s="19">
        <f t="shared" si="126"/>
        <v>3.101779999999998</v>
      </c>
      <c r="Y581" s="71">
        <f t="shared" si="127"/>
        <v>2.6966861246874965</v>
      </c>
    </row>
    <row r="582" spans="1:25" ht="18" x14ac:dyDescent="0.55000000000000004">
      <c r="A582" s="57">
        <v>587</v>
      </c>
      <c r="B582" s="70" t="s">
        <v>628</v>
      </c>
      <c r="C582" s="15">
        <v>15.3</v>
      </c>
      <c r="D582" s="46">
        <f t="shared" si="116"/>
        <v>14.5636875</v>
      </c>
      <c r="E582" s="15">
        <v>4.5</v>
      </c>
      <c r="F582" s="46">
        <f t="shared" si="117"/>
        <v>4.4133750000000003</v>
      </c>
      <c r="G582" s="15">
        <v>9.1999999999999993</v>
      </c>
      <c r="H582" s="46">
        <f t="shared" si="118"/>
        <v>8.4055799999999987</v>
      </c>
      <c r="I582" s="47">
        <v>132</v>
      </c>
      <c r="J582" s="37" t="s">
        <v>47</v>
      </c>
      <c r="K582" s="37" t="s">
        <v>47</v>
      </c>
      <c r="L582" s="37" t="s">
        <v>47</v>
      </c>
      <c r="M582" s="37" t="s">
        <v>47</v>
      </c>
      <c r="N582" s="53"/>
      <c r="O582" s="37"/>
      <c r="P582" s="37"/>
      <c r="Q582" s="48">
        <f t="shared" si="119"/>
        <v>18.411409506064441</v>
      </c>
      <c r="R582" s="48">
        <f t="shared" si="120"/>
        <v>17.384839591571769</v>
      </c>
      <c r="S582" s="34">
        <f t="shared" si="121"/>
        <v>2.7649546766747655</v>
      </c>
      <c r="T582" s="34">
        <f t="shared" si="122"/>
        <v>2.7029412736557283</v>
      </c>
      <c r="U582" s="17">
        <f t="shared" si="123"/>
        <v>57.875599999999949</v>
      </c>
      <c r="V582" s="17">
        <f t="shared" si="124"/>
        <v>28.937799999999974</v>
      </c>
      <c r="W582" s="17">
        <f t="shared" si="125"/>
        <v>25.552979820874956</v>
      </c>
      <c r="X582" s="19">
        <f t="shared" si="126"/>
        <v>2.8937799999999974</v>
      </c>
      <c r="Y582" s="71">
        <f t="shared" si="127"/>
        <v>2.5552979820874957</v>
      </c>
    </row>
    <row r="583" spans="1:25" ht="18" x14ac:dyDescent="0.55000000000000004">
      <c r="A583" s="57">
        <v>588</v>
      </c>
      <c r="B583" s="70" t="s">
        <v>629</v>
      </c>
      <c r="C583" s="15">
        <v>15.7</v>
      </c>
      <c r="D583" s="46">
        <f t="shared" si="116"/>
        <v>14.944437499999999</v>
      </c>
      <c r="E583" s="15">
        <v>6.5</v>
      </c>
      <c r="F583" s="46">
        <f t="shared" si="117"/>
        <v>6.3748750000000003</v>
      </c>
      <c r="G583" s="15">
        <v>10.5</v>
      </c>
      <c r="H583" s="46">
        <f t="shared" si="118"/>
        <v>9.5933250000000001</v>
      </c>
      <c r="I583" s="47">
        <v>115.6</v>
      </c>
      <c r="J583" s="37" t="s">
        <v>47</v>
      </c>
      <c r="K583" s="37" t="s">
        <v>47</v>
      </c>
      <c r="L583" s="37">
        <v>132.80000000000001</v>
      </c>
      <c r="M583" s="37">
        <f>L583+273.15</f>
        <v>405.95</v>
      </c>
      <c r="N583" s="53"/>
      <c r="O583" s="37"/>
      <c r="P583" s="37"/>
      <c r="Q583" s="49">
        <f t="shared" si="119"/>
        <v>19.974734040782621</v>
      </c>
      <c r="R583" s="48">
        <f t="shared" si="120"/>
        <v>18.8681511551253</v>
      </c>
      <c r="S583" s="34">
        <f t="shared" si="121"/>
        <v>1.2016301419565849</v>
      </c>
      <c r="T583" s="34">
        <f t="shared" si="122"/>
        <v>1.2196297101021969</v>
      </c>
      <c r="U583" s="17">
        <f t="shared" si="123"/>
        <v>48.981599999999993</v>
      </c>
      <c r="V583" s="17">
        <f t="shared" si="124"/>
        <v>24.490799999999997</v>
      </c>
      <c r="W583" s="17">
        <f t="shared" si="125"/>
        <v>21.194741422237477</v>
      </c>
      <c r="X583" s="19">
        <f t="shared" si="126"/>
        <v>2.4490799999999995</v>
      </c>
      <c r="Y583" s="71">
        <f t="shared" si="127"/>
        <v>2.1194741422237477</v>
      </c>
    </row>
    <row r="584" spans="1:25" ht="18" x14ac:dyDescent="0.55000000000000004">
      <c r="A584" s="57">
        <v>589</v>
      </c>
      <c r="B584" s="70" t="s">
        <v>630</v>
      </c>
      <c r="C584" s="15">
        <v>15.6</v>
      </c>
      <c r="D584" s="46">
        <f t="shared" si="116"/>
        <v>14.84925</v>
      </c>
      <c r="E584" s="15">
        <v>4.3</v>
      </c>
      <c r="F584" s="46">
        <f t="shared" si="117"/>
        <v>4.217225</v>
      </c>
      <c r="G584" s="15">
        <v>9</v>
      </c>
      <c r="H584" s="46">
        <f t="shared" si="118"/>
        <v>8.2228499999999993</v>
      </c>
      <c r="I584" s="47">
        <v>155.1</v>
      </c>
      <c r="J584" s="37">
        <v>-89</v>
      </c>
      <c r="K584" s="37">
        <f>J584+273.15</f>
        <v>184.14999999999998</v>
      </c>
      <c r="L584" s="37">
        <v>158</v>
      </c>
      <c r="M584" s="37">
        <f>L584+273.15</f>
        <v>431.15</v>
      </c>
      <c r="N584" s="53"/>
      <c r="O584" s="37"/>
      <c r="P584" s="37"/>
      <c r="Q584" s="48">
        <f t="shared" si="119"/>
        <v>18.516209115258984</v>
      </c>
      <c r="R584" s="48">
        <f t="shared" si="120"/>
        <v>17.490010702844781</v>
      </c>
      <c r="S584" s="34">
        <f t="shared" si="121"/>
        <v>2.6601550674802219</v>
      </c>
      <c r="T584" s="34">
        <f t="shared" si="122"/>
        <v>2.5977701623827159</v>
      </c>
      <c r="U584" s="17">
        <f t="shared" si="123"/>
        <v>50.227599999999981</v>
      </c>
      <c r="V584" s="17">
        <f t="shared" si="124"/>
        <v>25.113799999999991</v>
      </c>
      <c r="W584" s="17">
        <f t="shared" si="125"/>
        <v>22.203037466612471</v>
      </c>
      <c r="X584" s="19">
        <f t="shared" si="126"/>
        <v>2.5113799999999991</v>
      </c>
      <c r="Y584" s="71">
        <f t="shared" si="127"/>
        <v>2.220303746661247</v>
      </c>
    </row>
    <row r="585" spans="1:25" ht="18" x14ac:dyDescent="0.55000000000000004">
      <c r="A585" s="57">
        <v>590</v>
      </c>
      <c r="B585" s="70" t="s">
        <v>631</v>
      </c>
      <c r="C585" s="15">
        <v>15.1</v>
      </c>
      <c r="D585" s="46">
        <f t="shared" si="116"/>
        <v>14.373312500000001</v>
      </c>
      <c r="E585" s="15">
        <v>4.7</v>
      </c>
      <c r="F585" s="46">
        <f t="shared" si="117"/>
        <v>4.6095250000000005</v>
      </c>
      <c r="G585" s="15">
        <v>9.8000000000000007</v>
      </c>
      <c r="H585" s="46">
        <f t="shared" si="118"/>
        <v>8.9537700000000005</v>
      </c>
      <c r="I585" s="47">
        <v>132.19999999999999</v>
      </c>
      <c r="J585" s="37" t="s">
        <v>47</v>
      </c>
      <c r="K585" s="37" t="s">
        <v>47</v>
      </c>
      <c r="L585" s="37" t="s">
        <v>47</v>
      </c>
      <c r="M585" s="37" t="s">
        <v>47</v>
      </c>
      <c r="N585" s="53"/>
      <c r="O585" s="37"/>
      <c r="P585" s="37"/>
      <c r="Q585" s="48">
        <f t="shared" si="119"/>
        <v>18.604838080456386</v>
      </c>
      <c r="R585" s="48">
        <f t="shared" si="120"/>
        <v>17.550208835258381</v>
      </c>
      <c r="S585" s="34">
        <f t="shared" si="121"/>
        <v>2.5715261022828209</v>
      </c>
      <c r="T585" s="34">
        <f t="shared" si="122"/>
        <v>2.537572029969116</v>
      </c>
      <c r="U585" s="17">
        <f t="shared" si="123"/>
        <v>65.547599999999989</v>
      </c>
      <c r="V585" s="17">
        <f t="shared" si="124"/>
        <v>32.773799999999994</v>
      </c>
      <c r="W585" s="17">
        <f t="shared" si="125"/>
        <v>28.86142773262495</v>
      </c>
      <c r="X585" s="19">
        <f t="shared" si="126"/>
        <v>3.2773799999999995</v>
      </c>
      <c r="Y585" s="71">
        <f t="shared" si="127"/>
        <v>2.8861427732624949</v>
      </c>
    </row>
    <row r="586" spans="1:25" ht="18" x14ac:dyDescent="0.55000000000000004">
      <c r="A586" s="57">
        <v>591</v>
      </c>
      <c r="B586" s="70" t="s">
        <v>632</v>
      </c>
      <c r="C586" s="15">
        <v>15.6</v>
      </c>
      <c r="D586" s="46">
        <f t="shared" si="116"/>
        <v>14.84925</v>
      </c>
      <c r="E586" s="15">
        <v>6.3</v>
      </c>
      <c r="F586" s="46">
        <f t="shared" si="117"/>
        <v>6.178725</v>
      </c>
      <c r="G586" s="15">
        <v>11.6</v>
      </c>
      <c r="H586" s="46">
        <f t="shared" si="118"/>
        <v>10.598339999999999</v>
      </c>
      <c r="I586" s="47">
        <v>93.8</v>
      </c>
      <c r="J586" s="37">
        <v>-97</v>
      </c>
      <c r="K586" s="37">
        <f>J586+273.15</f>
        <v>176.14999999999998</v>
      </c>
      <c r="L586" s="37">
        <v>119</v>
      </c>
      <c r="M586" s="37">
        <f>L586+273.15</f>
        <v>392.15</v>
      </c>
      <c r="N586" s="53"/>
      <c r="O586" s="37"/>
      <c r="P586" s="37"/>
      <c r="Q586" s="48">
        <f t="shared" si="119"/>
        <v>20.435508312738392</v>
      </c>
      <c r="R586" s="48">
        <f t="shared" si="120"/>
        <v>19.261403867416441</v>
      </c>
      <c r="S586" s="34">
        <f t="shared" si="121"/>
        <v>0.74085587000081432</v>
      </c>
      <c r="T586" s="34">
        <f t="shared" si="122"/>
        <v>0.82637699781105667</v>
      </c>
      <c r="U586" s="17">
        <f t="shared" si="123"/>
        <v>60.587599999999981</v>
      </c>
      <c r="V586" s="17">
        <f t="shared" si="124"/>
        <v>30.29379999999999</v>
      </c>
      <c r="W586" s="17">
        <f t="shared" si="125"/>
        <v>26.128281624162469</v>
      </c>
      <c r="X586" s="19">
        <f t="shared" si="126"/>
        <v>3.0293799999999989</v>
      </c>
      <c r="Y586" s="71">
        <f t="shared" si="127"/>
        <v>2.612828162416247</v>
      </c>
    </row>
    <row r="587" spans="1:25" ht="18" x14ac:dyDescent="0.55000000000000004">
      <c r="A587" s="57">
        <v>592</v>
      </c>
      <c r="B587" s="70" t="s">
        <v>633</v>
      </c>
      <c r="C587" s="15">
        <v>15.6</v>
      </c>
      <c r="D587" s="46">
        <f t="shared" si="116"/>
        <v>14.84925</v>
      </c>
      <c r="E587" s="15">
        <v>5.6</v>
      </c>
      <c r="F587" s="46">
        <f t="shared" si="117"/>
        <v>5.4921999999999995</v>
      </c>
      <c r="G587" s="15">
        <v>9.8000000000000007</v>
      </c>
      <c r="H587" s="46">
        <f t="shared" si="118"/>
        <v>8.9537700000000005</v>
      </c>
      <c r="I587" s="47">
        <v>137.1</v>
      </c>
      <c r="J587" s="37">
        <f>K587-273.15</f>
        <v>-68.149999999999977</v>
      </c>
      <c r="K587" s="37">
        <v>205</v>
      </c>
      <c r="L587" s="37">
        <f>M587-273.15</f>
        <v>145.80000000000001</v>
      </c>
      <c r="M587" s="37">
        <v>418.95</v>
      </c>
      <c r="N587" s="53"/>
      <c r="O587" s="37"/>
      <c r="P587" s="37"/>
      <c r="Q587" s="48">
        <f t="shared" si="119"/>
        <v>19.255129186790725</v>
      </c>
      <c r="R587" s="48">
        <f t="shared" si="120"/>
        <v>18.188856028222336</v>
      </c>
      <c r="S587" s="34">
        <f t="shared" si="121"/>
        <v>1.9212349959484811</v>
      </c>
      <c r="T587" s="34">
        <f t="shared" si="122"/>
        <v>1.8989248370051612</v>
      </c>
      <c r="U587" s="17">
        <f t="shared" si="123"/>
        <v>48.737599999999986</v>
      </c>
      <c r="V587" s="17">
        <f t="shared" si="124"/>
        <v>24.368799999999993</v>
      </c>
      <c r="W587" s="17">
        <f t="shared" si="125"/>
        <v>21.257829948249974</v>
      </c>
      <c r="X587" s="19">
        <f t="shared" si="126"/>
        <v>2.4368799999999995</v>
      </c>
      <c r="Y587" s="71">
        <f t="shared" si="127"/>
        <v>2.1257829948249976</v>
      </c>
    </row>
    <row r="588" spans="1:25" ht="18" x14ac:dyDescent="0.55000000000000004">
      <c r="A588" s="57">
        <v>593</v>
      </c>
      <c r="B588" s="70" t="s">
        <v>634</v>
      </c>
      <c r="C588" s="15">
        <v>17.399999999999999</v>
      </c>
      <c r="D588" s="46">
        <f t="shared" si="116"/>
        <v>16.562625000000001</v>
      </c>
      <c r="E588" s="15">
        <v>5.3</v>
      </c>
      <c r="F588" s="46">
        <f t="shared" si="117"/>
        <v>5.1979749999999996</v>
      </c>
      <c r="G588" s="15">
        <v>11.5</v>
      </c>
      <c r="H588" s="46">
        <f t="shared" si="118"/>
        <v>10.506974999999999</v>
      </c>
      <c r="I588" s="47">
        <v>143.19999999999999</v>
      </c>
      <c r="J588" s="37" t="s">
        <v>47</v>
      </c>
      <c r="K588" s="37" t="s">
        <v>47</v>
      </c>
      <c r="L588" s="37">
        <v>242.7</v>
      </c>
      <c r="M588" s="37">
        <f>L588+273.15</f>
        <v>515.84999999999991</v>
      </c>
      <c r="N588" s="53"/>
      <c r="O588" s="37"/>
      <c r="P588" s="37"/>
      <c r="Q588" s="48">
        <f t="shared" si="119"/>
        <v>21.519758362955656</v>
      </c>
      <c r="R588" s="48">
        <f t="shared" si="120"/>
        <v>20.291279275636491</v>
      </c>
      <c r="S588" s="34">
        <f t="shared" si="121"/>
        <v>0.34339418021644974</v>
      </c>
      <c r="T588" s="34">
        <f t="shared" si="122"/>
        <v>0.20349841040899364</v>
      </c>
      <c r="U588" s="17">
        <f t="shared" si="123"/>
        <v>30.109600000000004</v>
      </c>
      <c r="V588" s="17">
        <f t="shared" si="124"/>
        <v>15.054800000000002</v>
      </c>
      <c r="W588" s="17">
        <f t="shared" si="125"/>
        <v>12.764715873174978</v>
      </c>
      <c r="X588" s="19">
        <f t="shared" si="126"/>
        <v>1.5054800000000002</v>
      </c>
      <c r="Y588" s="71">
        <f t="shared" si="127"/>
        <v>1.2764715873174979</v>
      </c>
    </row>
    <row r="589" spans="1:25" ht="18" x14ac:dyDescent="0.55000000000000004">
      <c r="A589" s="57">
        <v>594</v>
      </c>
      <c r="B589" s="70" t="s">
        <v>635</v>
      </c>
      <c r="C589" s="15">
        <v>15.8</v>
      </c>
      <c r="D589" s="46">
        <f t="shared" si="116"/>
        <v>15.039625000000001</v>
      </c>
      <c r="E589" s="15">
        <v>7</v>
      </c>
      <c r="F589" s="46">
        <f t="shared" si="117"/>
        <v>6.8652499999999996</v>
      </c>
      <c r="G589" s="15">
        <v>9.1999999999999993</v>
      </c>
      <c r="H589" s="46">
        <f t="shared" si="118"/>
        <v>8.4055799999999987</v>
      </c>
      <c r="I589" s="47">
        <v>130.30000000000001</v>
      </c>
      <c r="J589" s="37">
        <v>-79.900000000000006</v>
      </c>
      <c r="K589" s="37">
        <f>J589+273.15</f>
        <v>193.24999999999997</v>
      </c>
      <c r="L589" s="37">
        <v>149.69999999999999</v>
      </c>
      <c r="M589" s="37">
        <f>L589+273.15</f>
        <v>422.84999999999997</v>
      </c>
      <c r="N589" s="53"/>
      <c r="O589" s="37"/>
      <c r="P589" s="37"/>
      <c r="Q589" s="48">
        <f t="shared" si="119"/>
        <v>19.577538149624431</v>
      </c>
      <c r="R589" s="48">
        <f t="shared" si="120"/>
        <v>18.546583319833466</v>
      </c>
      <c r="S589" s="34">
        <f t="shared" si="121"/>
        <v>1.5988260331147757</v>
      </c>
      <c r="T589" s="34">
        <f t="shared" si="122"/>
        <v>1.5411975453940308</v>
      </c>
      <c r="U589" s="17">
        <f t="shared" si="123"/>
        <v>38.945599999999956</v>
      </c>
      <c r="V589" s="17">
        <f t="shared" si="124"/>
        <v>19.472799999999978</v>
      </c>
      <c r="W589" s="17">
        <f t="shared" si="125"/>
        <v>16.919560261499957</v>
      </c>
      <c r="X589" s="19">
        <f t="shared" si="126"/>
        <v>1.9472799999999979</v>
      </c>
      <c r="Y589" s="71">
        <f t="shared" si="127"/>
        <v>1.6919560261499957</v>
      </c>
    </row>
    <row r="590" spans="1:25" ht="18" x14ac:dyDescent="0.55000000000000004">
      <c r="A590" s="57">
        <v>595</v>
      </c>
      <c r="B590" s="70" t="s">
        <v>636</v>
      </c>
      <c r="C590" s="15">
        <v>15.2</v>
      </c>
      <c r="D590" s="46">
        <f t="shared" si="116"/>
        <v>14.468500000000001</v>
      </c>
      <c r="E590" s="15">
        <v>8.6</v>
      </c>
      <c r="F590" s="46">
        <f t="shared" si="117"/>
        <v>8.43445</v>
      </c>
      <c r="G590" s="15">
        <v>6.7</v>
      </c>
      <c r="H590" s="46">
        <f t="shared" si="118"/>
        <v>6.1214550000000001</v>
      </c>
      <c r="I590" s="47">
        <v>67.599999999999994</v>
      </c>
      <c r="J590" s="37">
        <v>-112.13</v>
      </c>
      <c r="K590" s="37">
        <f>J590+273.15</f>
        <v>161.01999999999998</v>
      </c>
      <c r="L590" s="37">
        <v>34.229999999999997</v>
      </c>
      <c r="M590" s="37">
        <f>L590+273.15</f>
        <v>307.38</v>
      </c>
      <c r="N590" s="53"/>
      <c r="O590" s="37"/>
      <c r="P590" s="37"/>
      <c r="Q590" s="48">
        <f t="shared" si="119"/>
        <v>18.70534682918229</v>
      </c>
      <c r="R590" s="48">
        <f t="shared" si="120"/>
        <v>17.831142710704913</v>
      </c>
      <c r="S590" s="34">
        <f t="shared" si="121"/>
        <v>2.4710173535569169</v>
      </c>
      <c r="T590" s="34">
        <f t="shared" si="122"/>
        <v>2.2566381545225838</v>
      </c>
      <c r="U590" s="17">
        <f t="shared" si="123"/>
        <v>52.21159999999999</v>
      </c>
      <c r="V590" s="17">
        <f t="shared" si="124"/>
        <v>26.105799999999995</v>
      </c>
      <c r="W590" s="17">
        <f t="shared" si="125"/>
        <v>23.047175501812454</v>
      </c>
      <c r="X590" s="19">
        <f t="shared" si="126"/>
        <v>2.6105799999999997</v>
      </c>
      <c r="Y590" s="71">
        <f t="shared" si="127"/>
        <v>2.3047175501812456</v>
      </c>
    </row>
    <row r="591" spans="1:25" ht="18" x14ac:dyDescent="0.55000000000000004">
      <c r="A591" s="57">
        <v>596</v>
      </c>
      <c r="B591" s="70" t="s">
        <v>637</v>
      </c>
      <c r="C591" s="15">
        <v>15.5</v>
      </c>
      <c r="D591" s="46">
        <f t="shared" si="116"/>
        <v>14.7540625</v>
      </c>
      <c r="E591" s="15">
        <v>17</v>
      </c>
      <c r="F591" s="46">
        <f t="shared" si="117"/>
        <v>16.672750000000001</v>
      </c>
      <c r="G591" s="15">
        <v>6.3</v>
      </c>
      <c r="H591" s="46">
        <f t="shared" si="118"/>
        <v>5.7559949999999995</v>
      </c>
      <c r="I591" s="47">
        <v>62.5</v>
      </c>
      <c r="J591" s="37" t="s">
        <v>47</v>
      </c>
      <c r="K591" s="37" t="s">
        <v>47</v>
      </c>
      <c r="L591" s="37" t="s">
        <v>47</v>
      </c>
      <c r="M591" s="37" t="s">
        <v>47</v>
      </c>
      <c r="N591" s="53"/>
      <c r="O591" s="37"/>
      <c r="P591" s="37"/>
      <c r="Q591" s="48">
        <f t="shared" si="119"/>
        <v>23.852463185172304</v>
      </c>
      <c r="R591" s="48">
        <f t="shared" si="120"/>
        <v>22.995530680035007</v>
      </c>
      <c r="S591" s="34">
        <f t="shared" si="121"/>
        <v>2.676099002433098</v>
      </c>
      <c r="T591" s="34">
        <f t="shared" si="122"/>
        <v>2.9077498148075094</v>
      </c>
      <c r="U591" s="17">
        <f t="shared" si="123"/>
        <v>141.96359999999999</v>
      </c>
      <c r="V591" s="17">
        <f t="shared" si="124"/>
        <v>70.981799999999993</v>
      </c>
      <c r="W591" s="17">
        <f t="shared" si="125"/>
        <v>66.531753502124985</v>
      </c>
      <c r="X591" s="19">
        <f t="shared" si="126"/>
        <v>7.0981799999999993</v>
      </c>
      <c r="Y591" s="71">
        <f t="shared" si="127"/>
        <v>6.6531753502124982</v>
      </c>
    </row>
    <row r="592" spans="1:25" ht="18" x14ac:dyDescent="0.55000000000000004">
      <c r="A592" s="57">
        <v>597</v>
      </c>
      <c r="B592" s="70" t="s">
        <v>638</v>
      </c>
      <c r="C592" s="15">
        <v>20.2</v>
      </c>
      <c r="D592" s="46">
        <f t="shared" si="116"/>
        <v>19.227875000000001</v>
      </c>
      <c r="E592" s="15">
        <v>17.399999999999999</v>
      </c>
      <c r="F592" s="46">
        <f t="shared" si="117"/>
        <v>17.065049999999999</v>
      </c>
      <c r="G592" s="15">
        <v>11.7</v>
      </c>
      <c r="H592" s="46">
        <f t="shared" si="118"/>
        <v>10.689704999999998</v>
      </c>
      <c r="I592" s="47">
        <v>72.599999999999994</v>
      </c>
      <c r="J592" s="37">
        <f>K592-273.15</f>
        <v>-8</v>
      </c>
      <c r="K592" s="37">
        <v>265.14999999999998</v>
      </c>
      <c r="L592" s="37">
        <f>M592-273.15</f>
        <v>208</v>
      </c>
      <c r="M592" s="37">
        <v>481.15</v>
      </c>
      <c r="N592" s="53"/>
      <c r="O592" s="37"/>
      <c r="P592" s="37"/>
      <c r="Q592" s="48">
        <f t="shared" si="119"/>
        <v>29.115116348728542</v>
      </c>
      <c r="R592" s="48">
        <f t="shared" si="120"/>
        <v>27.842358044985161</v>
      </c>
      <c r="S592" s="34">
        <f t="shared" si="121"/>
        <v>7.9387521659893352</v>
      </c>
      <c r="T592" s="34">
        <f t="shared" si="122"/>
        <v>7.7545771797576641</v>
      </c>
      <c r="U592" s="17">
        <f t="shared" si="123"/>
        <v>139.01159999999996</v>
      </c>
      <c r="V592" s="17">
        <f t="shared" si="124"/>
        <v>69.505799999999979</v>
      </c>
      <c r="W592" s="17">
        <f t="shared" si="125"/>
        <v>65.614195675562513</v>
      </c>
      <c r="X592" s="19">
        <f t="shared" si="126"/>
        <v>6.9505799999999978</v>
      </c>
      <c r="Y592" s="71">
        <f t="shared" si="127"/>
        <v>6.5614195675562517</v>
      </c>
    </row>
    <row r="593" spans="1:25" ht="18" x14ac:dyDescent="0.55000000000000004">
      <c r="A593" s="57">
        <v>598</v>
      </c>
      <c r="B593" s="70" t="s">
        <v>639</v>
      </c>
      <c r="C593" s="15">
        <v>19</v>
      </c>
      <c r="D593" s="46">
        <f t="shared" si="116"/>
        <v>18.085625</v>
      </c>
      <c r="E593" s="15">
        <v>8.8000000000000007</v>
      </c>
      <c r="F593" s="46">
        <f t="shared" si="117"/>
        <v>8.6306000000000012</v>
      </c>
      <c r="G593" s="15">
        <v>5.9</v>
      </c>
      <c r="H593" s="46">
        <f t="shared" si="118"/>
        <v>5.3905349999999999</v>
      </c>
      <c r="I593" s="47">
        <v>80.900000000000006</v>
      </c>
      <c r="J593" s="37">
        <f>K593-273.15</f>
        <v>-41.619999999999976</v>
      </c>
      <c r="K593" s="37">
        <v>231.53</v>
      </c>
      <c r="L593" s="37">
        <f>M593-273.15</f>
        <v>115.26000000000005</v>
      </c>
      <c r="M593" s="37">
        <v>388.41</v>
      </c>
      <c r="N593" s="53"/>
      <c r="O593" s="37"/>
      <c r="P593" s="37"/>
      <c r="Q593" s="48">
        <f t="shared" si="119"/>
        <v>21.754309917807092</v>
      </c>
      <c r="R593" s="48">
        <f t="shared" si="120"/>
        <v>20.751745844310303</v>
      </c>
      <c r="S593" s="34">
        <f t="shared" si="121"/>
        <v>0.57794573506788538</v>
      </c>
      <c r="T593" s="34">
        <f t="shared" si="122"/>
        <v>0.66396497908280594</v>
      </c>
      <c r="U593" s="17">
        <f t="shared" si="123"/>
        <v>4.7636000000000038</v>
      </c>
      <c r="V593" s="17">
        <f t="shared" si="124"/>
        <v>2.3818000000000019</v>
      </c>
      <c r="W593" s="17">
        <f t="shared" si="125"/>
        <v>2.2714261159125066</v>
      </c>
      <c r="X593" s="19">
        <f t="shared" si="126"/>
        <v>0.2381800000000002</v>
      </c>
      <c r="Y593" s="71">
        <f t="shared" si="127"/>
        <v>0.22714261159125065</v>
      </c>
    </row>
    <row r="594" spans="1:25" ht="18" x14ac:dyDescent="0.55000000000000004">
      <c r="A594" s="57">
        <v>599</v>
      </c>
      <c r="B594" s="70" t="s">
        <v>640</v>
      </c>
      <c r="C594" s="15">
        <v>19.399999999999999</v>
      </c>
      <c r="D594" s="46">
        <f t="shared" si="116"/>
        <v>18.466374999999999</v>
      </c>
      <c r="E594" s="15">
        <v>17.399999999999999</v>
      </c>
      <c r="F594" s="46">
        <f t="shared" si="117"/>
        <v>17.065049999999999</v>
      </c>
      <c r="G594" s="15">
        <v>11.3</v>
      </c>
      <c r="H594" s="46">
        <f t="shared" si="118"/>
        <v>10.324244999999999</v>
      </c>
      <c r="I594" s="47">
        <v>76.400000000000006</v>
      </c>
      <c r="J594" s="37">
        <v>25</v>
      </c>
      <c r="K594" s="37">
        <f>J594+273.15</f>
        <v>298.14999999999998</v>
      </c>
      <c r="L594" s="37">
        <v>245</v>
      </c>
      <c r="M594" s="37">
        <f>L594+273.15</f>
        <v>518.15</v>
      </c>
      <c r="N594" s="53"/>
      <c r="O594" s="37"/>
      <c r="P594" s="37"/>
      <c r="Q594" s="48">
        <f t="shared" si="119"/>
        <v>28.404401067440233</v>
      </c>
      <c r="R594" s="48">
        <f t="shared" si="120"/>
        <v>27.181114251684935</v>
      </c>
      <c r="S594" s="34">
        <f t="shared" si="121"/>
        <v>7.2280368847010266</v>
      </c>
      <c r="T594" s="34">
        <f t="shared" si="122"/>
        <v>7.0933333864574379</v>
      </c>
      <c r="U594" s="17">
        <f t="shared" si="123"/>
        <v>128.49959999999996</v>
      </c>
      <c r="V594" s="17">
        <f t="shared" si="124"/>
        <v>64.249799999999979</v>
      </c>
      <c r="W594" s="17">
        <f t="shared" si="125"/>
        <v>60.820648023062496</v>
      </c>
      <c r="X594" s="19">
        <f t="shared" si="126"/>
        <v>6.4249799999999979</v>
      </c>
      <c r="Y594" s="71">
        <f t="shared" si="127"/>
        <v>6.0820648023062498</v>
      </c>
    </row>
    <row r="595" spans="1:25" ht="18" x14ac:dyDescent="0.55000000000000004">
      <c r="A595" s="57">
        <v>600</v>
      </c>
      <c r="B595" s="70" t="s">
        <v>641</v>
      </c>
      <c r="C595" s="15">
        <v>19.2</v>
      </c>
      <c r="D595" s="46">
        <f t="shared" si="116"/>
        <v>18.276</v>
      </c>
      <c r="E595" s="15">
        <v>7.4</v>
      </c>
      <c r="F595" s="46">
        <f t="shared" si="117"/>
        <v>7.2575500000000002</v>
      </c>
      <c r="G595" s="15">
        <v>6.7</v>
      </c>
      <c r="H595" s="46">
        <f t="shared" si="118"/>
        <v>6.1214550000000001</v>
      </c>
      <c r="I595" s="47">
        <v>69.2</v>
      </c>
      <c r="J595" s="37">
        <f>K595-273.15</f>
        <v>-23.409999999999968</v>
      </c>
      <c r="K595" s="37">
        <v>249.74</v>
      </c>
      <c r="L595" s="37">
        <f>M595-273.15</f>
        <v>129.85000000000002</v>
      </c>
      <c r="M595" s="37">
        <v>403</v>
      </c>
      <c r="N595" s="53"/>
      <c r="O595" s="37"/>
      <c r="P595" s="37"/>
      <c r="Q595" s="48">
        <f t="shared" si="119"/>
        <v>21.640009242142202</v>
      </c>
      <c r="R595" s="48">
        <f t="shared" si="120"/>
        <v>20.595058128578444</v>
      </c>
      <c r="S595" s="34">
        <f t="shared" si="121"/>
        <v>0.46364505940299594</v>
      </c>
      <c r="T595" s="34">
        <f t="shared" si="122"/>
        <v>0.50727726335094658</v>
      </c>
      <c r="U595" s="17">
        <f t="shared" si="123"/>
        <v>1.1716000000000018</v>
      </c>
      <c r="V595" s="17">
        <f t="shared" si="124"/>
        <v>0.58580000000000088</v>
      </c>
      <c r="W595" s="17">
        <f t="shared" si="125"/>
        <v>0.63238359681250533</v>
      </c>
      <c r="X595" s="19">
        <f t="shared" si="126"/>
        <v>5.858000000000009E-2</v>
      </c>
      <c r="Y595" s="71">
        <f t="shared" si="127"/>
        <v>6.3238359681250536E-2</v>
      </c>
    </row>
    <row r="596" spans="1:25" ht="18" x14ac:dyDescent="0.55000000000000004">
      <c r="A596" s="57">
        <v>601</v>
      </c>
      <c r="B596" s="70" t="s">
        <v>642</v>
      </c>
      <c r="C596" s="15">
        <v>15.9</v>
      </c>
      <c r="D596" s="46">
        <f t="shared" si="116"/>
        <v>15.134812500000001</v>
      </c>
      <c r="E596" s="15">
        <v>18.899999999999999</v>
      </c>
      <c r="F596" s="46">
        <f t="shared" si="117"/>
        <v>18.536175</v>
      </c>
      <c r="G596" s="15">
        <v>8</v>
      </c>
      <c r="H596" s="46">
        <f t="shared" si="118"/>
        <v>7.3091999999999997</v>
      </c>
      <c r="I596" s="47">
        <v>70.900000000000006</v>
      </c>
      <c r="J596" s="37" t="s">
        <v>47</v>
      </c>
      <c r="K596" s="37" t="s">
        <v>47</v>
      </c>
      <c r="L596" s="37">
        <v>91.8</v>
      </c>
      <c r="M596" s="37">
        <f>L596+273.15</f>
        <v>364.95</v>
      </c>
      <c r="N596" s="53"/>
      <c r="O596" s="37"/>
      <c r="P596" s="37"/>
      <c r="Q596" s="48">
        <f t="shared" si="119"/>
        <v>25.961895154244807</v>
      </c>
      <c r="R596" s="48">
        <f t="shared" si="120"/>
        <v>25.021525486684087</v>
      </c>
      <c r="S596" s="34">
        <f t="shared" si="121"/>
        <v>4.7855309715056009</v>
      </c>
      <c r="T596" s="34">
        <f t="shared" si="122"/>
        <v>4.9337446214565901</v>
      </c>
      <c r="U596" s="17">
        <f t="shared" si="123"/>
        <v>174.41959999999992</v>
      </c>
      <c r="V596" s="17">
        <f t="shared" si="124"/>
        <v>87.209799999999959</v>
      </c>
      <c r="W596" s="17">
        <f t="shared" si="125"/>
        <v>82.482934520674959</v>
      </c>
      <c r="X596" s="19">
        <f t="shared" si="126"/>
        <v>8.7209799999999955</v>
      </c>
      <c r="Y596" s="71">
        <f t="shared" si="127"/>
        <v>8.2482934520674966</v>
      </c>
    </row>
    <row r="597" spans="1:25" ht="18" x14ac:dyDescent="0.55000000000000004">
      <c r="A597" s="57">
        <v>602</v>
      </c>
      <c r="B597" s="70" t="s">
        <v>643</v>
      </c>
      <c r="C597" s="15">
        <v>19.399999999999999</v>
      </c>
      <c r="D597" s="46">
        <f t="shared" si="116"/>
        <v>18.466374999999999</v>
      </c>
      <c r="E597" s="15">
        <v>7</v>
      </c>
      <c r="F597" s="46">
        <f t="shared" si="117"/>
        <v>6.8652499999999996</v>
      </c>
      <c r="G597" s="15">
        <v>7.6</v>
      </c>
      <c r="H597" s="46">
        <f t="shared" si="118"/>
        <v>6.9437399999999991</v>
      </c>
      <c r="I597" s="47">
        <v>118</v>
      </c>
      <c r="J597" s="37">
        <f>K597-273.15</f>
        <v>-14.779999999999973</v>
      </c>
      <c r="K597" s="37">
        <v>258.37</v>
      </c>
      <c r="L597" s="37">
        <f>M597-273.15</f>
        <v>237.16000000000003</v>
      </c>
      <c r="M597" s="37">
        <v>510.31</v>
      </c>
      <c r="N597" s="53"/>
      <c r="O597" s="37"/>
      <c r="P597" s="37"/>
      <c r="Q597" s="48">
        <f t="shared" si="119"/>
        <v>21.979990900817043</v>
      </c>
      <c r="R597" s="48">
        <f t="shared" si="120"/>
        <v>20.889092569825166</v>
      </c>
      <c r="S597" s="34">
        <f t="shared" si="121"/>
        <v>0.8036267180778367</v>
      </c>
      <c r="T597" s="34">
        <f t="shared" si="122"/>
        <v>0.80131170459766921</v>
      </c>
      <c r="U597" s="17">
        <f t="shared" si="123"/>
        <v>2.2095999999999978</v>
      </c>
      <c r="V597" s="17">
        <f t="shared" si="124"/>
        <v>1.1047999999999989</v>
      </c>
      <c r="W597" s="17">
        <f t="shared" si="125"/>
        <v>1.131053591100005</v>
      </c>
      <c r="X597" s="19">
        <f t="shared" si="126"/>
        <v>0.11047999999999988</v>
      </c>
      <c r="Y597" s="71">
        <f t="shared" si="127"/>
        <v>0.1131053591100005</v>
      </c>
    </row>
    <row r="598" spans="1:25" ht="18" x14ac:dyDescent="0.55000000000000004">
      <c r="A598" s="57">
        <v>603</v>
      </c>
      <c r="B598" s="70" t="s">
        <v>644</v>
      </c>
      <c r="C598" s="15">
        <v>16.3</v>
      </c>
      <c r="D598" s="46">
        <f t="shared" si="116"/>
        <v>15.515562500000001</v>
      </c>
      <c r="E598" s="15">
        <v>3.3</v>
      </c>
      <c r="F598" s="46">
        <f t="shared" si="117"/>
        <v>3.236475</v>
      </c>
      <c r="G598" s="15">
        <v>5.5</v>
      </c>
      <c r="H598" s="46">
        <f t="shared" si="118"/>
        <v>5.0250750000000002</v>
      </c>
      <c r="I598" s="47">
        <v>326</v>
      </c>
      <c r="J598" s="37">
        <v>69.400000000000006</v>
      </c>
      <c r="K598" s="37">
        <f>J598+273.15</f>
        <v>342.54999999999995</v>
      </c>
      <c r="L598" s="37">
        <v>358</v>
      </c>
      <c r="M598" s="37">
        <f>L598+273.15</f>
        <v>631.15</v>
      </c>
      <c r="N598" s="53"/>
      <c r="O598" s="50" t="s">
        <v>130</v>
      </c>
      <c r="P598" s="50" t="s">
        <v>55</v>
      </c>
      <c r="Q598" s="48">
        <f t="shared" si="119"/>
        <v>17.516563589928246</v>
      </c>
      <c r="R598" s="48">
        <f t="shared" si="120"/>
        <v>16.627051117761571</v>
      </c>
      <c r="S598" s="34">
        <f t="shared" si="121"/>
        <v>3.65980059281096</v>
      </c>
      <c r="T598" s="34">
        <f t="shared" si="122"/>
        <v>3.4607297474659262</v>
      </c>
      <c r="U598" s="17">
        <f t="shared" si="123"/>
        <v>39.365599999999965</v>
      </c>
      <c r="V598" s="17">
        <f t="shared" si="124"/>
        <v>19.682799999999983</v>
      </c>
      <c r="W598" s="17">
        <f t="shared" si="125"/>
        <v>17.628195894737459</v>
      </c>
      <c r="X598" s="19">
        <f t="shared" si="126"/>
        <v>1.9682799999999983</v>
      </c>
      <c r="Y598" s="71">
        <f t="shared" si="127"/>
        <v>1.762819589473746</v>
      </c>
    </row>
    <row r="599" spans="1:25" ht="18" x14ac:dyDescent="0.55000000000000004">
      <c r="A599" s="57">
        <v>604</v>
      </c>
      <c r="B599" s="70" t="s">
        <v>645</v>
      </c>
      <c r="C599" s="15">
        <v>18.600000000000001</v>
      </c>
      <c r="D599" s="46">
        <f t="shared" si="116"/>
        <v>17.704875000000001</v>
      </c>
      <c r="E599" s="15">
        <v>1</v>
      </c>
      <c r="F599" s="46">
        <f t="shared" si="117"/>
        <v>0.98075000000000001</v>
      </c>
      <c r="G599" s="15">
        <v>4.0999999999999996</v>
      </c>
      <c r="H599" s="46">
        <f t="shared" si="118"/>
        <v>3.7459649999999995</v>
      </c>
      <c r="I599" s="47">
        <v>115.6</v>
      </c>
      <c r="J599" s="37">
        <f>K599-273.15</f>
        <v>-30.609999999999985</v>
      </c>
      <c r="K599" s="37">
        <v>242.54</v>
      </c>
      <c r="L599" s="37">
        <f>M599-273.15</f>
        <v>145.16000000000003</v>
      </c>
      <c r="M599" s="37">
        <v>418.31</v>
      </c>
      <c r="N599" s="53"/>
      <c r="O599" s="37"/>
      <c r="P599" s="37"/>
      <c r="Q599" s="48">
        <f t="shared" si="119"/>
        <v>19.07275543805876</v>
      </c>
      <c r="R599" s="48">
        <f t="shared" si="120"/>
        <v>18.123375047417355</v>
      </c>
      <c r="S599" s="34">
        <f t="shared" si="121"/>
        <v>2.1036087446804466</v>
      </c>
      <c r="T599" s="34">
        <f t="shared" si="122"/>
        <v>1.9644058178101425</v>
      </c>
      <c r="U599" s="17">
        <f t="shared" si="123"/>
        <v>44.467600000000004</v>
      </c>
      <c r="V599" s="17">
        <f t="shared" si="124"/>
        <v>22.233800000000002</v>
      </c>
      <c r="W599" s="17">
        <f t="shared" si="125"/>
        <v>20.766041166662497</v>
      </c>
      <c r="X599" s="19">
        <f t="shared" si="126"/>
        <v>2.2233800000000001</v>
      </c>
      <c r="Y599" s="71">
        <f t="shared" si="127"/>
        <v>2.0766041166662497</v>
      </c>
    </row>
    <row r="600" spans="1:25" ht="18" x14ac:dyDescent="0.55000000000000004">
      <c r="A600" s="57">
        <v>605</v>
      </c>
      <c r="B600" s="70" t="s">
        <v>646</v>
      </c>
      <c r="C600" s="15">
        <v>16.8</v>
      </c>
      <c r="D600" s="46">
        <f t="shared" si="116"/>
        <v>15.9915</v>
      </c>
      <c r="E600" s="15">
        <v>9.8000000000000007</v>
      </c>
      <c r="F600" s="46">
        <f t="shared" si="117"/>
        <v>9.6113500000000016</v>
      </c>
      <c r="G600" s="15">
        <v>10.5</v>
      </c>
      <c r="H600" s="46">
        <f t="shared" si="118"/>
        <v>9.5933250000000001</v>
      </c>
      <c r="I600" s="47">
        <v>81.2</v>
      </c>
      <c r="J600" s="37" t="s">
        <v>47</v>
      </c>
      <c r="K600" s="37" t="s">
        <v>47</v>
      </c>
      <c r="L600" s="37">
        <v>169</v>
      </c>
      <c r="M600" s="37">
        <f>L600+273.15</f>
        <v>442.15</v>
      </c>
      <c r="N600" s="53"/>
      <c r="O600" s="37"/>
      <c r="P600" s="37"/>
      <c r="Q600" s="48">
        <f t="shared" si="119"/>
        <v>22.102714765385723</v>
      </c>
      <c r="R600" s="48">
        <f t="shared" si="120"/>
        <v>20.979466285588035</v>
      </c>
      <c r="S600" s="34">
        <f t="shared" si="121"/>
        <v>0.92635058264651704</v>
      </c>
      <c r="T600" s="34">
        <f t="shared" si="122"/>
        <v>0.89168542036053822</v>
      </c>
      <c r="U600" s="17">
        <f t="shared" si="123"/>
        <v>34.835599999999971</v>
      </c>
      <c r="V600" s="17">
        <f t="shared" si="124"/>
        <v>17.417799999999986</v>
      </c>
      <c r="W600" s="17">
        <f t="shared" si="125"/>
        <v>15.238446716612483</v>
      </c>
      <c r="X600" s="19">
        <f t="shared" si="126"/>
        <v>1.7417799999999986</v>
      </c>
      <c r="Y600" s="71">
        <f t="shared" si="127"/>
        <v>1.5238446716612484</v>
      </c>
    </row>
    <row r="601" spans="1:25" ht="18" x14ac:dyDescent="0.55000000000000004">
      <c r="A601" s="57">
        <v>606</v>
      </c>
      <c r="B601" s="70" t="s">
        <v>647</v>
      </c>
      <c r="C601" s="15">
        <v>18.600000000000001</v>
      </c>
      <c r="D601" s="46">
        <f t="shared" si="116"/>
        <v>17.704875000000001</v>
      </c>
      <c r="E601" s="15">
        <v>19.2</v>
      </c>
      <c r="F601" s="46">
        <f t="shared" si="117"/>
        <v>18.830400000000001</v>
      </c>
      <c r="G601" s="15">
        <v>16.600000000000001</v>
      </c>
      <c r="H601" s="46">
        <f t="shared" si="118"/>
        <v>15.166590000000001</v>
      </c>
      <c r="I601" s="47">
        <v>66.8</v>
      </c>
      <c r="J601" s="37">
        <f>K601-273.15</f>
        <v>119.85000000000002</v>
      </c>
      <c r="K601" s="37">
        <v>393</v>
      </c>
      <c r="L601" s="37">
        <f>M601-273.15</f>
        <v>263.43000000000006</v>
      </c>
      <c r="M601" s="37">
        <v>536.58000000000004</v>
      </c>
      <c r="N601" s="53"/>
      <c r="O601" s="37"/>
      <c r="P601" s="37"/>
      <c r="Q601" s="48">
        <f t="shared" si="119"/>
        <v>31.466807909287528</v>
      </c>
      <c r="R601" s="48">
        <f t="shared" si="120"/>
        <v>29.967849691856856</v>
      </c>
      <c r="S601" s="34">
        <f t="shared" si="121"/>
        <v>10.290443726548322</v>
      </c>
      <c r="T601" s="34">
        <f t="shared" si="122"/>
        <v>9.8800688266293584</v>
      </c>
      <c r="U601" s="17">
        <f t="shared" si="123"/>
        <v>241.05760000000001</v>
      </c>
      <c r="V601" s="17">
        <f t="shared" si="124"/>
        <v>120.5288</v>
      </c>
      <c r="W601" s="17">
        <f t="shared" si="125"/>
        <v>110.21558042510003</v>
      </c>
      <c r="X601" s="19">
        <f t="shared" si="126"/>
        <v>12.05288</v>
      </c>
      <c r="Y601" s="71">
        <f t="shared" si="127"/>
        <v>11.021558042510003</v>
      </c>
    </row>
    <row r="602" spans="1:25" ht="18" x14ac:dyDescent="0.55000000000000004">
      <c r="A602" s="57">
        <v>607</v>
      </c>
      <c r="B602" s="70" t="s">
        <v>648</v>
      </c>
      <c r="C602" s="15">
        <v>17.899999999999999</v>
      </c>
      <c r="D602" s="46">
        <f t="shared" si="116"/>
        <v>17.038562499999998</v>
      </c>
      <c r="E602" s="15">
        <v>16.2</v>
      </c>
      <c r="F602" s="46">
        <f t="shared" si="117"/>
        <v>15.88815</v>
      </c>
      <c r="G602" s="15">
        <v>7.9</v>
      </c>
      <c r="H602" s="46">
        <f t="shared" si="118"/>
        <v>7.217835</v>
      </c>
      <c r="I602" s="47">
        <v>81.2</v>
      </c>
      <c r="J602" s="37">
        <f>K602-273.15</f>
        <v>58.150000000000034</v>
      </c>
      <c r="K602" s="37">
        <v>331.3</v>
      </c>
      <c r="L602" s="37">
        <f>M602-273.15</f>
        <v>267</v>
      </c>
      <c r="M602" s="37">
        <v>540.15</v>
      </c>
      <c r="N602" s="53"/>
      <c r="O602" s="37"/>
      <c r="P602" s="37"/>
      <c r="Q602" s="48">
        <f t="shared" si="119"/>
        <v>25.401968427663235</v>
      </c>
      <c r="R602" s="48">
        <f t="shared" si="120"/>
        <v>24.389404760594942</v>
      </c>
      <c r="S602" s="34">
        <f t="shared" si="121"/>
        <v>4.2256042449240283</v>
      </c>
      <c r="T602" s="34">
        <f t="shared" si="122"/>
        <v>4.3016238953674453</v>
      </c>
      <c r="U602" s="17">
        <f t="shared" si="123"/>
        <v>88.139599999999987</v>
      </c>
      <c r="V602" s="17">
        <f t="shared" si="124"/>
        <v>44.069799999999994</v>
      </c>
      <c r="W602" s="17">
        <f t="shared" si="125"/>
        <v>42.183355406724999</v>
      </c>
      <c r="X602" s="19">
        <f t="shared" si="126"/>
        <v>4.406979999999999</v>
      </c>
      <c r="Y602" s="71">
        <f t="shared" si="127"/>
        <v>4.2183355406725003</v>
      </c>
    </row>
    <row r="603" spans="1:25" ht="18" x14ac:dyDescent="0.55000000000000004">
      <c r="A603" s="57">
        <v>608</v>
      </c>
      <c r="B603" s="70" t="s">
        <v>649</v>
      </c>
      <c r="C603" s="15">
        <v>18.399999999999999</v>
      </c>
      <c r="D603" s="46">
        <f t="shared" si="116"/>
        <v>17.514499999999998</v>
      </c>
      <c r="E603" s="15">
        <v>16.600000000000001</v>
      </c>
      <c r="F603" s="46">
        <f t="shared" si="117"/>
        <v>16.280450000000002</v>
      </c>
      <c r="G603" s="15">
        <v>7.4</v>
      </c>
      <c r="H603" s="46">
        <f t="shared" si="118"/>
        <v>6.7610099999999997</v>
      </c>
      <c r="I603" s="47">
        <v>95.3</v>
      </c>
      <c r="J603" s="37">
        <f>K603-273.15</f>
        <v>27.400000000000034</v>
      </c>
      <c r="K603" s="37">
        <v>300.55</v>
      </c>
      <c r="L603" s="37">
        <f>M603-273.15</f>
        <v>287.30000000000007</v>
      </c>
      <c r="M603" s="37">
        <v>560.45000000000005</v>
      </c>
      <c r="N603" s="53"/>
      <c r="O603" s="37"/>
      <c r="P603" s="37"/>
      <c r="Q603" s="48">
        <f t="shared" si="119"/>
        <v>25.862714474702766</v>
      </c>
      <c r="R603" s="48">
        <f t="shared" si="120"/>
        <v>24.849990315342179</v>
      </c>
      <c r="S603" s="34">
        <f t="shared" si="121"/>
        <v>4.68635029196356</v>
      </c>
      <c r="T603" s="34">
        <f t="shared" si="122"/>
        <v>4.7622094501146819</v>
      </c>
      <c r="U603" s="17">
        <f t="shared" si="123"/>
        <v>92.729600000000019</v>
      </c>
      <c r="V603" s="17">
        <f t="shared" si="124"/>
        <v>46.36480000000001</v>
      </c>
      <c r="W603" s="17">
        <f t="shared" si="125"/>
        <v>44.59328586660002</v>
      </c>
      <c r="X603" s="19">
        <f t="shared" si="126"/>
        <v>4.6364800000000006</v>
      </c>
      <c r="Y603" s="71">
        <f t="shared" si="127"/>
        <v>4.4593285866600016</v>
      </c>
    </row>
    <row r="604" spans="1:25" ht="18" x14ac:dyDescent="0.55000000000000004">
      <c r="A604" s="57">
        <v>609</v>
      </c>
      <c r="B604" s="70" t="s">
        <v>650</v>
      </c>
      <c r="C604" s="15">
        <v>18.100000000000001</v>
      </c>
      <c r="D604" s="46">
        <f t="shared" si="116"/>
        <v>17.228937500000001</v>
      </c>
      <c r="E604" s="15">
        <v>13.5</v>
      </c>
      <c r="F604" s="46">
        <f t="shared" si="117"/>
        <v>13.240125000000001</v>
      </c>
      <c r="G604" s="15">
        <v>0</v>
      </c>
      <c r="H604" s="46">
        <f t="shared" si="118"/>
        <v>0</v>
      </c>
      <c r="I604" s="47">
        <v>60</v>
      </c>
      <c r="J604" s="37">
        <f>K604-273.15</f>
        <v>63.5</v>
      </c>
      <c r="K604" s="37">
        <v>336.65</v>
      </c>
      <c r="L604" s="37" t="s">
        <v>47</v>
      </c>
      <c r="M604" s="37" t="s">
        <v>47</v>
      </c>
      <c r="N604" s="53"/>
      <c r="O604" s="37"/>
      <c r="P604" s="37"/>
      <c r="Q604" s="48">
        <f t="shared" si="119"/>
        <v>22.580079716422617</v>
      </c>
      <c r="R604" s="48">
        <f t="shared" si="120"/>
        <v>21.728718263959596</v>
      </c>
      <c r="S604" s="34">
        <f t="shared" si="121"/>
        <v>1.4037155336834104</v>
      </c>
      <c r="T604" s="34">
        <f t="shared" si="122"/>
        <v>1.640937398732099</v>
      </c>
      <c r="U604" s="17">
        <f t="shared" si="123"/>
        <v>92.787599999999998</v>
      </c>
      <c r="V604" s="17">
        <f t="shared" si="124"/>
        <v>46.393799999999999</v>
      </c>
      <c r="W604" s="17">
        <f t="shared" si="125"/>
        <v>41.351303298174997</v>
      </c>
      <c r="X604" s="19">
        <f t="shared" si="126"/>
        <v>4.6393800000000001</v>
      </c>
      <c r="Y604" s="71">
        <f t="shared" si="127"/>
        <v>4.1351303298174997</v>
      </c>
    </row>
    <row r="605" spans="1:25" ht="18" x14ac:dyDescent="0.55000000000000004">
      <c r="A605" s="57">
        <v>610</v>
      </c>
      <c r="B605" s="70" t="s">
        <v>651</v>
      </c>
      <c r="C605" s="15">
        <v>15.8</v>
      </c>
      <c r="D605" s="46">
        <f t="shared" si="116"/>
        <v>15.039625000000001</v>
      </c>
      <c r="E605" s="15">
        <v>8.4</v>
      </c>
      <c r="F605" s="46">
        <f t="shared" si="117"/>
        <v>8.2383000000000006</v>
      </c>
      <c r="G605" s="15">
        <v>10</v>
      </c>
      <c r="H605" s="46">
        <f t="shared" si="118"/>
        <v>9.1364999999999998</v>
      </c>
      <c r="I605" s="47">
        <v>44</v>
      </c>
      <c r="J605" s="37">
        <v>-75.5</v>
      </c>
      <c r="K605" s="37">
        <f>J605+273.15</f>
        <v>197.64999999999998</v>
      </c>
      <c r="L605" s="37">
        <v>-10</v>
      </c>
      <c r="M605" s="37">
        <f>L605+273.15</f>
        <v>263.14999999999998</v>
      </c>
      <c r="N605" s="53"/>
      <c r="O605" s="37"/>
      <c r="P605" s="37"/>
      <c r="Q605" s="48">
        <f t="shared" si="119"/>
        <v>20.498780451529306</v>
      </c>
      <c r="R605" s="48">
        <f t="shared" si="120"/>
        <v>19.430273782955943</v>
      </c>
      <c r="S605" s="34">
        <f t="shared" si="121"/>
        <v>0.67758373120990001</v>
      </c>
      <c r="T605" s="34">
        <f t="shared" si="122"/>
        <v>0.65750708227155386</v>
      </c>
      <c r="U605" s="17">
        <f t="shared" si="123"/>
        <v>45.065599999999961</v>
      </c>
      <c r="V605" s="17">
        <f t="shared" si="124"/>
        <v>22.53279999999998</v>
      </c>
      <c r="W605" s="17">
        <f t="shared" si="125"/>
        <v>19.61468713254996</v>
      </c>
      <c r="X605" s="19">
        <f t="shared" si="126"/>
        <v>2.253279999999998</v>
      </c>
      <c r="Y605" s="71">
        <f t="shared" si="127"/>
        <v>1.9614687132549959</v>
      </c>
    </row>
    <row r="606" spans="1:25" ht="18" x14ac:dyDescent="0.55000000000000004">
      <c r="A606" s="57">
        <v>611</v>
      </c>
      <c r="B606" s="70" t="s">
        <v>652</v>
      </c>
      <c r="C606" s="15">
        <v>15.2</v>
      </c>
      <c r="D606" s="46">
        <f t="shared" si="116"/>
        <v>14.468500000000001</v>
      </c>
      <c r="E606" s="15">
        <v>5.0999999999999996</v>
      </c>
      <c r="F606" s="46">
        <f t="shared" si="117"/>
        <v>5.0018249999999993</v>
      </c>
      <c r="G606" s="15">
        <v>14.7</v>
      </c>
      <c r="H606" s="46">
        <f t="shared" si="118"/>
        <v>13.430654999999998</v>
      </c>
      <c r="I606" s="47">
        <v>95.8</v>
      </c>
      <c r="J606" s="37">
        <v>25.6</v>
      </c>
      <c r="K606" s="37">
        <f>J606+273.15</f>
        <v>298.75</v>
      </c>
      <c r="L606" s="37">
        <v>82</v>
      </c>
      <c r="M606" s="37">
        <f>L606+273.15</f>
        <v>355.15</v>
      </c>
      <c r="N606" s="53"/>
      <c r="O606" s="37"/>
      <c r="P606" s="37"/>
      <c r="Q606" s="48">
        <f t="shared" si="119"/>
        <v>21.751781536232841</v>
      </c>
      <c r="R606" s="48">
        <f t="shared" si="120"/>
        <v>20.365123110594006</v>
      </c>
      <c r="S606" s="34">
        <f t="shared" si="121"/>
        <v>0.57541735349363421</v>
      </c>
      <c r="T606" s="34">
        <f t="shared" si="122"/>
        <v>0.27734224536650842</v>
      </c>
      <c r="U606" s="17">
        <f t="shared" si="123"/>
        <v>112.46159999999998</v>
      </c>
      <c r="V606" s="17">
        <f t="shared" si="124"/>
        <v>56.230799999999988</v>
      </c>
      <c r="W606" s="17">
        <f t="shared" si="125"/>
        <v>48.29079432062494</v>
      </c>
      <c r="X606" s="19">
        <f t="shared" si="126"/>
        <v>5.623079999999999</v>
      </c>
      <c r="Y606" s="71">
        <f t="shared" si="127"/>
        <v>4.8290794320624943</v>
      </c>
    </row>
    <row r="607" spans="1:25" ht="18" x14ac:dyDescent="0.55000000000000004">
      <c r="A607" s="57">
        <v>612</v>
      </c>
      <c r="B607" s="70" t="s">
        <v>653</v>
      </c>
      <c r="C607" s="15">
        <v>22.6</v>
      </c>
      <c r="D607" s="46">
        <f t="shared" si="116"/>
        <v>21.512375000000002</v>
      </c>
      <c r="E607" s="15">
        <v>5.0999999999999996</v>
      </c>
      <c r="F607" s="46">
        <f t="shared" si="117"/>
        <v>5.0018249999999993</v>
      </c>
      <c r="G607" s="15">
        <v>8.1999999999999993</v>
      </c>
      <c r="H607" s="46">
        <f t="shared" si="118"/>
        <v>7.4919299999999991</v>
      </c>
      <c r="I607" s="47">
        <v>116.8</v>
      </c>
      <c r="J607" s="37">
        <f>K607-273.15</f>
        <v>0</v>
      </c>
      <c r="K607" s="37">
        <v>273.14999999999998</v>
      </c>
      <c r="L607" s="37">
        <f>M607-273.15</f>
        <v>243.5</v>
      </c>
      <c r="M607" s="37">
        <v>516.65</v>
      </c>
      <c r="N607" s="53"/>
      <c r="O607" s="37"/>
      <c r="P607" s="37"/>
      <c r="Q607" s="48">
        <f t="shared" si="119"/>
        <v>24.576614901161633</v>
      </c>
      <c r="R607" s="48">
        <f t="shared" si="120"/>
        <v>23.322297198092432</v>
      </c>
      <c r="S607" s="34">
        <f t="shared" si="121"/>
        <v>3.4002507184224271</v>
      </c>
      <c r="T607" s="34">
        <f t="shared" si="122"/>
        <v>3.2345163328649349</v>
      </c>
      <c r="U607" s="17">
        <f t="shared" si="123"/>
        <v>65.267600000000087</v>
      </c>
      <c r="V607" s="17">
        <f t="shared" si="124"/>
        <v>32.633800000000043</v>
      </c>
      <c r="W607" s="17">
        <f t="shared" si="125"/>
        <v>30.377733981062573</v>
      </c>
      <c r="X607" s="19">
        <f t="shared" si="126"/>
        <v>3.2633800000000042</v>
      </c>
      <c r="Y607" s="71">
        <f t="shared" si="127"/>
        <v>3.0377733981062573</v>
      </c>
    </row>
    <row r="608" spans="1:25" ht="18" x14ac:dyDescent="0.55000000000000004">
      <c r="A608" s="57">
        <v>613</v>
      </c>
      <c r="B608" s="70" t="s">
        <v>654</v>
      </c>
      <c r="C608" s="15">
        <v>17.899999999999999</v>
      </c>
      <c r="D608" s="46">
        <f t="shared" si="116"/>
        <v>17.038562499999998</v>
      </c>
      <c r="E608" s="15">
        <v>6.7</v>
      </c>
      <c r="F608" s="46">
        <f t="shared" si="117"/>
        <v>6.5710250000000006</v>
      </c>
      <c r="G608" s="15">
        <v>3.3</v>
      </c>
      <c r="H608" s="46">
        <f t="shared" si="118"/>
        <v>3.0150449999999998</v>
      </c>
      <c r="I608" s="47">
        <v>123.7</v>
      </c>
      <c r="J608" s="37">
        <f>K608-273.15</f>
        <v>-42.97999999999999</v>
      </c>
      <c r="K608" s="37">
        <v>230.17</v>
      </c>
      <c r="L608" s="37">
        <f>M608-273.15</f>
        <v>155</v>
      </c>
      <c r="M608" s="37">
        <v>428.15</v>
      </c>
      <c r="N608" s="53"/>
      <c r="O608" s="37"/>
      <c r="P608" s="37"/>
      <c r="Q608" s="48">
        <f t="shared" si="119"/>
        <v>19.395618061820045</v>
      </c>
      <c r="R608" s="48">
        <f t="shared" si="120"/>
        <v>18.508956695855556</v>
      </c>
      <c r="S608" s="34">
        <f t="shared" si="121"/>
        <v>1.7807461209191615</v>
      </c>
      <c r="T608" s="34">
        <f t="shared" si="122"/>
        <v>1.5788241693719414</v>
      </c>
      <c r="U608" s="17">
        <f t="shared" si="123"/>
        <v>16.469600000000003</v>
      </c>
      <c r="V608" s="17">
        <f t="shared" si="124"/>
        <v>8.2348000000000017</v>
      </c>
      <c r="W608" s="17">
        <f t="shared" si="125"/>
        <v>6.7920047484375008</v>
      </c>
      <c r="X608" s="19">
        <f t="shared" si="126"/>
        <v>0.82348000000000021</v>
      </c>
      <c r="Y608" s="71">
        <f t="shared" si="127"/>
        <v>0.67920047484375012</v>
      </c>
    </row>
    <row r="609" spans="1:25" ht="18" x14ac:dyDescent="0.55000000000000004">
      <c r="A609" s="57">
        <v>614</v>
      </c>
      <c r="B609" s="70" t="s">
        <v>655</v>
      </c>
      <c r="C609" s="15">
        <v>18.8</v>
      </c>
      <c r="D609" s="46">
        <f t="shared" si="116"/>
        <v>17.895250000000001</v>
      </c>
      <c r="E609" s="15">
        <v>5.0999999999999996</v>
      </c>
      <c r="F609" s="46">
        <f t="shared" si="117"/>
        <v>5.0018249999999993</v>
      </c>
      <c r="G609" s="15">
        <v>5.3</v>
      </c>
      <c r="H609" s="46">
        <f t="shared" si="118"/>
        <v>4.8423449999999999</v>
      </c>
      <c r="I609" s="47">
        <v>105.2</v>
      </c>
      <c r="J609" s="37">
        <v>-45</v>
      </c>
      <c r="K609" s="37">
        <f>J609+273.15</f>
        <v>228.14999999999998</v>
      </c>
      <c r="L609" s="37">
        <v>147</v>
      </c>
      <c r="M609" s="37">
        <f>L609+273.15</f>
        <v>420.15</v>
      </c>
      <c r="N609" s="53"/>
      <c r="O609" s="37"/>
      <c r="P609" s="37"/>
      <c r="Q609" s="48">
        <f t="shared" si="119"/>
        <v>20.187619968683777</v>
      </c>
      <c r="R609" s="48">
        <f t="shared" si="120"/>
        <v>19.201732499755067</v>
      </c>
      <c r="S609" s="34">
        <f t="shared" si="121"/>
        <v>0.98874421405542989</v>
      </c>
      <c r="T609" s="34">
        <f t="shared" si="122"/>
        <v>0.88604836547242982</v>
      </c>
      <c r="U609" s="17">
        <f t="shared" si="123"/>
        <v>6.5256000000000025</v>
      </c>
      <c r="V609" s="17">
        <f t="shared" si="124"/>
        <v>3.2628000000000013</v>
      </c>
      <c r="W609" s="17">
        <f t="shared" si="125"/>
        <v>2.9487293241250034</v>
      </c>
      <c r="X609" s="19">
        <f t="shared" si="126"/>
        <v>0.32628000000000013</v>
      </c>
      <c r="Y609" s="71">
        <f t="shared" si="127"/>
        <v>0.29487293241250034</v>
      </c>
    </row>
    <row r="610" spans="1:25" ht="18" x14ac:dyDescent="0.55000000000000004">
      <c r="A610" s="57">
        <v>615</v>
      </c>
      <c r="B610" s="70" t="s">
        <v>656</v>
      </c>
      <c r="C610" s="15">
        <v>18.3</v>
      </c>
      <c r="D610" s="46">
        <f t="shared" si="116"/>
        <v>17.4193125</v>
      </c>
      <c r="E610" s="15">
        <v>5.7</v>
      </c>
      <c r="F610" s="46">
        <f t="shared" si="117"/>
        <v>5.5902750000000001</v>
      </c>
      <c r="G610" s="15">
        <v>0</v>
      </c>
      <c r="H610" s="46">
        <f t="shared" si="118"/>
        <v>0</v>
      </c>
      <c r="I610" s="47">
        <v>101.2</v>
      </c>
      <c r="J610" s="37">
        <f>K610-273.15</f>
        <v>-22.349999999999966</v>
      </c>
      <c r="K610" s="37">
        <v>250.8</v>
      </c>
      <c r="L610" s="37">
        <f>M610-273.15</f>
        <v>121.25</v>
      </c>
      <c r="M610" s="37">
        <v>394.4</v>
      </c>
      <c r="N610" s="53"/>
      <c r="O610" s="37"/>
      <c r="P610" s="37"/>
      <c r="Q610" s="48">
        <f t="shared" si="119"/>
        <v>19.167159413955947</v>
      </c>
      <c r="R610" s="48">
        <f t="shared" si="120"/>
        <v>18.294360402820352</v>
      </c>
      <c r="S610" s="34">
        <f t="shared" si="121"/>
        <v>2.0092047687832597</v>
      </c>
      <c r="T610" s="34">
        <f t="shared" si="122"/>
        <v>1.7934204624071448</v>
      </c>
      <c r="U610" s="17">
        <f t="shared" si="123"/>
        <v>51.395599999999995</v>
      </c>
      <c r="V610" s="17">
        <f t="shared" si="124"/>
        <v>25.697799999999997</v>
      </c>
      <c r="W610" s="17">
        <f t="shared" si="125"/>
        <v>21.447943003174995</v>
      </c>
      <c r="X610" s="19">
        <f t="shared" si="126"/>
        <v>2.5697799999999997</v>
      </c>
      <c r="Y610" s="71">
        <f t="shared" si="127"/>
        <v>2.1447943003174994</v>
      </c>
    </row>
    <row r="611" spans="1:25" ht="18" x14ac:dyDescent="0.55000000000000004">
      <c r="A611" s="57">
        <v>616</v>
      </c>
      <c r="B611" s="70" t="s">
        <v>657</v>
      </c>
      <c r="C611" s="15">
        <v>13.9</v>
      </c>
      <c r="D611" s="46">
        <f t="shared" si="116"/>
        <v>13.2310625</v>
      </c>
      <c r="E611" s="15">
        <v>4.3</v>
      </c>
      <c r="F611" s="46">
        <f t="shared" si="117"/>
        <v>4.217225</v>
      </c>
      <c r="G611" s="15">
        <v>0.6</v>
      </c>
      <c r="H611" s="46">
        <f t="shared" si="118"/>
        <v>0.54818999999999996</v>
      </c>
      <c r="I611" s="47">
        <v>224</v>
      </c>
      <c r="J611" s="37">
        <v>-77</v>
      </c>
      <c r="K611" s="37">
        <f>J611+273.15</f>
        <v>196.14999999999998</v>
      </c>
      <c r="L611" s="37">
        <v>168</v>
      </c>
      <c r="M611" s="37">
        <f>L611+273.15</f>
        <v>441.15</v>
      </c>
      <c r="N611" s="53"/>
      <c r="O611" s="37"/>
      <c r="P611" s="37"/>
      <c r="Q611" s="48">
        <f t="shared" si="119"/>
        <v>14.562280041257276</v>
      </c>
      <c r="R611" s="48">
        <f t="shared" si="120"/>
        <v>13.89771613811533</v>
      </c>
      <c r="S611" s="34">
        <f t="shared" si="121"/>
        <v>6.6140841414819302</v>
      </c>
      <c r="T611" s="34">
        <f t="shared" si="122"/>
        <v>6.1900647271121674</v>
      </c>
      <c r="U611" s="17">
        <f t="shared" si="123"/>
        <v>141.17959999999994</v>
      </c>
      <c r="V611" s="17">
        <f t="shared" si="124"/>
        <v>70.589799999999968</v>
      </c>
      <c r="W611" s="17">
        <f t="shared" si="125"/>
        <v>61.697180412224945</v>
      </c>
      <c r="X611" s="19">
        <f t="shared" si="126"/>
        <v>7.0589799999999965</v>
      </c>
      <c r="Y611" s="71">
        <f t="shared" si="127"/>
        <v>6.1697180412224943</v>
      </c>
    </row>
    <row r="612" spans="1:25" ht="18" x14ac:dyDescent="0.55000000000000004">
      <c r="A612" s="57">
        <v>617</v>
      </c>
      <c r="B612" s="70" t="s">
        <v>658</v>
      </c>
      <c r="C612" s="15">
        <v>16.8</v>
      </c>
      <c r="D612" s="46">
        <f t="shared" si="116"/>
        <v>15.9915</v>
      </c>
      <c r="E612" s="15">
        <v>5.7</v>
      </c>
      <c r="F612" s="46">
        <f t="shared" si="117"/>
        <v>5.5902750000000001</v>
      </c>
      <c r="G612" s="15">
        <v>8</v>
      </c>
      <c r="H612" s="46">
        <f t="shared" si="118"/>
        <v>7.3091999999999997</v>
      </c>
      <c r="I612" s="47">
        <v>81.7</v>
      </c>
      <c r="J612" s="37">
        <f>K612-273.15</f>
        <v>-108.49999999999997</v>
      </c>
      <c r="K612" s="37">
        <v>164.65</v>
      </c>
      <c r="L612" s="37">
        <f>M612-273.15</f>
        <v>65.970000000000027</v>
      </c>
      <c r="M612" s="37">
        <v>339.12</v>
      </c>
      <c r="N612" s="53"/>
      <c r="O612" s="37"/>
      <c r="P612" s="37"/>
      <c r="Q612" s="48">
        <f t="shared" si="119"/>
        <v>19.460986614249546</v>
      </c>
      <c r="R612" s="48">
        <f t="shared" si="120"/>
        <v>18.450031205004098</v>
      </c>
      <c r="S612" s="34">
        <f t="shared" si="121"/>
        <v>1.7153775684896608</v>
      </c>
      <c r="T612" s="34">
        <f t="shared" si="122"/>
        <v>1.637749660223399</v>
      </c>
      <c r="U612" s="17">
        <f t="shared" si="123"/>
        <v>17.435599999999972</v>
      </c>
      <c r="V612" s="17">
        <f t="shared" si="124"/>
        <v>8.7177999999999862</v>
      </c>
      <c r="W612" s="17">
        <f t="shared" si="125"/>
        <v>7.5366403828624788</v>
      </c>
      <c r="X612" s="19">
        <f t="shared" si="126"/>
        <v>0.87177999999999867</v>
      </c>
      <c r="Y612" s="71">
        <f t="shared" si="127"/>
        <v>0.75366403828624784</v>
      </c>
    </row>
    <row r="613" spans="1:25" ht="18" x14ac:dyDescent="0.55000000000000004">
      <c r="A613" s="57">
        <v>618</v>
      </c>
      <c r="B613" s="70" t="s">
        <v>659</v>
      </c>
      <c r="C613" s="15">
        <v>19.600000000000001</v>
      </c>
      <c r="D613" s="46">
        <f t="shared" si="116"/>
        <v>18.656750000000002</v>
      </c>
      <c r="E613" s="15">
        <v>2</v>
      </c>
      <c r="F613" s="46">
        <f t="shared" si="117"/>
        <v>1.9615</v>
      </c>
      <c r="G613" s="15">
        <v>2.9</v>
      </c>
      <c r="H613" s="46">
        <f t="shared" si="118"/>
        <v>2.6495849999999996</v>
      </c>
      <c r="I613" s="47">
        <v>136</v>
      </c>
      <c r="J613" s="38">
        <v>-35</v>
      </c>
      <c r="K613" s="37">
        <f>J613+273.15</f>
        <v>238.14999999999998</v>
      </c>
      <c r="L613" s="38">
        <v>207</v>
      </c>
      <c r="M613" s="37">
        <f>L613+273.15</f>
        <v>480.15</v>
      </c>
      <c r="N613" s="53"/>
      <c r="O613" s="37"/>
      <c r="P613" s="37"/>
      <c r="Q613" s="49">
        <f t="shared" si="119"/>
        <v>19.91406538103157</v>
      </c>
      <c r="R613" s="48">
        <f t="shared" si="120"/>
        <v>18.945767429289454</v>
      </c>
      <c r="S613" s="34">
        <f t="shared" si="121"/>
        <v>1.2622988017076366</v>
      </c>
      <c r="T613" s="34">
        <f t="shared" si="122"/>
        <v>1.1420134359380434</v>
      </c>
      <c r="U613" s="17">
        <f t="shared" si="123"/>
        <v>44.907600000000016</v>
      </c>
      <c r="V613" s="17">
        <f t="shared" si="124"/>
        <v>22.453800000000008</v>
      </c>
      <c r="W613" s="17">
        <f t="shared" si="125"/>
        <v>20.55406972016252</v>
      </c>
      <c r="X613" s="19">
        <f t="shared" si="126"/>
        <v>2.2453800000000008</v>
      </c>
      <c r="Y613" s="71">
        <f t="shared" si="127"/>
        <v>2.055406972016252</v>
      </c>
    </row>
    <row r="614" spans="1:25" ht="18" x14ac:dyDescent="0.55000000000000004">
      <c r="A614" s="57">
        <v>619</v>
      </c>
      <c r="B614" s="70" t="s">
        <v>660</v>
      </c>
      <c r="C614" s="15">
        <v>16.399999999999999</v>
      </c>
      <c r="D614" s="46">
        <f t="shared" si="116"/>
        <v>15.610749999999999</v>
      </c>
      <c r="E614" s="15">
        <v>6.3</v>
      </c>
      <c r="F614" s="46">
        <f t="shared" si="117"/>
        <v>6.178725</v>
      </c>
      <c r="G614" s="15">
        <v>6</v>
      </c>
      <c r="H614" s="46">
        <f t="shared" si="118"/>
        <v>5.4818999999999996</v>
      </c>
      <c r="I614" s="47">
        <v>97.8</v>
      </c>
      <c r="J614" s="37">
        <f>K614-273.15</f>
        <v>-49.149999999999977</v>
      </c>
      <c r="K614" s="37">
        <v>224</v>
      </c>
      <c r="L614" s="37">
        <f>M614-273.15</f>
        <v>88</v>
      </c>
      <c r="M614" s="37">
        <v>361.15</v>
      </c>
      <c r="N614" s="53"/>
      <c r="O614" s="37"/>
      <c r="P614" s="37"/>
      <c r="Q614" s="48">
        <f t="shared" si="119"/>
        <v>18.564751546950472</v>
      </c>
      <c r="R614" s="48">
        <f t="shared" si="120"/>
        <v>17.661352886971173</v>
      </c>
      <c r="S614" s="34">
        <f t="shared" si="121"/>
        <v>2.6116126357887346</v>
      </c>
      <c r="T614" s="34">
        <f t="shared" si="122"/>
        <v>2.4264279782563243</v>
      </c>
      <c r="U614" s="17">
        <f t="shared" si="123"/>
        <v>23.019600000000008</v>
      </c>
      <c r="V614" s="17">
        <f t="shared" si="124"/>
        <v>11.509800000000004</v>
      </c>
      <c r="W614" s="17">
        <f t="shared" si="125"/>
        <v>9.9449507853624812</v>
      </c>
      <c r="X614" s="19">
        <f t="shared" si="126"/>
        <v>1.1509800000000003</v>
      </c>
      <c r="Y614" s="71">
        <f t="shared" si="127"/>
        <v>0.99449507853624808</v>
      </c>
    </row>
    <row r="615" spans="1:25" ht="18" x14ac:dyDescent="0.55000000000000004">
      <c r="A615" s="57">
        <v>621</v>
      </c>
      <c r="B615" s="70" t="s">
        <v>661</v>
      </c>
      <c r="C615" s="15">
        <v>18.899999999999999</v>
      </c>
      <c r="D615" s="46">
        <f t="shared" si="116"/>
        <v>17.990437499999999</v>
      </c>
      <c r="E615" s="15">
        <v>7.5</v>
      </c>
      <c r="F615" s="46">
        <f t="shared" si="117"/>
        <v>7.3556249999999999</v>
      </c>
      <c r="G615" s="15">
        <v>5.8</v>
      </c>
      <c r="H615" s="46">
        <f t="shared" si="118"/>
        <v>5.2991699999999993</v>
      </c>
      <c r="I615" s="47">
        <v>88.3</v>
      </c>
      <c r="J615" s="37">
        <f>K615-273.15</f>
        <v>-96.159999999999968</v>
      </c>
      <c r="K615" s="37">
        <v>176.99</v>
      </c>
      <c r="L615" s="37">
        <f>M615-273.15</f>
        <v>121.12</v>
      </c>
      <c r="M615" s="37">
        <v>394.27</v>
      </c>
      <c r="N615" s="53"/>
      <c r="O615" s="37"/>
      <c r="P615" s="37"/>
      <c r="Q615" s="48">
        <f t="shared" si="119"/>
        <v>21.144739298463811</v>
      </c>
      <c r="R615" s="48">
        <f t="shared" si="120"/>
        <v>20.145527128147609</v>
      </c>
      <c r="S615" s="34">
        <f t="shared" si="121"/>
        <v>3.1624884275395004E-2</v>
      </c>
      <c r="T615" s="34">
        <f t="shared" si="122"/>
        <v>5.7746262920112201E-2</v>
      </c>
      <c r="U615" s="17">
        <f t="shared" si="123"/>
        <v>1.8195999999999999</v>
      </c>
      <c r="V615" s="17">
        <f t="shared" si="124"/>
        <v>0.90979999999999994</v>
      </c>
      <c r="W615" s="17">
        <f t="shared" si="125"/>
        <v>0.8159467006250023</v>
      </c>
      <c r="X615" s="19">
        <f t="shared" si="126"/>
        <v>9.0979999999999991E-2</v>
      </c>
      <c r="Y615" s="71">
        <f t="shared" si="127"/>
        <v>8.1594670062500235E-2</v>
      </c>
    </row>
    <row r="616" spans="1:25" ht="18" x14ac:dyDescent="0.55000000000000004">
      <c r="A616" s="57">
        <v>622</v>
      </c>
      <c r="B616" s="70" t="s">
        <v>662</v>
      </c>
      <c r="C616" s="15">
        <v>18.600000000000001</v>
      </c>
      <c r="D616" s="46">
        <f t="shared" si="116"/>
        <v>17.704875000000001</v>
      </c>
      <c r="E616" s="15">
        <v>6.7</v>
      </c>
      <c r="F616" s="46">
        <f t="shared" si="117"/>
        <v>6.5710250000000006</v>
      </c>
      <c r="G616" s="15">
        <v>9.1</v>
      </c>
      <c r="H616" s="46">
        <f t="shared" si="118"/>
        <v>8.314214999999999</v>
      </c>
      <c r="I616" s="47">
        <v>88.3</v>
      </c>
      <c r="J616" s="37">
        <v>-96</v>
      </c>
      <c r="K616" s="37">
        <f>J616+273.15</f>
        <v>177.14999999999998</v>
      </c>
      <c r="L616" s="37">
        <v>119</v>
      </c>
      <c r="M616" s="37">
        <f>L616+273.15</f>
        <v>392.15</v>
      </c>
      <c r="N616" s="53"/>
      <c r="O616" s="37"/>
      <c r="P616" s="37"/>
      <c r="Q616" s="48">
        <f t="shared" si="119"/>
        <v>21.763731297734772</v>
      </c>
      <c r="R616" s="48">
        <f t="shared" si="120"/>
        <v>20.634125602566129</v>
      </c>
      <c r="S616" s="34">
        <f t="shared" si="121"/>
        <v>0.58736711499556549</v>
      </c>
      <c r="T616" s="34">
        <f t="shared" si="122"/>
        <v>0.54634473733863231</v>
      </c>
      <c r="U616" s="17">
        <f t="shared" si="123"/>
        <v>4.5575999999999954</v>
      </c>
      <c r="V616" s="17">
        <f t="shared" si="124"/>
        <v>2.2787999999999977</v>
      </c>
      <c r="W616" s="17">
        <f t="shared" si="125"/>
        <v>1.9043632144749965</v>
      </c>
      <c r="X616" s="19">
        <f t="shared" si="126"/>
        <v>0.22787999999999978</v>
      </c>
      <c r="Y616" s="71">
        <f t="shared" si="127"/>
        <v>0.19043632144749964</v>
      </c>
    </row>
    <row r="617" spans="1:25" ht="18" x14ac:dyDescent="0.55000000000000004">
      <c r="A617" s="57">
        <v>623</v>
      </c>
      <c r="B617" s="70" t="s">
        <v>663</v>
      </c>
      <c r="C617" s="15">
        <v>18.2</v>
      </c>
      <c r="D617" s="46">
        <f t="shared" si="116"/>
        <v>17.324124999999999</v>
      </c>
      <c r="E617" s="15">
        <v>11</v>
      </c>
      <c r="F617" s="46">
        <f t="shared" si="117"/>
        <v>10.78825</v>
      </c>
      <c r="G617" s="15">
        <v>9.1</v>
      </c>
      <c r="H617" s="46">
        <f t="shared" si="118"/>
        <v>8.314214999999999</v>
      </c>
      <c r="I617" s="47">
        <v>90</v>
      </c>
      <c r="J617" s="37" t="s">
        <v>47</v>
      </c>
      <c r="K617" s="37" t="s">
        <v>47</v>
      </c>
      <c r="L617" s="37">
        <f>M617-273.15</f>
        <v>236</v>
      </c>
      <c r="M617" s="37">
        <v>509.15</v>
      </c>
      <c r="N617" s="53"/>
      <c r="O617" s="50" t="s">
        <v>130</v>
      </c>
      <c r="P617" s="50" t="s">
        <v>192</v>
      </c>
      <c r="Q617" s="48">
        <f t="shared" si="119"/>
        <v>23.131147831441481</v>
      </c>
      <c r="R617" s="48">
        <f t="shared" si="120"/>
        <v>22.037191657385701</v>
      </c>
      <c r="S617" s="34">
        <f t="shared" si="121"/>
        <v>1.9547836487022749</v>
      </c>
      <c r="T617" s="34">
        <f t="shared" si="122"/>
        <v>1.9494107921582042</v>
      </c>
      <c r="U617" s="17">
        <f t="shared" si="123"/>
        <v>21.491599999999998</v>
      </c>
      <c r="V617" s="17">
        <f t="shared" si="124"/>
        <v>10.745799999999999</v>
      </c>
      <c r="W617" s="17">
        <f t="shared" si="125"/>
        <v>9.9740179316624946</v>
      </c>
      <c r="X617" s="19">
        <f t="shared" si="126"/>
        <v>1.0745799999999999</v>
      </c>
      <c r="Y617" s="71">
        <f t="shared" si="127"/>
        <v>0.99740179316624944</v>
      </c>
    </row>
    <row r="618" spans="1:25" ht="18" x14ac:dyDescent="0.55000000000000004">
      <c r="A618" s="57">
        <v>624</v>
      </c>
      <c r="B618" s="70" t="s">
        <v>664</v>
      </c>
      <c r="C618" s="15">
        <v>16.7</v>
      </c>
      <c r="D618" s="46">
        <f t="shared" si="116"/>
        <v>15.896312500000001</v>
      </c>
      <c r="E618" s="15">
        <v>8.1999999999999993</v>
      </c>
      <c r="F618" s="46">
        <f t="shared" si="117"/>
        <v>8.0421499999999995</v>
      </c>
      <c r="G618" s="15">
        <v>11</v>
      </c>
      <c r="H618" s="46">
        <f t="shared" si="118"/>
        <v>10.05015</v>
      </c>
      <c r="I618" s="47">
        <v>120.4</v>
      </c>
      <c r="J618" s="37">
        <f>K618-273.15</f>
        <v>-0.59999999999996589</v>
      </c>
      <c r="K618" s="37">
        <v>272.55</v>
      </c>
      <c r="L618" s="37">
        <f>M618-273.15</f>
        <v>176.5</v>
      </c>
      <c r="M618" s="37">
        <v>449.65</v>
      </c>
      <c r="N618" s="53"/>
      <c r="O618" s="50" t="s">
        <v>54</v>
      </c>
      <c r="P618" s="50" t="s">
        <v>50</v>
      </c>
      <c r="Q618" s="48">
        <f t="shared" si="119"/>
        <v>21.613190416965285</v>
      </c>
      <c r="R618" s="48">
        <f t="shared" si="120"/>
        <v>20.454203547013417</v>
      </c>
      <c r="S618" s="34">
        <f t="shared" si="121"/>
        <v>0.43682623422607847</v>
      </c>
      <c r="T618" s="34">
        <f t="shared" si="122"/>
        <v>0.36642268178592019</v>
      </c>
      <c r="U618" s="17">
        <f t="shared" si="123"/>
        <v>33.761599999999987</v>
      </c>
      <c r="V618" s="17">
        <f t="shared" si="124"/>
        <v>16.880799999999994</v>
      </c>
      <c r="W618" s="17">
        <f t="shared" si="125"/>
        <v>14.411442744112476</v>
      </c>
      <c r="X618" s="19">
        <f t="shared" si="126"/>
        <v>1.6880799999999994</v>
      </c>
      <c r="Y618" s="71">
        <f t="shared" si="127"/>
        <v>1.4411442744112475</v>
      </c>
    </row>
    <row r="619" spans="1:25" ht="18" x14ac:dyDescent="0.55000000000000004">
      <c r="A619" s="57">
        <v>625</v>
      </c>
      <c r="B619" s="70" t="s">
        <v>399</v>
      </c>
      <c r="C619" s="15">
        <v>16.2</v>
      </c>
      <c r="D619" s="46">
        <f t="shared" si="116"/>
        <v>15.420375</v>
      </c>
      <c r="E619" s="15">
        <v>5.9</v>
      </c>
      <c r="F619" s="46">
        <f t="shared" si="117"/>
        <v>5.7864250000000004</v>
      </c>
      <c r="G619" s="15">
        <v>5.3</v>
      </c>
      <c r="H619" s="46">
        <f t="shared" si="118"/>
        <v>4.8423449999999999</v>
      </c>
      <c r="I619" s="47">
        <v>90.4</v>
      </c>
      <c r="J619" s="37">
        <v>-105.9</v>
      </c>
      <c r="K619" s="37">
        <f>J619+273.15</f>
        <v>167.24999999999997</v>
      </c>
      <c r="L619" s="37">
        <v>62.1</v>
      </c>
      <c r="M619" s="37">
        <f>L619+273.15</f>
        <v>335.25</v>
      </c>
      <c r="N619" s="53"/>
      <c r="O619" s="37"/>
      <c r="P619" s="37"/>
      <c r="Q619" s="48">
        <f t="shared" si="119"/>
        <v>18.037183815662576</v>
      </c>
      <c r="R619" s="48">
        <f t="shared" si="120"/>
        <v>17.167381411277464</v>
      </c>
      <c r="S619" s="34">
        <f t="shared" si="121"/>
        <v>3.1391803670766301</v>
      </c>
      <c r="T619" s="34">
        <f t="shared" si="122"/>
        <v>2.9203994539500329</v>
      </c>
      <c r="U619" s="17">
        <f t="shared" si="123"/>
        <v>29.501599999999993</v>
      </c>
      <c r="V619" s="17">
        <f t="shared" si="124"/>
        <v>14.750799999999996</v>
      </c>
      <c r="W619" s="17">
        <f t="shared" si="125"/>
        <v>12.787065415374975</v>
      </c>
      <c r="X619" s="19">
        <f t="shared" si="126"/>
        <v>1.4750799999999997</v>
      </c>
      <c r="Y619" s="71">
        <f t="shared" si="127"/>
        <v>1.2787065415374976</v>
      </c>
    </row>
    <row r="620" spans="1:25" ht="18" x14ac:dyDescent="0.55000000000000004">
      <c r="A620" s="57">
        <v>626</v>
      </c>
      <c r="B620" s="70" t="s">
        <v>665</v>
      </c>
      <c r="C620" s="15">
        <v>19.3</v>
      </c>
      <c r="D620" s="46">
        <f t="shared" si="116"/>
        <v>18.371187500000001</v>
      </c>
      <c r="E620" s="15">
        <v>9.1</v>
      </c>
      <c r="F620" s="46">
        <f t="shared" si="117"/>
        <v>8.9248250000000002</v>
      </c>
      <c r="G620" s="15">
        <v>5</v>
      </c>
      <c r="H620" s="46">
        <f t="shared" si="118"/>
        <v>4.5682499999999999</v>
      </c>
      <c r="I620" s="47">
        <v>58</v>
      </c>
      <c r="J620" s="37">
        <f>K620-273.15</f>
        <v>-108.99999999999997</v>
      </c>
      <c r="K620" s="37">
        <v>164.15</v>
      </c>
      <c r="L620" s="37">
        <f>M620-273.15</f>
        <v>54.930000000000007</v>
      </c>
      <c r="M620" s="37">
        <v>328.08</v>
      </c>
      <c r="N620" s="53"/>
      <c r="O620" s="37"/>
      <c r="P620" s="37"/>
      <c r="Q620" s="48">
        <f t="shared" si="119"/>
        <v>21.915747762739013</v>
      </c>
      <c r="R620" s="48">
        <f t="shared" si="120"/>
        <v>20.928973684901067</v>
      </c>
      <c r="S620" s="34">
        <f t="shared" si="121"/>
        <v>0.73938357999980653</v>
      </c>
      <c r="T620" s="34">
        <f t="shared" si="122"/>
        <v>0.8411928196735694</v>
      </c>
      <c r="U620" s="17">
        <f t="shared" si="123"/>
        <v>9.7556000000000065</v>
      </c>
      <c r="V620" s="17">
        <f t="shared" si="124"/>
        <v>4.8778000000000032</v>
      </c>
      <c r="W620" s="17">
        <f t="shared" si="125"/>
        <v>4.5208724969250111</v>
      </c>
      <c r="X620" s="19">
        <f t="shared" si="126"/>
        <v>0.48778000000000032</v>
      </c>
      <c r="Y620" s="71">
        <f t="shared" si="127"/>
        <v>0.45208724969250114</v>
      </c>
    </row>
    <row r="621" spans="1:25" ht="18" x14ac:dyDescent="0.55000000000000004">
      <c r="A621" s="57">
        <v>627</v>
      </c>
      <c r="B621" s="70" t="s">
        <v>666</v>
      </c>
      <c r="C621" s="15">
        <v>20.5</v>
      </c>
      <c r="D621" s="46">
        <f t="shared" si="116"/>
        <v>19.513437500000002</v>
      </c>
      <c r="E621" s="15">
        <v>18.8</v>
      </c>
      <c r="F621" s="46">
        <f t="shared" si="117"/>
        <v>18.438100000000002</v>
      </c>
      <c r="G621" s="15">
        <v>10.8</v>
      </c>
      <c r="H621" s="46">
        <f t="shared" si="118"/>
        <v>9.867420000000001</v>
      </c>
      <c r="I621" s="47">
        <v>42.6</v>
      </c>
      <c r="J621" s="37">
        <f>K621-273.15</f>
        <v>-33.569999999999965</v>
      </c>
      <c r="K621" s="37">
        <v>239.58</v>
      </c>
      <c r="L621" s="37">
        <f>M621-273.15</f>
        <v>117.55000000000001</v>
      </c>
      <c r="M621" s="37">
        <v>390.7</v>
      </c>
      <c r="N621" s="53"/>
      <c r="O621" s="37"/>
      <c r="P621" s="37"/>
      <c r="Q621" s="48">
        <f t="shared" si="119"/>
        <v>29.838398080325963</v>
      </c>
      <c r="R621" s="48">
        <f t="shared" si="120"/>
        <v>28.602513038766478</v>
      </c>
      <c r="S621" s="34">
        <f t="shared" si="121"/>
        <v>8.6620338975867561</v>
      </c>
      <c r="T621" s="34">
        <f t="shared" si="122"/>
        <v>8.5147321735389809</v>
      </c>
      <c r="U621" s="17">
        <f t="shared" si="123"/>
        <v>166.35360000000003</v>
      </c>
      <c r="V621" s="17">
        <f t="shared" si="124"/>
        <v>83.176800000000014</v>
      </c>
      <c r="W621" s="17">
        <f t="shared" si="125"/>
        <v>79.204030330312548</v>
      </c>
      <c r="X621" s="19">
        <f t="shared" si="126"/>
        <v>8.3176800000000011</v>
      </c>
      <c r="Y621" s="71">
        <f t="shared" si="127"/>
        <v>7.9204030330312545</v>
      </c>
    </row>
    <row r="622" spans="1:25" ht="18" x14ac:dyDescent="0.55000000000000004">
      <c r="A622" s="57">
        <v>628</v>
      </c>
      <c r="B622" s="70" t="s">
        <v>667</v>
      </c>
      <c r="C622" s="15">
        <v>17.5</v>
      </c>
      <c r="D622" s="46">
        <f t="shared" si="116"/>
        <v>16.657812500000002</v>
      </c>
      <c r="E622" s="15">
        <v>20.6</v>
      </c>
      <c r="F622" s="46">
        <f t="shared" si="117"/>
        <v>20.20345</v>
      </c>
      <c r="G622" s="15">
        <v>20.2</v>
      </c>
      <c r="H622" s="46">
        <f t="shared" si="118"/>
        <v>18.455729999999999</v>
      </c>
      <c r="I622" s="47">
        <v>75</v>
      </c>
      <c r="J622" s="37">
        <v>113</v>
      </c>
      <c r="K622" s="37">
        <f>J622+273.15</f>
        <v>386.15</v>
      </c>
      <c r="L622" s="37" t="s">
        <v>47</v>
      </c>
      <c r="M622" s="37" t="s">
        <v>47</v>
      </c>
      <c r="N622" s="53"/>
      <c r="O622" s="37"/>
      <c r="P622" s="37"/>
      <c r="Q622" s="48">
        <f t="shared" si="119"/>
        <v>33.743888335519365</v>
      </c>
      <c r="R622" s="48">
        <f t="shared" si="120"/>
        <v>32.035543994453356</v>
      </c>
      <c r="S622" s="34">
        <f t="shared" si="121"/>
        <v>12.567524152780159</v>
      </c>
      <c r="T622" s="34">
        <f t="shared" si="122"/>
        <v>11.947763129225859</v>
      </c>
      <c r="U622" s="17">
        <f t="shared" si="123"/>
        <v>365.15359999999998</v>
      </c>
      <c r="V622" s="17">
        <f t="shared" si="124"/>
        <v>182.57679999999999</v>
      </c>
      <c r="W622" s="17">
        <f t="shared" si="125"/>
        <v>164.33673262631248</v>
      </c>
      <c r="X622" s="19">
        <f t="shared" si="126"/>
        <v>18.257680000000001</v>
      </c>
      <c r="Y622" s="71">
        <f t="shared" si="127"/>
        <v>16.433673262631249</v>
      </c>
    </row>
    <row r="623" spans="1:25" ht="18" x14ac:dyDescent="0.55000000000000004">
      <c r="A623" s="57">
        <v>629</v>
      </c>
      <c r="B623" s="70" t="s">
        <v>668</v>
      </c>
      <c r="C623" s="15">
        <v>17</v>
      </c>
      <c r="D623" s="46">
        <f t="shared" si="116"/>
        <v>16.181875000000002</v>
      </c>
      <c r="E623" s="15">
        <v>6.7</v>
      </c>
      <c r="F623" s="46">
        <f t="shared" si="117"/>
        <v>6.5710250000000006</v>
      </c>
      <c r="G623" s="15">
        <v>8.9</v>
      </c>
      <c r="H623" s="46">
        <f t="shared" si="118"/>
        <v>8.1314849999999996</v>
      </c>
      <c r="I623" s="47">
        <v>71.5</v>
      </c>
      <c r="J623" s="37">
        <f>K623-273.15</f>
        <v>-122.98999999999998</v>
      </c>
      <c r="K623" s="37">
        <v>150.16</v>
      </c>
      <c r="L623" s="37">
        <f>M623-273.15</f>
        <v>87.010000000000048</v>
      </c>
      <c r="M623" s="37">
        <v>360.16</v>
      </c>
      <c r="N623" s="53"/>
      <c r="O623" s="37"/>
      <c r="P623" s="37"/>
      <c r="Q623" s="48">
        <f t="shared" si="119"/>
        <v>20.324861623145189</v>
      </c>
      <c r="R623" s="48">
        <f t="shared" si="120"/>
        <v>19.265318486115795</v>
      </c>
      <c r="S623" s="34">
        <f t="shared" si="121"/>
        <v>0.85150255959401733</v>
      </c>
      <c r="T623" s="34">
        <f t="shared" si="122"/>
        <v>0.82246237911170184</v>
      </c>
      <c r="U623" s="17">
        <f t="shared" si="123"/>
        <v>15.533599999999986</v>
      </c>
      <c r="V623" s="17">
        <f t="shared" si="124"/>
        <v>7.7667999999999928</v>
      </c>
      <c r="W623" s="17">
        <f t="shared" si="125"/>
        <v>6.5903542044749717</v>
      </c>
      <c r="X623" s="19">
        <f t="shared" si="126"/>
        <v>0.77667999999999926</v>
      </c>
      <c r="Y623" s="71">
        <f t="shared" si="127"/>
        <v>0.65903542044749719</v>
      </c>
    </row>
    <row r="624" spans="1:25" ht="18" x14ac:dyDescent="0.55000000000000004">
      <c r="A624" s="57">
        <v>630</v>
      </c>
      <c r="B624" s="70" t="s">
        <v>669</v>
      </c>
      <c r="C624" s="15">
        <v>19</v>
      </c>
      <c r="D624" s="46">
        <f t="shared" si="116"/>
        <v>18.085625</v>
      </c>
      <c r="E624" s="15">
        <v>6.9</v>
      </c>
      <c r="F624" s="46">
        <f t="shared" si="117"/>
        <v>6.7671750000000008</v>
      </c>
      <c r="G624" s="15">
        <v>6.2</v>
      </c>
      <c r="H624" s="46">
        <f t="shared" si="118"/>
        <v>5.6646299999999998</v>
      </c>
      <c r="I624" s="47">
        <v>86.6</v>
      </c>
      <c r="J624" s="37" t="s">
        <v>47</v>
      </c>
      <c r="K624" s="37" t="s">
        <v>47</v>
      </c>
      <c r="L624" s="38">
        <v>39.5</v>
      </c>
      <c r="M624" s="38">
        <f>L624+273.15</f>
        <v>312.64999999999998</v>
      </c>
      <c r="N624" s="53"/>
      <c r="O624" s="37"/>
      <c r="P624" s="37"/>
      <c r="Q624" s="48">
        <f t="shared" si="119"/>
        <v>21.143556938225885</v>
      </c>
      <c r="R624" s="48">
        <f t="shared" si="120"/>
        <v>20.123929093448677</v>
      </c>
      <c r="S624" s="34">
        <f t="shared" si="121"/>
        <v>3.2807244513321621E-2</v>
      </c>
      <c r="T624" s="34">
        <f t="shared" si="122"/>
        <v>3.6148228221179579E-2</v>
      </c>
      <c r="U624" s="17">
        <f t="shared" si="123"/>
        <v>0.96360000000000223</v>
      </c>
      <c r="V624" s="17">
        <f t="shared" si="124"/>
        <v>0.48180000000000112</v>
      </c>
      <c r="W624" s="17">
        <f t="shared" si="125"/>
        <v>0.46786176456250406</v>
      </c>
      <c r="X624" s="19">
        <f t="shared" si="126"/>
        <v>4.8180000000000112E-2</v>
      </c>
      <c r="Y624" s="71">
        <f t="shared" si="127"/>
        <v>4.6786176456250404E-2</v>
      </c>
    </row>
    <row r="625" spans="1:25" ht="18" x14ac:dyDescent="0.55000000000000004">
      <c r="A625" s="57">
        <v>631</v>
      </c>
      <c r="B625" s="70" t="s">
        <v>670</v>
      </c>
      <c r="C625" s="15">
        <v>16.8</v>
      </c>
      <c r="D625" s="46">
        <f t="shared" si="116"/>
        <v>15.9915</v>
      </c>
      <c r="E625" s="15">
        <v>8.9</v>
      </c>
      <c r="F625" s="46">
        <f t="shared" si="117"/>
        <v>8.7286750000000008</v>
      </c>
      <c r="G625" s="15">
        <v>10.9</v>
      </c>
      <c r="H625" s="46">
        <f t="shared" si="118"/>
        <v>9.9587850000000007</v>
      </c>
      <c r="I625" s="47">
        <v>51.7</v>
      </c>
      <c r="J625" s="37" t="s">
        <v>47</v>
      </c>
      <c r="K625" s="37" t="s">
        <v>47</v>
      </c>
      <c r="L625" s="37" t="s">
        <v>47</v>
      </c>
      <c r="M625" s="37" t="s">
        <v>47</v>
      </c>
      <c r="N625" s="53"/>
      <c r="O625" s="37"/>
      <c r="P625" s="37"/>
      <c r="Q625" s="48">
        <f t="shared" si="119"/>
        <v>21.91483515794723</v>
      </c>
      <c r="R625" s="48">
        <f t="shared" si="120"/>
        <v>20.762833096228704</v>
      </c>
      <c r="S625" s="34">
        <f t="shared" si="121"/>
        <v>0.73847097520802407</v>
      </c>
      <c r="T625" s="34">
        <f t="shared" si="122"/>
        <v>0.67505223100120659</v>
      </c>
      <c r="U625" s="17">
        <f t="shared" si="123"/>
        <v>33.565599999999975</v>
      </c>
      <c r="V625" s="17">
        <f t="shared" si="124"/>
        <v>16.782799999999988</v>
      </c>
      <c r="W625" s="17">
        <f t="shared" si="125"/>
        <v>14.435547278724982</v>
      </c>
      <c r="X625" s="19">
        <f t="shared" si="126"/>
        <v>1.6782799999999987</v>
      </c>
      <c r="Y625" s="71">
        <f t="shared" si="127"/>
        <v>1.4435547278724983</v>
      </c>
    </row>
    <row r="626" spans="1:25" ht="18" x14ac:dyDescent="0.55000000000000004">
      <c r="A626" s="57">
        <v>632</v>
      </c>
      <c r="B626" s="70" t="s">
        <v>671</v>
      </c>
      <c r="C626" s="15">
        <v>16.899999999999999</v>
      </c>
      <c r="D626" s="46">
        <f t="shared" si="116"/>
        <v>16.0866875</v>
      </c>
      <c r="E626" s="15">
        <v>6.2</v>
      </c>
      <c r="F626" s="46">
        <f t="shared" si="117"/>
        <v>6.0806500000000003</v>
      </c>
      <c r="G626" s="15">
        <v>5.9</v>
      </c>
      <c r="H626" s="46">
        <f t="shared" si="118"/>
        <v>5.3905349999999999</v>
      </c>
      <c r="I626" s="47">
        <v>79</v>
      </c>
      <c r="J626" s="37">
        <f>K626-273.15</f>
        <v>-104.49999999999997</v>
      </c>
      <c r="K626" s="37">
        <v>168.65</v>
      </c>
      <c r="L626" s="37">
        <f>M626-273.15</f>
        <v>75.600000000000023</v>
      </c>
      <c r="M626" s="37">
        <v>348.75</v>
      </c>
      <c r="N626" s="53"/>
      <c r="O626" s="37"/>
      <c r="P626" s="37"/>
      <c r="Q626" s="48">
        <f t="shared" si="119"/>
        <v>18.943600502544388</v>
      </c>
      <c r="R626" s="48">
        <f t="shared" si="120"/>
        <v>18.022588236193524</v>
      </c>
      <c r="S626" s="34">
        <f t="shared" si="121"/>
        <v>2.2327636801948181</v>
      </c>
      <c r="T626" s="34">
        <f t="shared" si="122"/>
        <v>2.065192629033973</v>
      </c>
      <c r="U626" s="17">
        <f t="shared" si="123"/>
        <v>15.099600000000004</v>
      </c>
      <c r="V626" s="17">
        <f t="shared" si="124"/>
        <v>7.5498000000000021</v>
      </c>
      <c r="W626" s="17">
        <f t="shared" si="125"/>
        <v>6.4501735487249823</v>
      </c>
      <c r="X626" s="19">
        <f t="shared" si="126"/>
        <v>0.75498000000000021</v>
      </c>
      <c r="Y626" s="71">
        <f t="shared" si="127"/>
        <v>0.64501735487249823</v>
      </c>
    </row>
    <row r="627" spans="1:25" ht="18" x14ac:dyDescent="0.55000000000000004">
      <c r="A627" s="57">
        <v>633</v>
      </c>
      <c r="B627" s="70" t="s">
        <v>672</v>
      </c>
      <c r="C627" s="15">
        <v>18.899999999999999</v>
      </c>
      <c r="D627" s="46">
        <f t="shared" si="116"/>
        <v>17.990437499999999</v>
      </c>
      <c r="E627" s="15">
        <v>2.4</v>
      </c>
      <c r="F627" s="46">
        <f t="shared" si="117"/>
        <v>2.3538000000000001</v>
      </c>
      <c r="G627" s="15">
        <v>7.8</v>
      </c>
      <c r="H627" s="46">
        <f t="shared" si="118"/>
        <v>7.1264699999999994</v>
      </c>
      <c r="I627" s="47">
        <v>79</v>
      </c>
      <c r="J627" s="37">
        <f>K627-273.15</f>
        <v>-38.20999999999998</v>
      </c>
      <c r="K627" s="37">
        <v>234.94</v>
      </c>
      <c r="L627" s="37">
        <f>M627-273.15</f>
        <v>84.160000000000025</v>
      </c>
      <c r="M627" s="37">
        <v>357.31</v>
      </c>
      <c r="N627" s="53"/>
      <c r="O627" s="37"/>
      <c r="P627" s="37"/>
      <c r="Q627" s="48">
        <f t="shared" si="119"/>
        <v>20.586646157157311</v>
      </c>
      <c r="R627" s="48">
        <f t="shared" si="120"/>
        <v>19.493147271344004</v>
      </c>
      <c r="S627" s="34">
        <f t="shared" si="121"/>
        <v>0.58971802558189523</v>
      </c>
      <c r="T627" s="34">
        <f t="shared" si="122"/>
        <v>0.59463359388349346</v>
      </c>
      <c r="U627" s="17">
        <f t="shared" si="123"/>
        <v>21.929599999999997</v>
      </c>
      <c r="V627" s="17">
        <f t="shared" si="124"/>
        <v>10.964799999999999</v>
      </c>
      <c r="W627" s="17">
        <f t="shared" si="125"/>
        <v>10.513957060062502</v>
      </c>
      <c r="X627" s="19">
        <f t="shared" si="126"/>
        <v>1.0964799999999999</v>
      </c>
      <c r="Y627" s="71">
        <f t="shared" si="127"/>
        <v>1.0513957060062502</v>
      </c>
    </row>
    <row r="628" spans="1:25" ht="18" x14ac:dyDescent="0.55000000000000004">
      <c r="A628" s="57">
        <v>634</v>
      </c>
      <c r="B628" s="70" t="s">
        <v>673</v>
      </c>
      <c r="C628" s="15">
        <v>20</v>
      </c>
      <c r="D628" s="46">
        <f t="shared" si="116"/>
        <v>19.037500000000001</v>
      </c>
      <c r="E628" s="15">
        <v>21.7</v>
      </c>
      <c r="F628" s="46">
        <f t="shared" si="117"/>
        <v>21.282274999999998</v>
      </c>
      <c r="G628" s="15">
        <v>14.8</v>
      </c>
      <c r="H628" s="46">
        <f t="shared" si="118"/>
        <v>13.522019999999999</v>
      </c>
      <c r="I628" s="47">
        <v>72.8</v>
      </c>
      <c r="J628" s="37">
        <f>K628-273.15</f>
        <v>181</v>
      </c>
      <c r="K628" s="37">
        <v>454.15</v>
      </c>
      <c r="L628" s="37">
        <f>M628-273.15</f>
        <v>262.85000000000002</v>
      </c>
      <c r="M628" s="37">
        <v>536</v>
      </c>
      <c r="N628" s="53"/>
      <c r="O628" s="37"/>
      <c r="P628" s="37"/>
      <c r="Q628" s="48">
        <f t="shared" si="119"/>
        <v>33.014087901985114</v>
      </c>
      <c r="R628" s="48">
        <f t="shared" si="120"/>
        <v>31.59440868739317</v>
      </c>
      <c r="S628" s="34">
        <f t="shared" si="121"/>
        <v>11.837723719245908</v>
      </c>
      <c r="T628" s="34">
        <f t="shared" si="122"/>
        <v>11.506627822165672</v>
      </c>
      <c r="U628" s="17">
        <f t="shared" si="123"/>
        <v>283.48360000000002</v>
      </c>
      <c r="V628" s="17">
        <f t="shared" si="124"/>
        <v>141.74180000000001</v>
      </c>
      <c r="W628" s="17">
        <f t="shared" si="125"/>
        <v>132.7097268860625</v>
      </c>
      <c r="X628" s="19">
        <f t="shared" si="126"/>
        <v>14.174180000000002</v>
      </c>
      <c r="Y628" s="71">
        <f t="shared" si="127"/>
        <v>13.27097268860625</v>
      </c>
    </row>
    <row r="629" spans="1:25" ht="18" x14ac:dyDescent="0.55000000000000004">
      <c r="A629" s="57">
        <v>635</v>
      </c>
      <c r="B629" s="70" t="s">
        <v>674</v>
      </c>
      <c r="C629" s="15">
        <v>19</v>
      </c>
      <c r="D629" s="46">
        <f t="shared" si="116"/>
        <v>18.085625</v>
      </c>
      <c r="E629" s="15">
        <v>6.6</v>
      </c>
      <c r="F629" s="46">
        <f t="shared" si="117"/>
        <v>6.47295</v>
      </c>
      <c r="G629" s="15">
        <v>7.7</v>
      </c>
      <c r="H629" s="46">
        <f t="shared" si="118"/>
        <v>7.0351049999999997</v>
      </c>
      <c r="I629" s="47">
        <v>93.5</v>
      </c>
      <c r="J629" s="37">
        <v>-21.5</v>
      </c>
      <c r="K629" s="37">
        <f>J629+273.15</f>
        <v>251.64999999999998</v>
      </c>
      <c r="L629" s="37">
        <v>147</v>
      </c>
      <c r="M629" s="37">
        <f>L629+273.15</f>
        <v>420.15</v>
      </c>
      <c r="N629" s="53"/>
      <c r="O629" s="37"/>
      <c r="P629" s="37"/>
      <c r="Q629" s="48">
        <f t="shared" si="119"/>
        <v>21.537177159507234</v>
      </c>
      <c r="R629" s="48">
        <f t="shared" si="120"/>
        <v>20.456823206552624</v>
      </c>
      <c r="S629" s="34">
        <f t="shared" si="121"/>
        <v>0.36081297676802748</v>
      </c>
      <c r="T629" s="34">
        <f t="shared" si="122"/>
        <v>0.3690423413251267</v>
      </c>
      <c r="U629" s="17">
        <f t="shared" si="123"/>
        <v>0.96360000000000312</v>
      </c>
      <c r="V629" s="17">
        <f t="shared" si="124"/>
        <v>0.48180000000000156</v>
      </c>
      <c r="W629" s="17">
        <f t="shared" si="125"/>
        <v>0.48568245756250339</v>
      </c>
      <c r="X629" s="19">
        <f t="shared" si="126"/>
        <v>4.8180000000000153E-2</v>
      </c>
      <c r="Y629" s="71">
        <f t="shared" si="127"/>
        <v>4.8568245756250336E-2</v>
      </c>
    </row>
    <row r="630" spans="1:25" ht="18" x14ac:dyDescent="0.55000000000000004">
      <c r="A630" s="57">
        <v>636</v>
      </c>
      <c r="B630" s="70" t="s">
        <v>675</v>
      </c>
      <c r="C630" s="15">
        <v>16.2</v>
      </c>
      <c r="D630" s="46">
        <f t="shared" si="116"/>
        <v>15.420375</v>
      </c>
      <c r="E630" s="15">
        <v>12.9</v>
      </c>
      <c r="F630" s="46">
        <f t="shared" si="117"/>
        <v>12.651675000000001</v>
      </c>
      <c r="G630" s="15">
        <v>6.8</v>
      </c>
      <c r="H630" s="46">
        <f t="shared" si="118"/>
        <v>6.2128199999999998</v>
      </c>
      <c r="I630" s="47">
        <v>96.6</v>
      </c>
      <c r="J630" s="37" t="s">
        <v>47</v>
      </c>
      <c r="K630" s="37" t="s">
        <v>47</v>
      </c>
      <c r="L630" s="37">
        <v>116</v>
      </c>
      <c r="M630" s="37">
        <f>L630+273.15</f>
        <v>389.15</v>
      </c>
      <c r="N630" s="53"/>
      <c r="O630" s="37"/>
      <c r="P630" s="37"/>
      <c r="Q630" s="48">
        <f t="shared" si="119"/>
        <v>21.796559361513918</v>
      </c>
      <c r="R630" s="48">
        <f t="shared" si="120"/>
        <v>20.891433119789795</v>
      </c>
      <c r="S630" s="34">
        <f t="shared" si="121"/>
        <v>0.62019517877471131</v>
      </c>
      <c r="T630" s="34">
        <f t="shared" si="122"/>
        <v>0.80365225456229794</v>
      </c>
      <c r="U630" s="17">
        <f t="shared" si="123"/>
        <v>60.251599999999989</v>
      </c>
      <c r="V630" s="17">
        <f t="shared" si="124"/>
        <v>30.125799999999995</v>
      </c>
      <c r="W630" s="17">
        <f t="shared" si="125"/>
        <v>27.820378188312482</v>
      </c>
      <c r="X630" s="19">
        <f t="shared" si="126"/>
        <v>3.0125799999999994</v>
      </c>
      <c r="Y630" s="71">
        <f t="shared" si="127"/>
        <v>2.782037818831248</v>
      </c>
    </row>
    <row r="631" spans="1:25" ht="18" x14ac:dyDescent="0.55000000000000004">
      <c r="A631" s="57">
        <v>637</v>
      </c>
      <c r="B631" s="70" t="s">
        <v>676</v>
      </c>
      <c r="C631" s="15">
        <v>18</v>
      </c>
      <c r="D631" s="46">
        <f t="shared" si="116"/>
        <v>17.133749999999999</v>
      </c>
      <c r="E631" s="15">
        <v>1.4</v>
      </c>
      <c r="F631" s="46">
        <f t="shared" si="117"/>
        <v>1.3730499999999999</v>
      </c>
      <c r="G631" s="15">
        <v>2</v>
      </c>
      <c r="H631" s="46">
        <f t="shared" si="118"/>
        <v>1.8272999999999999</v>
      </c>
      <c r="I631" s="47">
        <v>106.8</v>
      </c>
      <c r="J631" s="37">
        <f>K631-273.15</f>
        <v>-94.96999999999997</v>
      </c>
      <c r="K631" s="37">
        <v>178.18</v>
      </c>
      <c r="L631" s="37">
        <f>M631-273.15</f>
        <v>110.63</v>
      </c>
      <c r="M631" s="37">
        <v>383.78</v>
      </c>
      <c r="N631" s="53"/>
      <c r="O631" s="37"/>
      <c r="P631" s="37"/>
      <c r="Q631" s="48">
        <f t="shared" si="119"/>
        <v>18.164801127455263</v>
      </c>
      <c r="R631" s="48">
        <f t="shared" si="120"/>
        <v>17.285533855076618</v>
      </c>
      <c r="S631" s="34">
        <f t="shared" si="121"/>
        <v>3.0115630552839434</v>
      </c>
      <c r="T631" s="34">
        <f t="shared" si="122"/>
        <v>2.8022470101508787</v>
      </c>
      <c r="U631" s="17">
        <f t="shared" si="123"/>
        <v>58.433599999999991</v>
      </c>
      <c r="V631" s="17">
        <f t="shared" si="124"/>
        <v>29.216799999999996</v>
      </c>
      <c r="W631" s="17">
        <f t="shared" si="125"/>
        <v>26.242760630049993</v>
      </c>
      <c r="X631" s="19">
        <f t="shared" si="126"/>
        <v>2.9216799999999994</v>
      </c>
      <c r="Y631" s="71">
        <f t="shared" si="127"/>
        <v>2.6242760630049995</v>
      </c>
    </row>
    <row r="632" spans="1:25" ht="18" x14ac:dyDescent="0.55000000000000004">
      <c r="A632" s="57">
        <v>638</v>
      </c>
      <c r="B632" s="70" t="s">
        <v>677</v>
      </c>
      <c r="C632" s="15">
        <v>19.3</v>
      </c>
      <c r="D632" s="46">
        <f t="shared" si="116"/>
        <v>18.371187500000001</v>
      </c>
      <c r="E632" s="15">
        <v>7.9</v>
      </c>
      <c r="F632" s="46">
        <f t="shared" si="117"/>
        <v>7.7479250000000004</v>
      </c>
      <c r="G632" s="15">
        <v>6.1</v>
      </c>
      <c r="H632" s="46">
        <f t="shared" si="118"/>
        <v>5.5732649999999992</v>
      </c>
      <c r="I632" s="47">
        <v>143.5</v>
      </c>
      <c r="J632" s="37" t="s">
        <v>47</v>
      </c>
      <c r="K632" s="37" t="s">
        <v>47</v>
      </c>
      <c r="L632" s="37" t="s">
        <v>47</v>
      </c>
      <c r="M632" s="37" t="s">
        <v>47</v>
      </c>
      <c r="N632" s="53"/>
      <c r="O632" s="37"/>
      <c r="P632" s="37"/>
      <c r="Q632" s="48">
        <f t="shared" si="119"/>
        <v>21.728092415120109</v>
      </c>
      <c r="R632" s="48">
        <f t="shared" si="120"/>
        <v>20.70246735840939</v>
      </c>
      <c r="S632" s="34">
        <f t="shared" si="121"/>
        <v>0.55172823238090274</v>
      </c>
      <c r="T632" s="34">
        <f t="shared" si="122"/>
        <v>0.6146864931818925</v>
      </c>
      <c r="U632" s="17">
        <f t="shared" si="123"/>
        <v>2.9656000000000096</v>
      </c>
      <c r="V632" s="17">
        <f t="shared" si="124"/>
        <v>1.4828000000000048</v>
      </c>
      <c r="W632" s="17">
        <f t="shared" si="125"/>
        <v>1.456745635537511</v>
      </c>
      <c r="X632" s="19">
        <f t="shared" si="126"/>
        <v>0.14828000000000047</v>
      </c>
      <c r="Y632" s="71">
        <f t="shared" si="127"/>
        <v>0.14567456355375111</v>
      </c>
    </row>
    <row r="633" spans="1:25" ht="18" x14ac:dyDescent="0.55000000000000004">
      <c r="A633" s="57">
        <v>639</v>
      </c>
      <c r="B633" s="70" t="s">
        <v>678</v>
      </c>
      <c r="C633" s="15">
        <v>20.7</v>
      </c>
      <c r="D633" s="46">
        <f t="shared" si="116"/>
        <v>19.703812500000002</v>
      </c>
      <c r="E633" s="15">
        <v>8.8000000000000007</v>
      </c>
      <c r="F633" s="46">
        <f t="shared" si="117"/>
        <v>8.6306000000000012</v>
      </c>
      <c r="G633" s="15">
        <v>15</v>
      </c>
      <c r="H633" s="46">
        <f t="shared" si="118"/>
        <v>13.704749999999999</v>
      </c>
      <c r="I633" s="47">
        <v>58.2</v>
      </c>
      <c r="J633" s="37">
        <v>23</v>
      </c>
      <c r="K633" s="37">
        <f>J633+273.15</f>
        <v>296.14999999999998</v>
      </c>
      <c r="L633" s="37">
        <v>203</v>
      </c>
      <c r="M633" s="37">
        <f>L633+273.15</f>
        <v>476.15</v>
      </c>
      <c r="N633" s="53"/>
      <c r="O633" s="37"/>
      <c r="P633" s="37"/>
      <c r="Q633" s="48">
        <f t="shared" si="119"/>
        <v>27.035717116436913</v>
      </c>
      <c r="R633" s="48">
        <f t="shared" si="120"/>
        <v>25.505835723568367</v>
      </c>
      <c r="S633" s="34">
        <f t="shared" si="121"/>
        <v>5.859352933697707</v>
      </c>
      <c r="T633" s="34">
        <f t="shared" si="122"/>
        <v>5.4180548583408701</v>
      </c>
      <c r="U633" s="17">
        <f t="shared" si="123"/>
        <v>82.921600000000012</v>
      </c>
      <c r="V633" s="17">
        <f t="shared" si="124"/>
        <v>41.460800000000006</v>
      </c>
      <c r="W633" s="17">
        <f t="shared" si="125"/>
        <v>35.838048750362525</v>
      </c>
      <c r="X633" s="19">
        <f t="shared" si="126"/>
        <v>4.1460800000000004</v>
      </c>
      <c r="Y633" s="71">
        <f t="shared" si="127"/>
        <v>3.5838048750362526</v>
      </c>
    </row>
    <row r="634" spans="1:25" ht="18" x14ac:dyDescent="0.55000000000000004">
      <c r="A634" s="57">
        <v>640</v>
      </c>
      <c r="B634" s="70" t="s">
        <v>679</v>
      </c>
      <c r="C634" s="15">
        <v>15.3</v>
      </c>
      <c r="D634" s="46">
        <f t="shared" si="116"/>
        <v>14.5636875</v>
      </c>
      <c r="E634" s="15">
        <v>9.4</v>
      </c>
      <c r="F634" s="46">
        <f t="shared" si="117"/>
        <v>9.2190500000000011</v>
      </c>
      <c r="G634" s="15">
        <v>8</v>
      </c>
      <c r="H634" s="46">
        <f t="shared" si="118"/>
        <v>7.3091999999999997</v>
      </c>
      <c r="I634" s="47">
        <v>97.8</v>
      </c>
      <c r="J634" s="37" t="s">
        <v>47</v>
      </c>
      <c r="K634" s="37" t="s">
        <v>47</v>
      </c>
      <c r="L634" s="38">
        <v>163</v>
      </c>
      <c r="M634" s="37">
        <f>L634+273.15</f>
        <v>436.15</v>
      </c>
      <c r="N634" s="53"/>
      <c r="O634" s="37"/>
      <c r="P634" s="37"/>
      <c r="Q634" s="49">
        <f t="shared" si="119"/>
        <v>19.658331567048105</v>
      </c>
      <c r="R634" s="48">
        <f t="shared" si="120"/>
        <v>18.722080043097677</v>
      </c>
      <c r="S634" s="34">
        <f t="shared" si="121"/>
        <v>1.5180326156911015</v>
      </c>
      <c r="T634" s="34">
        <f t="shared" si="122"/>
        <v>1.3657008221298206</v>
      </c>
      <c r="U634" s="17">
        <f t="shared" si="123"/>
        <v>53.545599999999951</v>
      </c>
      <c r="V634" s="17">
        <f t="shared" si="124"/>
        <v>26.772799999999975</v>
      </c>
      <c r="W634" s="17">
        <f t="shared" si="125"/>
        <v>23.743150965362464</v>
      </c>
      <c r="X634" s="19">
        <f t="shared" si="126"/>
        <v>2.6772799999999974</v>
      </c>
      <c r="Y634" s="71">
        <f t="shared" si="127"/>
        <v>2.3743150965362463</v>
      </c>
    </row>
    <row r="635" spans="1:25" ht="18" x14ac:dyDescent="0.55000000000000004">
      <c r="A635" s="57">
        <v>641</v>
      </c>
      <c r="B635" s="70" t="s">
        <v>680</v>
      </c>
      <c r="C635" s="15">
        <v>16.3</v>
      </c>
      <c r="D635" s="46">
        <f t="shared" si="116"/>
        <v>15.515562500000001</v>
      </c>
      <c r="E635" s="15">
        <v>6.3</v>
      </c>
      <c r="F635" s="46">
        <f t="shared" si="117"/>
        <v>6.178725</v>
      </c>
      <c r="G635" s="15">
        <v>4.3</v>
      </c>
      <c r="H635" s="46">
        <f t="shared" si="118"/>
        <v>3.9286949999999998</v>
      </c>
      <c r="I635" s="47">
        <v>345</v>
      </c>
      <c r="J635" s="37">
        <v>-78.900000000000006</v>
      </c>
      <c r="K635" s="37">
        <f>J635+273.15</f>
        <v>194.24999999999997</v>
      </c>
      <c r="L635" s="37">
        <v>216</v>
      </c>
      <c r="M635" s="37">
        <f>L635+273.15</f>
        <v>489.15</v>
      </c>
      <c r="N635" s="53"/>
      <c r="O635" s="37"/>
      <c r="P635" s="37"/>
      <c r="Q635" s="48">
        <f t="shared" si="119"/>
        <v>17.99638852659055</v>
      </c>
      <c r="R635" s="48">
        <f t="shared" si="120"/>
        <v>17.156455540701181</v>
      </c>
      <c r="S635" s="34">
        <f t="shared" si="121"/>
        <v>3.1799756561486561</v>
      </c>
      <c r="T635" s="34">
        <f t="shared" si="122"/>
        <v>2.9313253245263162</v>
      </c>
      <c r="U635" s="17">
        <f t="shared" si="123"/>
        <v>31.205599999999968</v>
      </c>
      <c r="V635" s="17">
        <f t="shared" si="124"/>
        <v>15.602799999999984</v>
      </c>
      <c r="W635" s="17">
        <f t="shared" si="125"/>
        <v>13.397649313937462</v>
      </c>
      <c r="X635" s="19">
        <f t="shared" si="126"/>
        <v>1.5602799999999983</v>
      </c>
      <c r="Y635" s="71">
        <f t="shared" si="127"/>
        <v>1.3397649313937463</v>
      </c>
    </row>
    <row r="636" spans="1:25" ht="18" x14ac:dyDescent="0.55000000000000004">
      <c r="A636" s="57">
        <v>642</v>
      </c>
      <c r="B636" s="70" t="s">
        <v>681</v>
      </c>
      <c r="C636" s="15">
        <v>17.7</v>
      </c>
      <c r="D636" s="46">
        <f t="shared" si="116"/>
        <v>16.848187499999998</v>
      </c>
      <c r="E636" s="15">
        <v>15.5</v>
      </c>
      <c r="F636" s="46">
        <f t="shared" si="117"/>
        <v>15.201625</v>
      </c>
      <c r="G636" s="15">
        <v>3.4</v>
      </c>
      <c r="H636" s="46">
        <f t="shared" si="118"/>
        <v>3.1064099999999999</v>
      </c>
      <c r="I636" s="47">
        <v>106.2</v>
      </c>
      <c r="J636" s="37">
        <v>-30</v>
      </c>
      <c r="K636" s="37">
        <f>J636+273.15</f>
        <v>243.14999999999998</v>
      </c>
      <c r="L636" s="37">
        <v>114</v>
      </c>
      <c r="M636" s="37">
        <f>L636+273.15</f>
        <v>387.15</v>
      </c>
      <c r="N636" s="53"/>
      <c r="O636" s="37"/>
      <c r="P636" s="37"/>
      <c r="Q636" s="48">
        <f t="shared" si="119"/>
        <v>23.771832070751298</v>
      </c>
      <c r="R636" s="48">
        <f t="shared" si="120"/>
        <v>22.904161363470202</v>
      </c>
      <c r="S636" s="34">
        <f t="shared" si="121"/>
        <v>2.5954678880120916</v>
      </c>
      <c r="T636" s="34">
        <f t="shared" si="122"/>
        <v>2.8163804982427045</v>
      </c>
      <c r="U636" s="17">
        <f t="shared" si="123"/>
        <v>89.371600000000001</v>
      </c>
      <c r="V636" s="17">
        <f t="shared" si="124"/>
        <v>44.6858</v>
      </c>
      <c r="W636" s="17">
        <f t="shared" si="125"/>
        <v>41.886430283724998</v>
      </c>
      <c r="X636" s="19">
        <f t="shared" si="126"/>
        <v>4.4685800000000002</v>
      </c>
      <c r="Y636" s="71">
        <f t="shared" si="127"/>
        <v>4.1886430283724998</v>
      </c>
    </row>
    <row r="637" spans="1:25" ht="18" x14ac:dyDescent="0.55000000000000004">
      <c r="A637" s="57">
        <v>643</v>
      </c>
      <c r="B637" s="70" t="s">
        <v>682</v>
      </c>
      <c r="C637" s="15">
        <v>17.7</v>
      </c>
      <c r="D637" s="46">
        <f t="shared" si="116"/>
        <v>16.848187499999998</v>
      </c>
      <c r="E637" s="15">
        <v>15.7</v>
      </c>
      <c r="F637" s="46">
        <f t="shared" si="117"/>
        <v>15.397774999999999</v>
      </c>
      <c r="G637" s="15">
        <v>3.4</v>
      </c>
      <c r="H637" s="46">
        <f t="shared" si="118"/>
        <v>3.1064099999999999</v>
      </c>
      <c r="I637" s="47">
        <v>104.8</v>
      </c>
      <c r="J637" s="37" t="s">
        <v>47</v>
      </c>
      <c r="K637" s="37" t="s">
        <v>47</v>
      </c>
      <c r="L637" s="37">
        <v>118</v>
      </c>
      <c r="M637" s="37">
        <f>L637+273.15</f>
        <v>391.15</v>
      </c>
      <c r="N637" s="53"/>
      <c r="O637" s="37"/>
      <c r="P637" s="37"/>
      <c r="Q637" s="48">
        <f t="shared" si="119"/>
        <v>23.902719510549421</v>
      </c>
      <c r="R637" s="48">
        <f t="shared" si="120"/>
        <v>23.034814522237447</v>
      </c>
      <c r="S637" s="34">
        <f t="shared" si="121"/>
        <v>2.7263553278102144</v>
      </c>
      <c r="T637" s="34">
        <f t="shared" si="122"/>
        <v>2.9470336570099498</v>
      </c>
      <c r="U637" s="17">
        <f t="shared" si="123"/>
        <v>92.81159999999997</v>
      </c>
      <c r="V637" s="17">
        <f t="shared" si="124"/>
        <v>46.405799999999985</v>
      </c>
      <c r="W637" s="17">
        <f t="shared" si="125"/>
        <v>43.542358006224994</v>
      </c>
      <c r="X637" s="19">
        <f t="shared" si="126"/>
        <v>4.6405799999999982</v>
      </c>
      <c r="Y637" s="71">
        <f t="shared" si="127"/>
        <v>4.354235800622499</v>
      </c>
    </row>
    <row r="638" spans="1:25" ht="18" x14ac:dyDescent="0.55000000000000004">
      <c r="A638" s="57">
        <v>644</v>
      </c>
      <c r="B638" s="70" t="s">
        <v>683</v>
      </c>
      <c r="C638" s="15">
        <v>17.8</v>
      </c>
      <c r="D638" s="46">
        <f t="shared" si="116"/>
        <v>16.943375</v>
      </c>
      <c r="E638" s="15">
        <v>15.7</v>
      </c>
      <c r="F638" s="46">
        <f t="shared" si="117"/>
        <v>15.397774999999999</v>
      </c>
      <c r="G638" s="15">
        <v>3.4</v>
      </c>
      <c r="H638" s="46">
        <f t="shared" si="118"/>
        <v>3.1064099999999999</v>
      </c>
      <c r="I638" s="47">
        <v>105</v>
      </c>
      <c r="J638" s="37" t="s">
        <v>47</v>
      </c>
      <c r="K638" s="37" t="s">
        <v>47</v>
      </c>
      <c r="L638" s="37">
        <f>M638-273.15</f>
        <v>142</v>
      </c>
      <c r="M638" s="37">
        <v>415.15</v>
      </c>
      <c r="N638" s="53"/>
      <c r="O638" s="37"/>
      <c r="P638" s="37"/>
      <c r="Q638" s="48">
        <f t="shared" si="119"/>
        <v>23.976863848301761</v>
      </c>
      <c r="R638" s="48">
        <f t="shared" si="120"/>
        <v>23.104528007067142</v>
      </c>
      <c r="S638" s="34">
        <f t="shared" si="121"/>
        <v>2.8004996655625547</v>
      </c>
      <c r="T638" s="34">
        <f t="shared" si="122"/>
        <v>3.0167471418396445</v>
      </c>
      <c r="U638" s="17">
        <f t="shared" si="123"/>
        <v>92.03559999999996</v>
      </c>
      <c r="V638" s="17">
        <f t="shared" si="124"/>
        <v>46.01779999999998</v>
      </c>
      <c r="W638" s="17">
        <f t="shared" si="125"/>
        <v>43.210405402162486</v>
      </c>
      <c r="X638" s="19">
        <f t="shared" si="126"/>
        <v>4.601779999999998</v>
      </c>
      <c r="Y638" s="71">
        <f t="shared" si="127"/>
        <v>4.3210405402162486</v>
      </c>
    </row>
    <row r="639" spans="1:25" ht="18" x14ac:dyDescent="0.55000000000000004">
      <c r="A639" s="57">
        <v>645</v>
      </c>
      <c r="B639" s="70" t="s">
        <v>684</v>
      </c>
      <c r="C639" s="15">
        <v>16.399999999999999</v>
      </c>
      <c r="D639" s="46">
        <f t="shared" si="116"/>
        <v>15.610749999999999</v>
      </c>
      <c r="E639" s="15">
        <v>7.4</v>
      </c>
      <c r="F639" s="46">
        <f t="shared" si="117"/>
        <v>7.2575500000000002</v>
      </c>
      <c r="G639" s="15">
        <v>6.1</v>
      </c>
      <c r="H639" s="46">
        <f t="shared" si="118"/>
        <v>5.5732649999999992</v>
      </c>
      <c r="I639" s="47">
        <v>100</v>
      </c>
      <c r="J639" s="37">
        <v>-42</v>
      </c>
      <c r="K639" s="37">
        <f>J639+273.15</f>
        <v>231.14999999999998</v>
      </c>
      <c r="L639" s="37">
        <v>83</v>
      </c>
      <c r="M639" s="37">
        <f>L639+273.15</f>
        <v>356.15</v>
      </c>
      <c r="N639" s="53"/>
      <c r="O639" s="37"/>
      <c r="P639" s="37"/>
      <c r="Q639" s="48">
        <f t="shared" si="119"/>
        <v>18.99815780542945</v>
      </c>
      <c r="R639" s="48">
        <f t="shared" si="120"/>
        <v>18.094994620757006</v>
      </c>
      <c r="S639" s="34">
        <f t="shared" si="121"/>
        <v>2.1782063773097562</v>
      </c>
      <c r="T639" s="34">
        <f t="shared" si="122"/>
        <v>1.9927862444704907</v>
      </c>
      <c r="U639" s="17">
        <f t="shared" si="123"/>
        <v>22.499600000000008</v>
      </c>
      <c r="V639" s="17">
        <f t="shared" si="124"/>
        <v>11.249800000000004</v>
      </c>
      <c r="W639" s="17">
        <f t="shared" si="125"/>
        <v>9.7159507549124822</v>
      </c>
      <c r="X639" s="19">
        <f t="shared" si="126"/>
        <v>1.1249800000000003</v>
      </c>
      <c r="Y639" s="71">
        <f t="shared" si="127"/>
        <v>0.97159507549124824</v>
      </c>
    </row>
    <row r="640" spans="1:25" ht="18" x14ac:dyDescent="0.55000000000000004">
      <c r="A640" s="57">
        <v>646</v>
      </c>
      <c r="B640" s="70" t="s">
        <v>685</v>
      </c>
      <c r="C640" s="15">
        <v>19.2</v>
      </c>
      <c r="D640" s="46">
        <f t="shared" si="116"/>
        <v>18.276</v>
      </c>
      <c r="E640" s="15">
        <v>5.3</v>
      </c>
      <c r="F640" s="46">
        <f t="shared" si="117"/>
        <v>5.1979749999999996</v>
      </c>
      <c r="G640" s="15">
        <v>4.0999999999999996</v>
      </c>
      <c r="H640" s="46">
        <f t="shared" si="118"/>
        <v>3.7459649999999995</v>
      </c>
      <c r="I640" s="47">
        <v>187</v>
      </c>
      <c r="J640" s="37">
        <v>61.15</v>
      </c>
      <c r="K640" s="37">
        <f>J640+273.15</f>
        <v>334.29999999999995</v>
      </c>
      <c r="L640" s="37">
        <f>M640-273.15</f>
        <v>347.5</v>
      </c>
      <c r="M640" s="37">
        <v>620.65</v>
      </c>
      <c r="N640" s="53"/>
      <c r="O640" s="50" t="s">
        <v>47</v>
      </c>
      <c r="P640" s="50" t="s">
        <v>192</v>
      </c>
      <c r="Q640" s="48">
        <f t="shared" si="119"/>
        <v>20.335682924357371</v>
      </c>
      <c r="R640" s="48">
        <f t="shared" si="120"/>
        <v>19.366552968503456</v>
      </c>
      <c r="S640" s="34">
        <f t="shared" si="121"/>
        <v>0.84068125838183505</v>
      </c>
      <c r="T640" s="34">
        <f t="shared" si="122"/>
        <v>0.72122789672404153</v>
      </c>
      <c r="U640" s="17">
        <f t="shared" si="123"/>
        <v>12.221600000000004</v>
      </c>
      <c r="V640" s="17">
        <f t="shared" si="124"/>
        <v>6.110800000000002</v>
      </c>
      <c r="W640" s="17">
        <f t="shared" si="125"/>
        <v>5.3837732157250073</v>
      </c>
      <c r="X640" s="19">
        <f t="shared" si="126"/>
        <v>0.61108000000000018</v>
      </c>
      <c r="Y640" s="71">
        <f t="shared" si="127"/>
        <v>0.53837732157250073</v>
      </c>
    </row>
    <row r="641" spans="1:25" ht="18" x14ac:dyDescent="0.55000000000000004">
      <c r="A641" s="57">
        <v>647</v>
      </c>
      <c r="B641" s="70" t="s">
        <v>686</v>
      </c>
      <c r="C641" s="15">
        <v>16.8</v>
      </c>
      <c r="D641" s="46">
        <f t="shared" si="116"/>
        <v>15.9915</v>
      </c>
      <c r="E641" s="15">
        <v>4.3</v>
      </c>
      <c r="F641" s="46">
        <f t="shared" si="117"/>
        <v>4.217225</v>
      </c>
      <c r="G641" s="15">
        <v>2</v>
      </c>
      <c r="H641" s="46">
        <f t="shared" si="118"/>
        <v>1.8272999999999999</v>
      </c>
      <c r="I641" s="47">
        <v>99.3</v>
      </c>
      <c r="J641" s="37">
        <f>K641-273.15</f>
        <v>-30.049999999999983</v>
      </c>
      <c r="K641" s="37">
        <v>243.1</v>
      </c>
      <c r="L641" s="37">
        <f>M641-273.15</f>
        <v>74.080000000000041</v>
      </c>
      <c r="M641" s="37">
        <v>347.23</v>
      </c>
      <c r="N641" s="53"/>
      <c r="O641" s="37"/>
      <c r="P641" s="37"/>
      <c r="Q641" s="48">
        <f t="shared" si="119"/>
        <v>17.456517407547246</v>
      </c>
      <c r="R641" s="48">
        <f t="shared" si="120"/>
        <v>16.638872685390229</v>
      </c>
      <c r="S641" s="34">
        <f t="shared" si="121"/>
        <v>3.7198467751919608</v>
      </c>
      <c r="T641" s="34">
        <f t="shared" si="122"/>
        <v>3.4489081798372681</v>
      </c>
      <c r="U641" s="17">
        <f t="shared" si="123"/>
        <v>47.035599999999974</v>
      </c>
      <c r="V641" s="17">
        <f t="shared" si="124"/>
        <v>23.517799999999987</v>
      </c>
      <c r="W641" s="17">
        <f t="shared" si="125"/>
        <v>20.19417071286248</v>
      </c>
      <c r="X641" s="19">
        <f t="shared" si="126"/>
        <v>2.3517799999999989</v>
      </c>
      <c r="Y641" s="71">
        <f t="shared" si="127"/>
        <v>2.0194170712862478</v>
      </c>
    </row>
    <row r="642" spans="1:25" ht="18" x14ac:dyDescent="0.55000000000000004">
      <c r="A642" s="57">
        <v>648</v>
      </c>
      <c r="B642" s="70" t="s">
        <v>687</v>
      </c>
      <c r="C642" s="15">
        <v>18.2</v>
      </c>
      <c r="D642" s="46">
        <f t="shared" ref="D642:D705" si="128">C642*(1-($AC$12-$AD$12)*$AA$12*1.25)</f>
        <v>17.324124999999999</v>
      </c>
      <c r="E642" s="15">
        <v>5.3</v>
      </c>
      <c r="F642" s="46">
        <f t="shared" ref="F642:F705" si="129">E642*(1-($AC$12-$AD$12)*$AA$12/2)</f>
        <v>5.1979749999999996</v>
      </c>
      <c r="G642" s="15">
        <v>6.8</v>
      </c>
      <c r="H642" s="46">
        <f t="shared" ref="H642:H705" si="130">G642*(1-($AC$12-$AD$12)*(0.00122+$AA$12/2))</f>
        <v>6.2128199999999998</v>
      </c>
      <c r="I642" s="47">
        <v>92.9</v>
      </c>
      <c r="J642" s="37">
        <v>-36</v>
      </c>
      <c r="K642" s="37">
        <f t="shared" ref="K642:K647" si="131">J642+273.15</f>
        <v>237.14999999999998</v>
      </c>
      <c r="L642" s="37">
        <v>113.8</v>
      </c>
      <c r="M642" s="37">
        <f>L642+273.15</f>
        <v>386.95</v>
      </c>
      <c r="N642" s="53"/>
      <c r="O642" s="37"/>
      <c r="P642" s="37"/>
      <c r="Q642" s="49">
        <f t="shared" ref="Q642:Q705" si="132">(C642^2+E642^2+G642^2)^(1/2)</f>
        <v>20.13876858201613</v>
      </c>
      <c r="R642" s="48">
        <f t="shared" ref="R642:R705" si="133">(D642^2+F642^2+H642^2)^(1/2)</f>
        <v>19.124418513216288</v>
      </c>
      <c r="S642" s="34">
        <f t="shared" ref="S642:S705" si="134">ABS($AG$2-Q642)</f>
        <v>1.0375956007230762</v>
      </c>
      <c r="T642" s="34">
        <f t="shared" ref="T642:T705" si="135">ABS($AG$3-R642)</f>
        <v>0.96336235201120957</v>
      </c>
      <c r="U642" s="17">
        <f t="shared" ref="U642:U705" si="136">4*($AB$2-C642)^2+($AC$2-E642)^2+($AD$2-G642)^2</f>
        <v>4.0115999999999987</v>
      </c>
      <c r="V642" s="17">
        <f t="shared" ref="V642:V705" si="137">(4*($AB$2-C642)^2+($AC$2-E642)^2+($AD$2-G642)^2)^1/2</f>
        <v>2.0057999999999994</v>
      </c>
      <c r="W642" s="17">
        <f t="shared" ref="W642:W705" si="138">(4*($AB$3-D642)^2+($AC$3-F642)^2+($AD$3-H642)^2)^1/2</f>
        <v>1.7857879708124982</v>
      </c>
      <c r="X642" s="19">
        <f t="shared" ref="X642:X705" si="139">V642/$Z$12</f>
        <v>0.20057999999999993</v>
      </c>
      <c r="Y642" s="71">
        <f t="shared" ref="Y642:Y705" si="140">W642/$Z$12</f>
        <v>0.17857879708124982</v>
      </c>
    </row>
    <row r="643" spans="1:25" ht="18" x14ac:dyDescent="0.55000000000000004">
      <c r="A643" s="57">
        <v>649</v>
      </c>
      <c r="B643" s="70" t="s">
        <v>688</v>
      </c>
      <c r="C643" s="15">
        <v>18</v>
      </c>
      <c r="D643" s="46">
        <f t="shared" si="128"/>
        <v>17.133749999999999</v>
      </c>
      <c r="E643" s="15">
        <v>3.1</v>
      </c>
      <c r="F643" s="46">
        <f t="shared" si="129"/>
        <v>3.0403250000000002</v>
      </c>
      <c r="G643" s="15">
        <v>5.3</v>
      </c>
      <c r="H643" s="46">
        <f t="shared" si="130"/>
        <v>4.8423449999999999</v>
      </c>
      <c r="I643" s="47">
        <v>90.2</v>
      </c>
      <c r="J643" s="37">
        <v>-84.8</v>
      </c>
      <c r="K643" s="37">
        <f t="shared" si="131"/>
        <v>188.34999999999997</v>
      </c>
      <c r="L643" s="37">
        <v>86.7</v>
      </c>
      <c r="M643" s="37">
        <f>L643+273.15</f>
        <v>359.84999999999997</v>
      </c>
      <c r="N643" s="53"/>
      <c r="O643" s="37"/>
      <c r="P643" s="37"/>
      <c r="Q643" s="48">
        <f t="shared" si="132"/>
        <v>19.018412131405714</v>
      </c>
      <c r="R643" s="48">
        <f t="shared" si="133"/>
        <v>18.062593121341962</v>
      </c>
      <c r="S643" s="34">
        <f t="shared" si="134"/>
        <v>2.157952051333492</v>
      </c>
      <c r="T643" s="34">
        <f t="shared" si="135"/>
        <v>2.0251877438855352</v>
      </c>
      <c r="U643" s="17">
        <f t="shared" si="136"/>
        <v>20.173599999999993</v>
      </c>
      <c r="V643" s="17">
        <f t="shared" si="137"/>
        <v>10.086799999999997</v>
      </c>
      <c r="W643" s="17">
        <f t="shared" si="138"/>
        <v>9.2834785566249955</v>
      </c>
      <c r="X643" s="19">
        <f t="shared" si="139"/>
        <v>1.0086799999999996</v>
      </c>
      <c r="Y643" s="71">
        <f t="shared" si="140"/>
        <v>0.92834785566249955</v>
      </c>
    </row>
    <row r="644" spans="1:25" ht="18" x14ac:dyDescent="0.55000000000000004">
      <c r="A644" s="57">
        <v>650</v>
      </c>
      <c r="B644" s="70" t="s">
        <v>689</v>
      </c>
      <c r="C644" s="15">
        <v>15.3</v>
      </c>
      <c r="D644" s="46">
        <f t="shared" si="128"/>
        <v>14.5636875</v>
      </c>
      <c r="E644" s="15">
        <v>2</v>
      </c>
      <c r="F644" s="46">
        <f t="shared" si="129"/>
        <v>1.9615</v>
      </c>
      <c r="G644" s="15">
        <v>0</v>
      </c>
      <c r="H644" s="46">
        <f t="shared" si="130"/>
        <v>0</v>
      </c>
      <c r="I644" s="47">
        <v>92.8</v>
      </c>
      <c r="J644" s="37">
        <v>-111</v>
      </c>
      <c r="K644" s="37">
        <f t="shared" si="131"/>
        <v>162.14999999999998</v>
      </c>
      <c r="L644" s="37">
        <v>23.7</v>
      </c>
      <c r="M644" s="37">
        <f>L644+273.15</f>
        <v>296.84999999999997</v>
      </c>
      <c r="N644" s="53"/>
      <c r="O644" s="37"/>
      <c r="P644" s="37"/>
      <c r="Q644" s="48">
        <f t="shared" si="132"/>
        <v>15.430165261590687</v>
      </c>
      <c r="R644" s="48">
        <f t="shared" si="133"/>
        <v>14.695185464894831</v>
      </c>
      <c r="S644" s="34">
        <f t="shared" si="134"/>
        <v>5.7461989211485189</v>
      </c>
      <c r="T644" s="34">
        <f t="shared" si="135"/>
        <v>5.3925954003326666</v>
      </c>
      <c r="U644" s="17">
        <f t="shared" si="136"/>
        <v>120.78559999999996</v>
      </c>
      <c r="V644" s="17">
        <f t="shared" si="137"/>
        <v>60.39279999999998</v>
      </c>
      <c r="W644" s="17">
        <f t="shared" si="138"/>
        <v>52.918333541612455</v>
      </c>
      <c r="X644" s="19">
        <f t="shared" si="139"/>
        <v>6.039279999999998</v>
      </c>
      <c r="Y644" s="71">
        <f t="shared" si="140"/>
        <v>5.2918333541612457</v>
      </c>
    </row>
    <row r="645" spans="1:25" ht="18" x14ac:dyDescent="0.55000000000000004">
      <c r="A645" s="57">
        <v>651</v>
      </c>
      <c r="B645" s="70" t="s">
        <v>690</v>
      </c>
      <c r="C645" s="15">
        <v>21</v>
      </c>
      <c r="D645" s="46">
        <f t="shared" si="128"/>
        <v>19.989374999999999</v>
      </c>
      <c r="E645" s="15">
        <v>4.5</v>
      </c>
      <c r="F645" s="46">
        <f t="shared" si="129"/>
        <v>4.4133750000000003</v>
      </c>
      <c r="G645" s="15">
        <v>9.1</v>
      </c>
      <c r="H645" s="46">
        <f t="shared" si="130"/>
        <v>8.314214999999999</v>
      </c>
      <c r="I645" s="47">
        <v>145</v>
      </c>
      <c r="J645" s="37">
        <v>117</v>
      </c>
      <c r="K645" s="37">
        <f t="shared" si="131"/>
        <v>390.15</v>
      </c>
      <c r="L645" s="37" t="s">
        <v>47</v>
      </c>
      <c r="M645" s="37" t="s">
        <v>47</v>
      </c>
      <c r="N645" s="53"/>
      <c r="O645" s="37"/>
      <c r="P645" s="37"/>
      <c r="Q645" s="48">
        <f t="shared" si="132"/>
        <v>23.325093783305565</v>
      </c>
      <c r="R645" s="48">
        <f t="shared" si="133"/>
        <v>22.09477682275779</v>
      </c>
      <c r="S645" s="34">
        <f t="shared" si="134"/>
        <v>2.1487296005663588</v>
      </c>
      <c r="T645" s="34">
        <f t="shared" si="135"/>
        <v>2.0069959575302931</v>
      </c>
      <c r="U645" s="17">
        <f t="shared" si="136"/>
        <v>31.453600000000016</v>
      </c>
      <c r="V645" s="17">
        <f t="shared" si="137"/>
        <v>15.726800000000008</v>
      </c>
      <c r="W645" s="17">
        <f t="shared" si="138"/>
        <v>14.714827331975012</v>
      </c>
      <c r="X645" s="19">
        <f t="shared" si="139"/>
        <v>1.5726800000000007</v>
      </c>
      <c r="Y645" s="71">
        <f t="shared" si="140"/>
        <v>1.4714827331975013</v>
      </c>
    </row>
    <row r="646" spans="1:25" ht="18" x14ac:dyDescent="0.55000000000000004">
      <c r="A646" s="57">
        <v>652</v>
      </c>
      <c r="B646" s="70" t="s">
        <v>691</v>
      </c>
      <c r="C646" s="15">
        <v>14.7</v>
      </c>
      <c r="D646" s="46">
        <f t="shared" si="128"/>
        <v>13.9925625</v>
      </c>
      <c r="E646" s="15">
        <v>1.6</v>
      </c>
      <c r="F646" s="46">
        <f t="shared" si="129"/>
        <v>1.5692000000000002</v>
      </c>
      <c r="G646" s="15">
        <v>0</v>
      </c>
      <c r="H646" s="46">
        <f t="shared" si="130"/>
        <v>0</v>
      </c>
      <c r="I646" s="47">
        <v>119.2</v>
      </c>
      <c r="J646" s="37">
        <v>-35</v>
      </c>
      <c r="K646" s="37">
        <f t="shared" si="131"/>
        <v>238.14999999999998</v>
      </c>
      <c r="L646" s="37" t="s">
        <v>47</v>
      </c>
      <c r="M646" s="37" t="s">
        <v>47</v>
      </c>
      <c r="N646" s="53"/>
      <c r="O646" s="37"/>
      <c r="P646" s="37"/>
      <c r="Q646" s="48">
        <f t="shared" si="132"/>
        <v>14.786818454285559</v>
      </c>
      <c r="R646" s="48">
        <f t="shared" si="133"/>
        <v>14.080276771299854</v>
      </c>
      <c r="S646" s="34">
        <f t="shared" si="134"/>
        <v>6.3895457284536477</v>
      </c>
      <c r="T646" s="34">
        <f t="shared" si="135"/>
        <v>6.0075040939276434</v>
      </c>
      <c r="U646" s="17">
        <f t="shared" si="136"/>
        <v>142.80159999999998</v>
      </c>
      <c r="V646" s="17">
        <f t="shared" si="137"/>
        <v>71.40079999999999</v>
      </c>
      <c r="W646" s="17">
        <f t="shared" si="138"/>
        <v>62.887754929112461</v>
      </c>
      <c r="X646" s="19">
        <f t="shared" si="139"/>
        <v>7.1400799999999993</v>
      </c>
      <c r="Y646" s="71">
        <f t="shared" si="140"/>
        <v>6.2887754929112463</v>
      </c>
    </row>
    <row r="647" spans="1:25" ht="18" x14ac:dyDescent="0.55000000000000004">
      <c r="A647" s="57">
        <v>653</v>
      </c>
      <c r="B647" s="70" t="s">
        <v>692</v>
      </c>
      <c r="C647" s="15">
        <v>19</v>
      </c>
      <c r="D647" s="46">
        <f t="shared" si="128"/>
        <v>18.085625</v>
      </c>
      <c r="E647" s="15">
        <v>12.3</v>
      </c>
      <c r="F647" s="46">
        <f t="shared" si="129"/>
        <v>12.063225000000001</v>
      </c>
      <c r="G647" s="15">
        <v>4.5</v>
      </c>
      <c r="H647" s="46">
        <f t="shared" si="130"/>
        <v>4.1114249999999997</v>
      </c>
      <c r="I647" s="47">
        <v>316</v>
      </c>
      <c r="J647" s="37">
        <v>11</v>
      </c>
      <c r="K647" s="37">
        <f t="shared" si="131"/>
        <v>284.14999999999998</v>
      </c>
      <c r="L647" s="37">
        <v>410</v>
      </c>
      <c r="M647" s="37">
        <f>L647+273.15</f>
        <v>683.15</v>
      </c>
      <c r="N647" s="53"/>
      <c r="O647" s="37"/>
      <c r="P647" s="37"/>
      <c r="Q647" s="48">
        <f t="shared" si="132"/>
        <v>23.076828204933189</v>
      </c>
      <c r="R647" s="48">
        <f t="shared" si="133"/>
        <v>22.124986882976337</v>
      </c>
      <c r="S647" s="34">
        <f t="shared" si="134"/>
        <v>1.900464022193983</v>
      </c>
      <c r="T647" s="34">
        <f t="shared" si="135"/>
        <v>2.03720601774884</v>
      </c>
      <c r="U647" s="17">
        <f t="shared" si="136"/>
        <v>34.653600000000012</v>
      </c>
      <c r="V647" s="17">
        <f t="shared" si="137"/>
        <v>17.326800000000006</v>
      </c>
      <c r="W647" s="17">
        <f t="shared" si="138"/>
        <v>16.342835853175011</v>
      </c>
      <c r="X647" s="19">
        <f t="shared" si="139"/>
        <v>1.7326800000000007</v>
      </c>
      <c r="Y647" s="71">
        <f t="shared" si="140"/>
        <v>1.6342835853175011</v>
      </c>
    </row>
    <row r="648" spans="1:25" ht="18" x14ac:dyDescent="0.55000000000000004">
      <c r="A648" s="57">
        <v>654</v>
      </c>
      <c r="B648" s="70" t="s">
        <v>693</v>
      </c>
      <c r="C648" s="15">
        <v>14.3</v>
      </c>
      <c r="D648" s="46">
        <f t="shared" si="128"/>
        <v>13.611812500000001</v>
      </c>
      <c r="E648" s="15">
        <v>3.1</v>
      </c>
      <c r="F648" s="46">
        <f t="shared" si="129"/>
        <v>3.0403250000000002</v>
      </c>
      <c r="G648" s="15">
        <v>9</v>
      </c>
      <c r="H648" s="46">
        <f t="shared" si="130"/>
        <v>8.2228499999999993</v>
      </c>
      <c r="I648" s="47">
        <v>242</v>
      </c>
      <c r="J648" s="37">
        <f>K648-273.15</f>
        <v>30.600000000000023</v>
      </c>
      <c r="K648" s="37">
        <v>303.75</v>
      </c>
      <c r="L648" s="37">
        <f>M648-273.15</f>
        <v>280.25</v>
      </c>
      <c r="M648" s="37">
        <v>553.4</v>
      </c>
      <c r="N648" s="53"/>
      <c r="O648" s="37"/>
      <c r="P648" s="37"/>
      <c r="Q648" s="48">
        <f t="shared" si="132"/>
        <v>17.178474903203718</v>
      </c>
      <c r="R648" s="48">
        <f t="shared" si="133"/>
        <v>16.190746670962437</v>
      </c>
      <c r="S648" s="34">
        <f t="shared" si="134"/>
        <v>3.9978892795354888</v>
      </c>
      <c r="T648" s="34">
        <f t="shared" si="135"/>
        <v>3.8970341942650606</v>
      </c>
      <c r="U648" s="17">
        <f t="shared" si="136"/>
        <v>97.355599999999924</v>
      </c>
      <c r="V648" s="17">
        <f t="shared" si="137"/>
        <v>48.677799999999962</v>
      </c>
      <c r="W648" s="17">
        <f t="shared" si="138"/>
        <v>43.510687804424933</v>
      </c>
      <c r="X648" s="19">
        <f t="shared" si="139"/>
        <v>4.8677799999999962</v>
      </c>
      <c r="Y648" s="71">
        <f t="shared" si="140"/>
        <v>4.3510687804424935</v>
      </c>
    </row>
    <row r="649" spans="1:25" ht="18" x14ac:dyDescent="0.55000000000000004">
      <c r="A649" s="57">
        <v>655</v>
      </c>
      <c r="B649" s="70" t="s">
        <v>694</v>
      </c>
      <c r="C649" s="15">
        <v>17.3</v>
      </c>
      <c r="D649" s="46">
        <f t="shared" si="128"/>
        <v>16.467437500000003</v>
      </c>
      <c r="E649" s="15">
        <v>22.4</v>
      </c>
      <c r="F649" s="46">
        <f t="shared" si="129"/>
        <v>21.968799999999998</v>
      </c>
      <c r="G649" s="15">
        <v>23.3</v>
      </c>
      <c r="H649" s="46">
        <f t="shared" si="130"/>
        <v>21.288045</v>
      </c>
      <c r="I649" s="47">
        <v>133.19999999999999</v>
      </c>
      <c r="J649" s="37">
        <f>K649-273.15</f>
        <v>21.200000000000045</v>
      </c>
      <c r="K649" s="37">
        <v>294.35000000000002</v>
      </c>
      <c r="L649" s="37">
        <f>M649-273.15</f>
        <v>335.39</v>
      </c>
      <c r="M649" s="37">
        <v>608.54</v>
      </c>
      <c r="N649" s="53"/>
      <c r="O649" s="37"/>
      <c r="P649" s="37"/>
      <c r="Q649" s="48">
        <f t="shared" si="132"/>
        <v>36.659787233425128</v>
      </c>
      <c r="R649" s="48">
        <f t="shared" si="133"/>
        <v>34.741697298468758</v>
      </c>
      <c r="S649" s="34">
        <f t="shared" si="134"/>
        <v>15.483423050685921</v>
      </c>
      <c r="T649" s="34">
        <f t="shared" si="135"/>
        <v>14.65391643324126</v>
      </c>
      <c r="U649" s="17">
        <f t="shared" si="136"/>
        <v>510.91559999999993</v>
      </c>
      <c r="V649" s="17">
        <f t="shared" si="137"/>
        <v>255.45779999999996</v>
      </c>
      <c r="W649" s="17">
        <f t="shared" si="138"/>
        <v>228.56379286687496</v>
      </c>
      <c r="X649" s="19">
        <f t="shared" si="139"/>
        <v>25.545779999999997</v>
      </c>
      <c r="Y649" s="71">
        <f t="shared" si="140"/>
        <v>22.856379286687496</v>
      </c>
    </row>
    <row r="650" spans="1:25" ht="18" x14ac:dyDescent="0.55000000000000004">
      <c r="A650" s="57">
        <v>656</v>
      </c>
      <c r="B650" s="70" t="s">
        <v>695</v>
      </c>
      <c r="C650" s="15">
        <v>17.8</v>
      </c>
      <c r="D650" s="46">
        <f t="shared" si="128"/>
        <v>16.943375</v>
      </c>
      <c r="E650" s="15">
        <v>0.4</v>
      </c>
      <c r="F650" s="46">
        <f t="shared" si="129"/>
        <v>0.39230000000000004</v>
      </c>
      <c r="G650" s="15">
        <v>1</v>
      </c>
      <c r="H650" s="46">
        <f t="shared" si="130"/>
        <v>0.91364999999999996</v>
      </c>
      <c r="I650" s="47">
        <v>138.6</v>
      </c>
      <c r="J650" s="37">
        <f>K650-273.15</f>
        <v>-114.69999999999999</v>
      </c>
      <c r="K650" s="37">
        <v>158.44999999999999</v>
      </c>
      <c r="L650" s="37">
        <f>M650-273.15</f>
        <v>88.770000000000039</v>
      </c>
      <c r="M650" s="37">
        <v>361.92</v>
      </c>
      <c r="N650" s="53"/>
      <c r="O650" s="37"/>
      <c r="P650" s="37"/>
      <c r="Q650" s="48">
        <f t="shared" si="132"/>
        <v>17.83255450012701</v>
      </c>
      <c r="R650" s="48">
        <f t="shared" si="133"/>
        <v>16.972525209971703</v>
      </c>
      <c r="S650" s="34">
        <f t="shared" si="134"/>
        <v>3.3438096826121964</v>
      </c>
      <c r="T650" s="34">
        <f t="shared" si="135"/>
        <v>3.115255655255794</v>
      </c>
      <c r="U650" s="17">
        <f t="shared" si="136"/>
        <v>82.945599999999985</v>
      </c>
      <c r="V650" s="17">
        <f t="shared" si="137"/>
        <v>41.472799999999992</v>
      </c>
      <c r="W650" s="17">
        <f t="shared" si="138"/>
        <v>37.241921241299998</v>
      </c>
      <c r="X650" s="19">
        <f t="shared" si="139"/>
        <v>4.1472799999999994</v>
      </c>
      <c r="Y650" s="71">
        <f t="shared" si="140"/>
        <v>3.72419212413</v>
      </c>
    </row>
    <row r="651" spans="1:25" ht="18" x14ac:dyDescent="0.55000000000000004">
      <c r="A651" s="57">
        <v>657</v>
      </c>
      <c r="B651" s="70" t="s">
        <v>696</v>
      </c>
      <c r="C651" s="15">
        <v>16</v>
      </c>
      <c r="D651" s="46">
        <f t="shared" si="128"/>
        <v>15.23</v>
      </c>
      <c r="E651" s="15">
        <v>12.5</v>
      </c>
      <c r="F651" s="46">
        <f t="shared" si="129"/>
        <v>12.259375</v>
      </c>
      <c r="G651" s="15">
        <v>18.600000000000001</v>
      </c>
      <c r="H651" s="46">
        <f t="shared" si="130"/>
        <v>16.99389</v>
      </c>
      <c r="I651" s="47">
        <v>114</v>
      </c>
      <c r="J651" s="37">
        <f>K651-273.15</f>
        <v>-7.1999999999999886</v>
      </c>
      <c r="K651" s="37">
        <v>265.95</v>
      </c>
      <c r="L651" s="37">
        <f>M651-273.15</f>
        <v>288.35000000000002</v>
      </c>
      <c r="M651" s="37">
        <v>561.5</v>
      </c>
      <c r="N651" s="53"/>
      <c r="O651" s="37"/>
      <c r="P651" s="37"/>
      <c r="Q651" s="48">
        <f t="shared" si="132"/>
        <v>27.535613303502068</v>
      </c>
      <c r="R651" s="48">
        <f t="shared" si="133"/>
        <v>25.904390993086963</v>
      </c>
      <c r="S651" s="34">
        <f t="shared" si="134"/>
        <v>6.3592491207628612</v>
      </c>
      <c r="T651" s="34">
        <f t="shared" si="135"/>
        <v>5.816610127859466</v>
      </c>
      <c r="U651" s="17">
        <f t="shared" si="136"/>
        <v>194.40360000000001</v>
      </c>
      <c r="V651" s="17">
        <f t="shared" si="137"/>
        <v>97.201800000000006</v>
      </c>
      <c r="W651" s="17">
        <f t="shared" si="138"/>
        <v>83.712929434912468</v>
      </c>
      <c r="X651" s="19">
        <f t="shared" si="139"/>
        <v>9.7201800000000009</v>
      </c>
      <c r="Y651" s="71">
        <f t="shared" si="140"/>
        <v>8.3712929434912464</v>
      </c>
    </row>
    <row r="652" spans="1:25" ht="18" x14ac:dyDescent="0.55000000000000004">
      <c r="A652" s="57">
        <v>658</v>
      </c>
      <c r="B652" s="70" t="s">
        <v>697</v>
      </c>
      <c r="C652" s="15">
        <v>13.3</v>
      </c>
      <c r="D652" s="46">
        <f t="shared" si="128"/>
        <v>12.659937500000002</v>
      </c>
      <c r="E652" s="15">
        <v>3.1</v>
      </c>
      <c r="F652" s="46">
        <f t="shared" si="129"/>
        <v>3.0403250000000002</v>
      </c>
      <c r="G652" s="15">
        <v>8.4</v>
      </c>
      <c r="H652" s="46">
        <f t="shared" si="130"/>
        <v>7.6746600000000003</v>
      </c>
      <c r="I652" s="47">
        <v>418.5</v>
      </c>
      <c r="J652" s="37" t="s">
        <v>47</v>
      </c>
      <c r="K652" s="37" t="s">
        <v>47</v>
      </c>
      <c r="L652" s="37" t="s">
        <v>47</v>
      </c>
      <c r="M652" s="37" t="s">
        <v>47</v>
      </c>
      <c r="N652" s="53"/>
      <c r="O652" s="37"/>
      <c r="P652" s="37"/>
      <c r="Q652" s="48">
        <f t="shared" si="132"/>
        <v>16.033090781256121</v>
      </c>
      <c r="R652" s="48">
        <f t="shared" si="133"/>
        <v>15.113503886429887</v>
      </c>
      <c r="S652" s="34">
        <f t="shared" si="134"/>
        <v>5.1432734014830856</v>
      </c>
      <c r="T652" s="34">
        <f t="shared" si="135"/>
        <v>4.9742769787976098</v>
      </c>
      <c r="U652" s="17">
        <f t="shared" si="136"/>
        <v>134.67559999999992</v>
      </c>
      <c r="V652" s="17">
        <f t="shared" si="137"/>
        <v>67.337799999999959</v>
      </c>
      <c r="W652" s="17">
        <f t="shared" si="138"/>
        <v>60.29038437997491</v>
      </c>
      <c r="X652" s="19">
        <f t="shared" si="139"/>
        <v>6.7337799999999959</v>
      </c>
      <c r="Y652" s="71">
        <f t="shared" si="140"/>
        <v>6.0290384379974906</v>
      </c>
    </row>
    <row r="653" spans="1:25" ht="18" x14ac:dyDescent="0.55000000000000004">
      <c r="A653" s="57">
        <v>659</v>
      </c>
      <c r="B653" s="70" t="s">
        <v>698</v>
      </c>
      <c r="C653" s="15">
        <v>16.7</v>
      </c>
      <c r="D653" s="46">
        <f t="shared" si="128"/>
        <v>15.896312500000001</v>
      </c>
      <c r="E653" s="15">
        <v>11.4</v>
      </c>
      <c r="F653" s="46">
        <f t="shared" si="129"/>
        <v>11.18055</v>
      </c>
      <c r="G653" s="15">
        <v>9.1999999999999993</v>
      </c>
      <c r="H653" s="46">
        <f t="shared" si="130"/>
        <v>8.4055799999999987</v>
      </c>
      <c r="I653" s="47">
        <v>171</v>
      </c>
      <c r="J653" s="37">
        <f>K653-273.15</f>
        <v>-56.499999999999972</v>
      </c>
      <c r="K653" s="37">
        <v>216.65</v>
      </c>
      <c r="L653" s="37">
        <f>M653-273.15</f>
        <v>215</v>
      </c>
      <c r="M653" s="37">
        <v>488.15</v>
      </c>
      <c r="N653" s="53"/>
      <c r="O653" s="37"/>
      <c r="P653" s="37"/>
      <c r="Q653" s="48">
        <f t="shared" si="132"/>
        <v>22.214634815814552</v>
      </c>
      <c r="R653" s="48">
        <f t="shared" si="133"/>
        <v>21.174305762800259</v>
      </c>
      <c r="S653" s="34">
        <f t="shared" si="134"/>
        <v>1.0382706330753457</v>
      </c>
      <c r="T653" s="34">
        <f t="shared" si="135"/>
        <v>1.0865248975727617</v>
      </c>
      <c r="U653" s="17">
        <f t="shared" si="136"/>
        <v>40.521599999999992</v>
      </c>
      <c r="V653" s="17">
        <f t="shared" si="137"/>
        <v>20.260799999999996</v>
      </c>
      <c r="W653" s="17">
        <f t="shared" si="138"/>
        <v>18.383365195562472</v>
      </c>
      <c r="X653" s="19">
        <f t="shared" si="139"/>
        <v>2.0260799999999994</v>
      </c>
      <c r="Y653" s="71">
        <f t="shared" si="140"/>
        <v>1.8383365195562473</v>
      </c>
    </row>
    <row r="654" spans="1:25" ht="18" x14ac:dyDescent="0.55000000000000004">
      <c r="A654" s="57">
        <v>660</v>
      </c>
      <c r="B654" s="70" t="s">
        <v>699</v>
      </c>
      <c r="C654" s="15">
        <v>15.6</v>
      </c>
      <c r="D654" s="46">
        <f t="shared" si="128"/>
        <v>14.84925</v>
      </c>
      <c r="E654" s="15">
        <v>9.9</v>
      </c>
      <c r="F654" s="46">
        <f t="shared" si="129"/>
        <v>9.7094250000000013</v>
      </c>
      <c r="G654" s="15">
        <v>11.6</v>
      </c>
      <c r="H654" s="46">
        <f t="shared" si="130"/>
        <v>10.598339999999999</v>
      </c>
      <c r="I654" s="47">
        <v>74.2</v>
      </c>
      <c r="J654" s="37">
        <f>K654-273.15</f>
        <v>-15.25</v>
      </c>
      <c r="K654" s="37">
        <v>257.89999999999998</v>
      </c>
      <c r="L654" s="37">
        <f>M654-273.15</f>
        <v>71.800000000000011</v>
      </c>
      <c r="M654" s="37">
        <v>344.95</v>
      </c>
      <c r="N654" s="53"/>
      <c r="O654" s="50" t="s">
        <v>54</v>
      </c>
      <c r="P654" s="50" t="s">
        <v>50</v>
      </c>
      <c r="Q654" s="48">
        <f t="shared" si="132"/>
        <v>21.815819947918531</v>
      </c>
      <c r="R654" s="48">
        <f t="shared" si="133"/>
        <v>20.666348737711868</v>
      </c>
      <c r="S654" s="34">
        <f t="shared" si="134"/>
        <v>0.63945576517932423</v>
      </c>
      <c r="T654" s="34">
        <f t="shared" si="135"/>
        <v>0.57856787248437058</v>
      </c>
      <c r="U654" s="17">
        <f t="shared" si="136"/>
        <v>68.507599999999982</v>
      </c>
      <c r="V654" s="17">
        <f t="shared" si="137"/>
        <v>34.253799999999991</v>
      </c>
      <c r="W654" s="17">
        <f t="shared" si="138"/>
        <v>29.964475441662472</v>
      </c>
      <c r="X654" s="19">
        <f t="shared" si="139"/>
        <v>3.4253799999999992</v>
      </c>
      <c r="Y654" s="71">
        <f t="shared" si="140"/>
        <v>2.996447544166247</v>
      </c>
    </row>
    <row r="655" spans="1:25" ht="18" x14ac:dyDescent="0.55000000000000004">
      <c r="A655" s="57">
        <v>661</v>
      </c>
      <c r="B655" s="70" t="s">
        <v>700</v>
      </c>
      <c r="C655" s="15">
        <v>14.6</v>
      </c>
      <c r="D655" s="46">
        <f t="shared" si="128"/>
        <v>13.897375</v>
      </c>
      <c r="E655" s="15">
        <v>10.7</v>
      </c>
      <c r="F655" s="46">
        <f t="shared" si="129"/>
        <v>10.494024999999999</v>
      </c>
      <c r="G655" s="15">
        <v>0</v>
      </c>
      <c r="H655" s="46">
        <f t="shared" si="130"/>
        <v>0</v>
      </c>
      <c r="I655" s="47">
        <v>64.599999999999994</v>
      </c>
      <c r="J655" s="37">
        <f>K655-273.15</f>
        <v>-111.32999999999998</v>
      </c>
      <c r="K655" s="37">
        <v>161.82</v>
      </c>
      <c r="L655" s="37">
        <f>M655-273.15</f>
        <v>-47.339999999999975</v>
      </c>
      <c r="M655" s="37">
        <v>225.81</v>
      </c>
      <c r="N655" s="53"/>
      <c r="O655" s="37"/>
      <c r="P655" s="37"/>
      <c r="Q655" s="48">
        <f t="shared" si="132"/>
        <v>18.101104938649463</v>
      </c>
      <c r="R655" s="48">
        <f t="shared" si="133"/>
        <v>17.414407615283672</v>
      </c>
      <c r="S655" s="34">
        <f t="shared" si="134"/>
        <v>3.075259244089743</v>
      </c>
      <c r="T655" s="34">
        <f t="shared" si="135"/>
        <v>2.6733732499438254</v>
      </c>
      <c r="U655" s="17">
        <f t="shared" si="136"/>
        <v>130.58759999999995</v>
      </c>
      <c r="V655" s="17">
        <f t="shared" si="137"/>
        <v>65.293799999999976</v>
      </c>
      <c r="W655" s="17">
        <f t="shared" si="138"/>
        <v>56.971881744112451</v>
      </c>
      <c r="X655" s="19">
        <f t="shared" si="139"/>
        <v>6.529379999999998</v>
      </c>
      <c r="Y655" s="71">
        <f t="shared" si="140"/>
        <v>5.6971881744112451</v>
      </c>
    </row>
    <row r="656" spans="1:25" ht="18" x14ac:dyDescent="0.55000000000000004">
      <c r="A656" s="57">
        <v>662</v>
      </c>
      <c r="B656" s="70" t="s">
        <v>701</v>
      </c>
      <c r="C656" s="15">
        <v>14.4</v>
      </c>
      <c r="D656" s="46">
        <f t="shared" si="128"/>
        <v>13.707000000000001</v>
      </c>
      <c r="E656" s="15">
        <v>8.9</v>
      </c>
      <c r="F656" s="46">
        <f t="shared" si="129"/>
        <v>8.7286750000000008</v>
      </c>
      <c r="G656" s="15">
        <v>6.5</v>
      </c>
      <c r="H656" s="46">
        <f t="shared" si="130"/>
        <v>5.9387249999999998</v>
      </c>
      <c r="I656" s="47">
        <v>46.1</v>
      </c>
      <c r="J656" s="37">
        <f>K656-273.15</f>
        <v>-163.14999999999998</v>
      </c>
      <c r="K656" s="37">
        <v>110</v>
      </c>
      <c r="L656" s="37">
        <f>M656-273.15</f>
        <v>-84.449999999999989</v>
      </c>
      <c r="M656" s="37">
        <v>188.7</v>
      </c>
      <c r="N656" s="53"/>
      <c r="O656" s="37"/>
      <c r="P656" s="37"/>
      <c r="Q656" s="48">
        <f t="shared" si="132"/>
        <v>18.133394607739611</v>
      </c>
      <c r="R656" s="48">
        <f t="shared" si="133"/>
        <v>17.301447074775279</v>
      </c>
      <c r="S656" s="34">
        <f t="shared" si="134"/>
        <v>3.0429695749995957</v>
      </c>
      <c r="T656" s="34">
        <f t="shared" si="135"/>
        <v>2.7863337904522183</v>
      </c>
      <c r="U656" s="17">
        <f t="shared" si="136"/>
        <v>78.509599999999949</v>
      </c>
      <c r="V656" s="17">
        <f t="shared" si="137"/>
        <v>39.254799999999975</v>
      </c>
      <c r="W656" s="17">
        <f t="shared" si="138"/>
        <v>34.828680584424951</v>
      </c>
      <c r="X656" s="19">
        <f t="shared" si="139"/>
        <v>3.9254799999999976</v>
      </c>
      <c r="Y656" s="71">
        <f t="shared" si="140"/>
        <v>3.4828680584424951</v>
      </c>
    </row>
    <row r="657" spans="1:25" ht="18" x14ac:dyDescent="0.55000000000000004">
      <c r="A657" s="57">
        <v>663</v>
      </c>
      <c r="B657" s="70" t="s">
        <v>702</v>
      </c>
      <c r="C657" s="15">
        <v>16.600000000000001</v>
      </c>
      <c r="D657" s="46">
        <f t="shared" si="128"/>
        <v>15.801125000000003</v>
      </c>
      <c r="E657" s="15">
        <v>5.7</v>
      </c>
      <c r="F657" s="46">
        <f t="shared" si="129"/>
        <v>5.5902750000000001</v>
      </c>
      <c r="G657" s="15">
        <v>2.2000000000000002</v>
      </c>
      <c r="H657" s="46">
        <f t="shared" si="130"/>
        <v>2.01003</v>
      </c>
      <c r="I657" s="47">
        <v>602.9</v>
      </c>
      <c r="J657" s="37" t="s">
        <v>47</v>
      </c>
      <c r="K657" s="37" t="s">
        <v>47</v>
      </c>
      <c r="L657" s="37" t="s">
        <v>47</v>
      </c>
      <c r="M657" s="37" t="s">
        <v>47</v>
      </c>
      <c r="N657" s="53"/>
      <c r="O657" s="37"/>
      <c r="P657" s="37"/>
      <c r="Q657" s="48">
        <f t="shared" si="132"/>
        <v>17.688696955965977</v>
      </c>
      <c r="R657" s="48">
        <f t="shared" si="133"/>
        <v>16.880964025853206</v>
      </c>
      <c r="S657" s="34">
        <f t="shared" si="134"/>
        <v>3.4876672267732296</v>
      </c>
      <c r="T657" s="34">
        <f t="shared" si="135"/>
        <v>3.2068168393742909</v>
      </c>
      <c r="U657" s="17">
        <f t="shared" si="136"/>
        <v>42.707599999999957</v>
      </c>
      <c r="V657" s="17">
        <f t="shared" si="137"/>
        <v>21.353799999999978</v>
      </c>
      <c r="W657" s="17">
        <f t="shared" si="138"/>
        <v>18.119852109062457</v>
      </c>
      <c r="X657" s="19">
        <f t="shared" si="139"/>
        <v>2.1353799999999978</v>
      </c>
      <c r="Y657" s="71">
        <f t="shared" si="140"/>
        <v>1.8119852109062458</v>
      </c>
    </row>
    <row r="658" spans="1:25" ht="18" x14ac:dyDescent="0.55000000000000004">
      <c r="A658" s="57">
        <v>664</v>
      </c>
      <c r="B658" s="70" t="s">
        <v>703</v>
      </c>
      <c r="C658" s="15">
        <v>16.600000000000001</v>
      </c>
      <c r="D658" s="46">
        <f t="shared" si="128"/>
        <v>15.801125000000003</v>
      </c>
      <c r="E658" s="15">
        <v>6</v>
      </c>
      <c r="F658" s="46">
        <f t="shared" si="129"/>
        <v>5.8845000000000001</v>
      </c>
      <c r="G658" s="15">
        <v>2.5</v>
      </c>
      <c r="H658" s="46">
        <f t="shared" si="130"/>
        <v>2.284125</v>
      </c>
      <c r="I658" s="47">
        <v>553.1</v>
      </c>
      <c r="J658" s="37" t="s">
        <v>47</v>
      </c>
      <c r="K658" s="37" t="s">
        <v>47</v>
      </c>
      <c r="L658" s="37" t="s">
        <v>47</v>
      </c>
      <c r="M658" s="37" t="s">
        <v>47</v>
      </c>
      <c r="N658" s="53"/>
      <c r="O658" s="37"/>
      <c r="P658" s="37"/>
      <c r="Q658" s="48">
        <f t="shared" si="132"/>
        <v>17.827226368675529</v>
      </c>
      <c r="R658" s="48">
        <f t="shared" si="133"/>
        <v>17.015290727203286</v>
      </c>
      <c r="S658" s="34">
        <f t="shared" si="134"/>
        <v>3.3491378140636776</v>
      </c>
      <c r="T658" s="34">
        <f t="shared" si="135"/>
        <v>3.0724901380242109</v>
      </c>
      <c r="U658" s="17">
        <f t="shared" si="136"/>
        <v>39.227599999999953</v>
      </c>
      <c r="V658" s="17">
        <f t="shared" si="137"/>
        <v>19.613799999999976</v>
      </c>
      <c r="W658" s="17">
        <f t="shared" si="138"/>
        <v>16.627897759112464</v>
      </c>
      <c r="X658" s="19">
        <f t="shared" si="139"/>
        <v>1.9613799999999977</v>
      </c>
      <c r="Y658" s="71">
        <f t="shared" si="140"/>
        <v>1.6627897759112464</v>
      </c>
    </row>
    <row r="659" spans="1:25" ht="18" x14ac:dyDescent="0.55000000000000004">
      <c r="A659" s="57">
        <v>665</v>
      </c>
      <c r="B659" s="70" t="s">
        <v>704</v>
      </c>
      <c r="C659" s="15">
        <v>14.6</v>
      </c>
      <c r="D659" s="46">
        <f t="shared" si="128"/>
        <v>13.897375</v>
      </c>
      <c r="E659" s="15">
        <v>3.4</v>
      </c>
      <c r="F659" s="46">
        <f t="shared" si="129"/>
        <v>3.3345500000000001</v>
      </c>
      <c r="G659" s="15">
        <v>1.8</v>
      </c>
      <c r="H659" s="46">
        <f t="shared" si="130"/>
        <v>1.6445699999999999</v>
      </c>
      <c r="I659" s="47">
        <v>90.3</v>
      </c>
      <c r="J659" s="37">
        <f>K659-273.15</f>
        <v>-117.06999999999996</v>
      </c>
      <c r="K659" s="37">
        <v>156.08000000000001</v>
      </c>
      <c r="L659" s="37">
        <f>M659-273.15</f>
        <v>2.8700000000000045</v>
      </c>
      <c r="M659" s="37">
        <v>276.02</v>
      </c>
      <c r="N659" s="53"/>
      <c r="O659" s="37"/>
      <c r="P659" s="37"/>
      <c r="Q659" s="48">
        <f t="shared" si="132"/>
        <v>15.098344280085813</v>
      </c>
      <c r="R659" s="48">
        <f t="shared" si="133"/>
        <v>14.386134507852518</v>
      </c>
      <c r="S659" s="34">
        <f t="shared" si="134"/>
        <v>6.0780199026533932</v>
      </c>
      <c r="T659" s="34">
        <f t="shared" si="135"/>
        <v>5.7016463573749796</v>
      </c>
      <c r="U659" s="17">
        <f t="shared" si="136"/>
        <v>107.89759999999997</v>
      </c>
      <c r="V659" s="17">
        <f t="shared" si="137"/>
        <v>53.948799999999984</v>
      </c>
      <c r="W659" s="17">
        <f t="shared" si="138"/>
        <v>47.412709799249953</v>
      </c>
      <c r="X659" s="19">
        <f t="shared" si="139"/>
        <v>5.3948799999999988</v>
      </c>
      <c r="Y659" s="71">
        <f t="shared" si="140"/>
        <v>4.7412709799249955</v>
      </c>
    </row>
    <row r="660" spans="1:25" ht="18" x14ac:dyDescent="0.55000000000000004">
      <c r="A660" s="57">
        <v>666</v>
      </c>
      <c r="B660" s="70" t="s">
        <v>705</v>
      </c>
      <c r="C660" s="15">
        <v>15.1</v>
      </c>
      <c r="D660" s="46">
        <f t="shared" si="128"/>
        <v>14.373312500000001</v>
      </c>
      <c r="E660" s="15">
        <v>6.1</v>
      </c>
      <c r="F660" s="46">
        <f t="shared" si="129"/>
        <v>5.9825749999999998</v>
      </c>
      <c r="G660" s="15">
        <v>9.8000000000000007</v>
      </c>
      <c r="H660" s="46">
        <f t="shared" si="130"/>
        <v>8.9537700000000005</v>
      </c>
      <c r="I660" s="47">
        <v>227.4</v>
      </c>
      <c r="J660" s="37">
        <v>-50</v>
      </c>
      <c r="K660" s="37">
        <f>J660+273.15</f>
        <v>223.14999999999998</v>
      </c>
      <c r="L660" s="37">
        <v>255</v>
      </c>
      <c r="M660" s="37">
        <f>L660+273.15</f>
        <v>528.15</v>
      </c>
      <c r="N660" s="53"/>
      <c r="O660" s="37"/>
      <c r="P660" s="37"/>
      <c r="Q660" s="48">
        <f t="shared" si="132"/>
        <v>19.006840873748587</v>
      </c>
      <c r="R660" s="48">
        <f t="shared" si="133"/>
        <v>17.959769293233734</v>
      </c>
      <c r="S660" s="34">
        <f t="shared" si="134"/>
        <v>2.1695233089906196</v>
      </c>
      <c r="T660" s="34">
        <f t="shared" si="135"/>
        <v>2.1280115719937633</v>
      </c>
      <c r="U660" s="17">
        <f t="shared" si="136"/>
        <v>61.067599999999985</v>
      </c>
      <c r="V660" s="17">
        <f t="shared" si="137"/>
        <v>30.533799999999992</v>
      </c>
      <c r="W660" s="17">
        <f t="shared" si="138"/>
        <v>26.717410157624951</v>
      </c>
      <c r="X660" s="19">
        <f t="shared" si="139"/>
        <v>3.0533799999999993</v>
      </c>
      <c r="Y660" s="71">
        <f t="shared" si="140"/>
        <v>2.6717410157624952</v>
      </c>
    </row>
    <row r="661" spans="1:25" ht="18" x14ac:dyDescent="0.55000000000000004">
      <c r="A661" s="57">
        <v>667</v>
      </c>
      <c r="B661" s="70" t="s">
        <v>706</v>
      </c>
      <c r="C661" s="15">
        <v>17.8</v>
      </c>
      <c r="D661" s="46">
        <f t="shared" si="128"/>
        <v>16.943375</v>
      </c>
      <c r="E661" s="15">
        <v>0.4</v>
      </c>
      <c r="F661" s="46">
        <f t="shared" si="129"/>
        <v>0.39230000000000004</v>
      </c>
      <c r="G661" s="15">
        <v>1</v>
      </c>
      <c r="H661" s="46">
        <f t="shared" si="130"/>
        <v>0.91364999999999996</v>
      </c>
      <c r="I661" s="47">
        <v>133.6</v>
      </c>
      <c r="J661" s="37" t="s">
        <v>47</v>
      </c>
      <c r="K661" s="37" t="s">
        <v>47</v>
      </c>
      <c r="L661" s="37" t="s">
        <v>47</v>
      </c>
      <c r="M661" s="37" t="s">
        <v>47</v>
      </c>
      <c r="N661" s="53"/>
      <c r="O661" s="37"/>
      <c r="P661" s="37"/>
      <c r="Q661" s="48">
        <f t="shared" si="132"/>
        <v>17.83255450012701</v>
      </c>
      <c r="R661" s="48">
        <f t="shared" si="133"/>
        <v>16.972525209971703</v>
      </c>
      <c r="S661" s="34">
        <f t="shared" si="134"/>
        <v>3.3438096826121964</v>
      </c>
      <c r="T661" s="34">
        <f t="shared" si="135"/>
        <v>3.115255655255794</v>
      </c>
      <c r="U661" s="17">
        <f t="shared" si="136"/>
        <v>82.945599999999985</v>
      </c>
      <c r="V661" s="17">
        <f t="shared" si="137"/>
        <v>41.472799999999992</v>
      </c>
      <c r="W661" s="17">
        <f t="shared" si="138"/>
        <v>37.241921241299998</v>
      </c>
      <c r="X661" s="19">
        <f t="shared" si="139"/>
        <v>4.1472799999999994</v>
      </c>
      <c r="Y661" s="71">
        <f t="shared" si="140"/>
        <v>3.72419212413</v>
      </c>
    </row>
    <row r="662" spans="1:25" ht="18" x14ac:dyDescent="0.55000000000000004">
      <c r="A662" s="57">
        <v>668</v>
      </c>
      <c r="B662" s="70" t="s">
        <v>707</v>
      </c>
      <c r="C662" s="15">
        <v>19</v>
      </c>
      <c r="D662" s="46">
        <f t="shared" si="128"/>
        <v>18.085625</v>
      </c>
      <c r="E662" s="15">
        <v>9.8000000000000007</v>
      </c>
      <c r="F662" s="46">
        <f t="shared" si="129"/>
        <v>9.6113500000000016</v>
      </c>
      <c r="G662" s="15">
        <v>7.2</v>
      </c>
      <c r="H662" s="46">
        <f t="shared" si="130"/>
        <v>6.5782799999999995</v>
      </c>
      <c r="I662" s="47">
        <v>58</v>
      </c>
      <c r="J662" s="37">
        <v>-96.9</v>
      </c>
      <c r="K662" s="37">
        <f>J662+273.15</f>
        <v>176.24999999999997</v>
      </c>
      <c r="L662" s="37">
        <v>47.6</v>
      </c>
      <c r="M662" s="37">
        <f>L662+273.15</f>
        <v>320.75</v>
      </c>
      <c r="N662" s="53"/>
      <c r="O662" s="37"/>
      <c r="P662" s="37"/>
      <c r="Q662" s="48">
        <f t="shared" si="132"/>
        <v>22.558368735349639</v>
      </c>
      <c r="R662" s="48">
        <f t="shared" si="133"/>
        <v>21.511430640976091</v>
      </c>
      <c r="S662" s="34">
        <f t="shared" si="134"/>
        <v>1.3820045526104323</v>
      </c>
      <c r="T662" s="34">
        <f t="shared" si="135"/>
        <v>1.4236497757485935</v>
      </c>
      <c r="U662" s="17">
        <f t="shared" si="136"/>
        <v>8.1936000000000071</v>
      </c>
      <c r="V662" s="17">
        <f t="shared" si="137"/>
        <v>4.0968000000000035</v>
      </c>
      <c r="W662" s="17">
        <f t="shared" si="138"/>
        <v>4.0120933725000087</v>
      </c>
      <c r="X662" s="19">
        <f t="shared" si="139"/>
        <v>0.40968000000000038</v>
      </c>
      <c r="Y662" s="71">
        <f t="shared" si="140"/>
        <v>0.40120933725000085</v>
      </c>
    </row>
    <row r="663" spans="1:25" ht="18" x14ac:dyDescent="0.55000000000000004">
      <c r="A663" s="57">
        <v>669</v>
      </c>
      <c r="B663" s="70" t="s">
        <v>708</v>
      </c>
      <c r="C663" s="15">
        <v>18.8</v>
      </c>
      <c r="D663" s="46">
        <f t="shared" si="128"/>
        <v>17.895250000000001</v>
      </c>
      <c r="E663" s="15">
        <v>7.8</v>
      </c>
      <c r="F663" s="46">
        <f t="shared" si="129"/>
        <v>7.6498499999999998</v>
      </c>
      <c r="G663" s="15">
        <v>9.4</v>
      </c>
      <c r="H663" s="46">
        <f t="shared" si="130"/>
        <v>8.5883099999999999</v>
      </c>
      <c r="I663" s="47">
        <v>72.8</v>
      </c>
      <c r="J663" s="37">
        <f>K663-273.15</f>
        <v>-73.242999999999967</v>
      </c>
      <c r="K663" s="37">
        <v>199.90700000000001</v>
      </c>
      <c r="L663" s="37">
        <f>M663-273.15</f>
        <v>94.970000000000027</v>
      </c>
      <c r="M663" s="37">
        <v>368.12</v>
      </c>
      <c r="N663" s="53"/>
      <c r="O663" s="37"/>
      <c r="P663" s="37"/>
      <c r="Q663" s="48">
        <f t="shared" si="132"/>
        <v>22.419634252146043</v>
      </c>
      <c r="R663" s="48">
        <f t="shared" si="133"/>
        <v>21.272499764745564</v>
      </c>
      <c r="S663" s="34">
        <f t="shared" si="134"/>
        <v>1.2432700694068366</v>
      </c>
      <c r="T663" s="34">
        <f t="shared" si="135"/>
        <v>1.1847188995180673</v>
      </c>
      <c r="U663" s="17">
        <f t="shared" si="136"/>
        <v>6.4256000000000029</v>
      </c>
      <c r="V663" s="17">
        <f t="shared" si="137"/>
        <v>3.2128000000000014</v>
      </c>
      <c r="W663" s="17">
        <f t="shared" si="138"/>
        <v>2.7674605846000011</v>
      </c>
      <c r="X663" s="19">
        <f t="shared" si="139"/>
        <v>0.32128000000000012</v>
      </c>
      <c r="Y663" s="71">
        <f t="shared" si="140"/>
        <v>0.27674605846000011</v>
      </c>
    </row>
    <row r="664" spans="1:25" ht="18" x14ac:dyDescent="0.55000000000000004">
      <c r="A664" s="57">
        <v>670</v>
      </c>
      <c r="B664" s="70" t="s">
        <v>709</v>
      </c>
      <c r="C664" s="15">
        <v>14.1</v>
      </c>
      <c r="D664" s="46">
        <f t="shared" si="128"/>
        <v>13.4214375</v>
      </c>
      <c r="E664" s="15">
        <v>0</v>
      </c>
      <c r="F664" s="46">
        <f t="shared" si="129"/>
        <v>0</v>
      </c>
      <c r="G664" s="15">
        <v>0</v>
      </c>
      <c r="H664" s="46">
        <f t="shared" si="130"/>
        <v>0</v>
      </c>
      <c r="I664" s="47">
        <v>166.1</v>
      </c>
      <c r="J664" s="37">
        <f>K664-273.15</f>
        <v>-107.37299999999999</v>
      </c>
      <c r="K664" s="37">
        <v>165.77699999999999</v>
      </c>
      <c r="L664" s="37">
        <f>M664-273.15</f>
        <v>99.238</v>
      </c>
      <c r="M664" s="37">
        <v>372.38799999999998</v>
      </c>
      <c r="N664" s="53"/>
      <c r="O664" s="37"/>
      <c r="P664" s="37"/>
      <c r="Q664" s="48">
        <f t="shared" si="132"/>
        <v>14.1</v>
      </c>
      <c r="R664" s="48">
        <f t="shared" si="133"/>
        <v>13.4214375</v>
      </c>
      <c r="S664" s="34">
        <f t="shared" si="134"/>
        <v>7.0763641827392068</v>
      </c>
      <c r="T664" s="34">
        <f t="shared" si="135"/>
        <v>6.6663433652274975</v>
      </c>
      <c r="U664" s="17">
        <f t="shared" si="136"/>
        <v>183.37759999999997</v>
      </c>
      <c r="V664" s="17">
        <f t="shared" si="137"/>
        <v>91.688799999999986</v>
      </c>
      <c r="W664" s="17">
        <f t="shared" si="138"/>
        <v>81.693914459112449</v>
      </c>
      <c r="X664" s="19">
        <f t="shared" si="139"/>
        <v>9.1688799999999979</v>
      </c>
      <c r="Y664" s="71">
        <f t="shared" si="140"/>
        <v>8.1693914459112449</v>
      </c>
    </row>
    <row r="665" spans="1:25" ht="18" x14ac:dyDescent="0.55000000000000004">
      <c r="A665" s="57">
        <v>671</v>
      </c>
      <c r="B665" s="70" t="s">
        <v>710</v>
      </c>
      <c r="C665" s="15">
        <v>16.7</v>
      </c>
      <c r="D665" s="46">
        <f t="shared" si="128"/>
        <v>15.896312500000001</v>
      </c>
      <c r="E665" s="15">
        <v>15.9</v>
      </c>
      <c r="F665" s="46">
        <f t="shared" si="129"/>
        <v>15.593925</v>
      </c>
      <c r="G665" s="15">
        <v>10.199999999999999</v>
      </c>
      <c r="H665" s="46">
        <f t="shared" si="130"/>
        <v>9.3192299999999992</v>
      </c>
      <c r="I665" s="47">
        <v>115.8</v>
      </c>
      <c r="J665" s="37">
        <f>K665-273.15</f>
        <v>3.8500000000000227</v>
      </c>
      <c r="K665" s="37">
        <v>277</v>
      </c>
      <c r="L665" s="37">
        <f>M665-273.15</f>
        <v>197.20000000000005</v>
      </c>
      <c r="M665" s="37">
        <v>470.35</v>
      </c>
      <c r="N665" s="53"/>
      <c r="O665" s="37"/>
      <c r="P665" s="37"/>
      <c r="Q665" s="48">
        <f t="shared" si="132"/>
        <v>25.213885063591452</v>
      </c>
      <c r="R665" s="48">
        <f t="shared" si="133"/>
        <v>24.139413741766415</v>
      </c>
      <c r="S665" s="34">
        <f t="shared" si="134"/>
        <v>4.0375208808522451</v>
      </c>
      <c r="T665" s="34">
        <f t="shared" si="135"/>
        <v>4.0516328765389176</v>
      </c>
      <c r="U665" s="17">
        <f t="shared" si="136"/>
        <v>105.77159999999999</v>
      </c>
      <c r="V665" s="17">
        <f t="shared" si="137"/>
        <v>52.885799999999996</v>
      </c>
      <c r="W665" s="17">
        <f t="shared" si="138"/>
        <v>49.462201941624983</v>
      </c>
      <c r="X665" s="19">
        <f t="shared" si="139"/>
        <v>5.2885799999999996</v>
      </c>
      <c r="Y665" s="71">
        <f t="shared" si="140"/>
        <v>4.9462201941624979</v>
      </c>
    </row>
    <row r="666" spans="1:25" ht="18" x14ac:dyDescent="0.55000000000000004">
      <c r="A666" s="57">
        <v>672</v>
      </c>
      <c r="B666" s="70" t="s">
        <v>711</v>
      </c>
      <c r="C666" s="15">
        <v>15.3</v>
      </c>
      <c r="D666" s="46">
        <f t="shared" si="128"/>
        <v>14.5636875</v>
      </c>
      <c r="E666" s="15">
        <v>5.5</v>
      </c>
      <c r="F666" s="46">
        <f t="shared" si="129"/>
        <v>5.3941249999999998</v>
      </c>
      <c r="G666" s="15">
        <v>10.4</v>
      </c>
      <c r="H666" s="46">
        <f t="shared" si="130"/>
        <v>9.5019600000000004</v>
      </c>
      <c r="I666" s="47">
        <v>214</v>
      </c>
      <c r="J666" s="37">
        <f>K666-273.15</f>
        <v>-41.999999999999972</v>
      </c>
      <c r="K666" s="37">
        <v>231.15</v>
      </c>
      <c r="L666" s="37">
        <f>M666-273.15</f>
        <v>242.39999999999998</v>
      </c>
      <c r="M666" s="37">
        <v>515.54999999999995</v>
      </c>
      <c r="N666" s="53"/>
      <c r="O666" s="37"/>
      <c r="P666" s="37"/>
      <c r="Q666" s="48">
        <f t="shared" si="132"/>
        <v>19.300259065618786</v>
      </c>
      <c r="R666" s="48">
        <f t="shared" si="133"/>
        <v>18.20672463555379</v>
      </c>
      <c r="S666" s="34">
        <f t="shared" si="134"/>
        <v>1.8761051171204208</v>
      </c>
      <c r="T666" s="34">
        <f t="shared" si="135"/>
        <v>1.8810562296737068</v>
      </c>
      <c r="U666" s="17">
        <f t="shared" si="136"/>
        <v>60.595599999999955</v>
      </c>
      <c r="V666" s="17">
        <f t="shared" si="137"/>
        <v>30.297799999999977</v>
      </c>
      <c r="W666" s="17">
        <f t="shared" si="138"/>
        <v>26.450013840474959</v>
      </c>
      <c r="X666" s="19">
        <f t="shared" si="139"/>
        <v>3.0297799999999979</v>
      </c>
      <c r="Y666" s="71">
        <f t="shared" si="140"/>
        <v>2.6450013840474957</v>
      </c>
    </row>
    <row r="667" spans="1:25" ht="18" x14ac:dyDescent="0.55000000000000004">
      <c r="A667" s="57">
        <v>673</v>
      </c>
      <c r="B667" s="70" t="s">
        <v>712</v>
      </c>
      <c r="C667" s="15">
        <v>15.3</v>
      </c>
      <c r="D667" s="46">
        <f t="shared" si="128"/>
        <v>14.5636875</v>
      </c>
      <c r="E667" s="15">
        <v>11</v>
      </c>
      <c r="F667" s="46">
        <f t="shared" si="129"/>
        <v>10.78825</v>
      </c>
      <c r="G667" s="15">
        <v>4.8</v>
      </c>
      <c r="H667" s="46">
        <f t="shared" si="130"/>
        <v>4.3855199999999996</v>
      </c>
      <c r="I667" s="47">
        <v>103.8</v>
      </c>
      <c r="J667" s="37">
        <f>K667-273.15</f>
        <v>-96.22999999999999</v>
      </c>
      <c r="K667" s="37">
        <v>176.92</v>
      </c>
      <c r="L667" s="37">
        <f>M667-273.15</f>
        <v>141.56</v>
      </c>
      <c r="M667" s="37">
        <v>414.71</v>
      </c>
      <c r="N667" s="53"/>
      <c r="O667" s="37"/>
      <c r="P667" s="37"/>
      <c r="Q667" s="48">
        <f t="shared" si="132"/>
        <v>19.445565047074361</v>
      </c>
      <c r="R667" s="48">
        <f t="shared" si="133"/>
        <v>18.647254954297061</v>
      </c>
      <c r="S667" s="34">
        <f t="shared" si="134"/>
        <v>1.7307991356648458</v>
      </c>
      <c r="T667" s="34">
        <f t="shared" si="135"/>
        <v>1.440525910930436</v>
      </c>
      <c r="U667" s="17">
        <f t="shared" si="136"/>
        <v>67.625599999999949</v>
      </c>
      <c r="V667" s="17">
        <f t="shared" si="137"/>
        <v>33.812799999999974</v>
      </c>
      <c r="W667" s="17">
        <f t="shared" si="138"/>
        <v>30.260230888562461</v>
      </c>
      <c r="X667" s="19">
        <f t="shared" si="139"/>
        <v>3.3812799999999976</v>
      </c>
      <c r="Y667" s="71">
        <f t="shared" si="140"/>
        <v>3.0260230888562463</v>
      </c>
    </row>
    <row r="668" spans="1:25" ht="18" x14ac:dyDescent="0.55000000000000004">
      <c r="A668" s="57">
        <v>674</v>
      </c>
      <c r="B668" s="70" t="s">
        <v>713</v>
      </c>
      <c r="C668" s="15">
        <v>16.3</v>
      </c>
      <c r="D668" s="46">
        <f t="shared" si="128"/>
        <v>15.515562500000001</v>
      </c>
      <c r="E668" s="15">
        <v>6.7</v>
      </c>
      <c r="F668" s="46">
        <f t="shared" si="129"/>
        <v>6.5710250000000006</v>
      </c>
      <c r="G668" s="15">
        <v>5.8</v>
      </c>
      <c r="H668" s="46">
        <f t="shared" si="130"/>
        <v>5.2991699999999993</v>
      </c>
      <c r="I668" s="47">
        <v>101.7</v>
      </c>
      <c r="J668" s="37">
        <v>-70.2</v>
      </c>
      <c r="K668" s="37">
        <f>J668+273.15</f>
        <v>202.95</v>
      </c>
      <c r="L668" s="37">
        <v>108</v>
      </c>
      <c r="M668" s="37">
        <f>L668+273.15</f>
        <v>381.15</v>
      </c>
      <c r="N668" s="53"/>
      <c r="O668" s="37"/>
      <c r="P668" s="37"/>
      <c r="Q668" s="48">
        <f t="shared" si="132"/>
        <v>18.553166845581913</v>
      </c>
      <c r="R668" s="48">
        <f t="shared" si="133"/>
        <v>17.663302407277392</v>
      </c>
      <c r="S668" s="34">
        <f t="shared" si="134"/>
        <v>2.6231973371572934</v>
      </c>
      <c r="T668" s="34">
        <f t="shared" si="135"/>
        <v>2.4244784579501051</v>
      </c>
      <c r="U668" s="17">
        <f t="shared" si="136"/>
        <v>24.955599999999965</v>
      </c>
      <c r="V668" s="17">
        <f t="shared" si="137"/>
        <v>12.477799999999982</v>
      </c>
      <c r="W668" s="17">
        <f t="shared" si="138"/>
        <v>10.777186325624962</v>
      </c>
      <c r="X668" s="19">
        <f t="shared" si="139"/>
        <v>1.2477799999999983</v>
      </c>
      <c r="Y668" s="71">
        <f t="shared" si="140"/>
        <v>1.0777186325624961</v>
      </c>
    </row>
    <row r="669" spans="1:25" ht="18" x14ac:dyDescent="0.55000000000000004">
      <c r="A669" s="57">
        <v>675</v>
      </c>
      <c r="B669" s="70" t="s">
        <v>714</v>
      </c>
      <c r="C669" s="15">
        <v>15.9</v>
      </c>
      <c r="D669" s="46">
        <f t="shared" si="128"/>
        <v>15.134812500000001</v>
      </c>
      <c r="E669" s="15">
        <v>6.7</v>
      </c>
      <c r="F669" s="46">
        <f t="shared" si="129"/>
        <v>6.5710250000000006</v>
      </c>
      <c r="G669" s="15">
        <v>6.8</v>
      </c>
      <c r="H669" s="46">
        <f t="shared" si="130"/>
        <v>6.2128199999999998</v>
      </c>
      <c r="I669" s="47">
        <v>96.2</v>
      </c>
      <c r="J669" s="37">
        <v>-83</v>
      </c>
      <c r="K669" s="37">
        <f>J669+273.15</f>
        <v>190.14999999999998</v>
      </c>
      <c r="L669" s="37">
        <v>108.8</v>
      </c>
      <c r="M669" s="37">
        <f>L669+273.15</f>
        <v>381.95</v>
      </c>
      <c r="N669" s="53"/>
      <c r="O669" s="37"/>
      <c r="P669" s="37"/>
      <c r="Q669" s="48">
        <f t="shared" si="132"/>
        <v>18.545619428857048</v>
      </c>
      <c r="R669" s="48">
        <f t="shared" si="133"/>
        <v>17.630656576349654</v>
      </c>
      <c r="S669" s="34">
        <f t="shared" si="134"/>
        <v>2.6307447538821584</v>
      </c>
      <c r="T669" s="34">
        <f t="shared" si="135"/>
        <v>2.4571242888778428</v>
      </c>
      <c r="U669" s="17">
        <f t="shared" si="136"/>
        <v>31.939599999999967</v>
      </c>
      <c r="V669" s="17">
        <f t="shared" si="137"/>
        <v>15.969799999999983</v>
      </c>
      <c r="W669" s="17">
        <f t="shared" si="138"/>
        <v>13.919716702374965</v>
      </c>
      <c r="X669" s="19">
        <f t="shared" si="139"/>
        <v>1.5969799999999983</v>
      </c>
      <c r="Y669" s="71">
        <f t="shared" si="140"/>
        <v>1.3919716702374965</v>
      </c>
    </row>
    <row r="670" spans="1:25" ht="18" x14ac:dyDescent="0.55000000000000004">
      <c r="A670" s="57">
        <v>676</v>
      </c>
      <c r="B670" s="70" t="s">
        <v>715</v>
      </c>
      <c r="C670" s="15">
        <v>16</v>
      </c>
      <c r="D670" s="46">
        <f t="shared" si="128"/>
        <v>15.23</v>
      </c>
      <c r="E670" s="15">
        <v>7.2</v>
      </c>
      <c r="F670" s="46">
        <f t="shared" si="129"/>
        <v>7.0613999999999999</v>
      </c>
      <c r="G670" s="15">
        <v>5.9</v>
      </c>
      <c r="H670" s="46">
        <f t="shared" si="130"/>
        <v>5.3905349999999999</v>
      </c>
      <c r="I670" s="47">
        <v>92.6</v>
      </c>
      <c r="J670" s="37">
        <f>K670-273.15</f>
        <v>-92.799999999999983</v>
      </c>
      <c r="K670" s="37">
        <v>180.35</v>
      </c>
      <c r="L670" s="37">
        <f>M670-273.15</f>
        <v>72.5</v>
      </c>
      <c r="M670" s="37">
        <v>345.65</v>
      </c>
      <c r="N670" s="53"/>
      <c r="O670" s="37"/>
      <c r="P670" s="37"/>
      <c r="Q670" s="48">
        <f t="shared" si="132"/>
        <v>18.510807653908568</v>
      </c>
      <c r="R670" s="48">
        <f t="shared" si="133"/>
        <v>17.631623224939471</v>
      </c>
      <c r="S670" s="34">
        <f t="shared" si="134"/>
        <v>2.6655565288306384</v>
      </c>
      <c r="T670" s="34">
        <f t="shared" si="135"/>
        <v>2.4561576402880263</v>
      </c>
      <c r="U670" s="17">
        <f t="shared" si="136"/>
        <v>30.843599999999974</v>
      </c>
      <c r="V670" s="17">
        <f t="shared" si="137"/>
        <v>15.421799999999987</v>
      </c>
      <c r="W670" s="17">
        <f t="shared" si="138"/>
        <v>13.397126544662468</v>
      </c>
      <c r="X670" s="19">
        <f t="shared" si="139"/>
        <v>1.5421799999999988</v>
      </c>
      <c r="Y670" s="71">
        <f t="shared" si="140"/>
        <v>1.3397126544662468</v>
      </c>
    </row>
    <row r="671" spans="1:25" ht="18" x14ac:dyDescent="0.55000000000000004">
      <c r="A671" s="57">
        <v>677</v>
      </c>
      <c r="B671" s="74" t="s">
        <v>716</v>
      </c>
      <c r="C671" s="15">
        <v>16.8</v>
      </c>
      <c r="D671" s="46">
        <f t="shared" si="128"/>
        <v>15.9915</v>
      </c>
      <c r="E671" s="15">
        <v>5.2</v>
      </c>
      <c r="F671" s="46">
        <f t="shared" si="129"/>
        <v>5.0998999999999999</v>
      </c>
      <c r="G671" s="15">
        <v>12.3</v>
      </c>
      <c r="H671" s="46">
        <f t="shared" si="130"/>
        <v>11.237895</v>
      </c>
      <c r="I671" s="47">
        <v>85.3</v>
      </c>
      <c r="J671" s="37">
        <v>-36.9</v>
      </c>
      <c r="K671" s="38">
        <f>J671+273.15</f>
        <v>236.24999999999997</v>
      </c>
      <c r="L671" s="37">
        <v>166</v>
      </c>
      <c r="M671" s="38">
        <f>L671+273.15</f>
        <v>439.15</v>
      </c>
      <c r="N671" s="53"/>
      <c r="O671" s="37"/>
      <c r="P671" s="37"/>
      <c r="Q671" s="48">
        <f t="shared" si="132"/>
        <v>21.460894669141826</v>
      </c>
      <c r="R671" s="48">
        <f t="shared" si="133"/>
        <v>20.199686539424938</v>
      </c>
      <c r="S671" s="34">
        <f t="shared" si="134"/>
        <v>0.28453048640261969</v>
      </c>
      <c r="T671" s="34">
        <f t="shared" si="135"/>
        <v>0.11190567419744113</v>
      </c>
      <c r="U671" s="17">
        <f t="shared" si="136"/>
        <v>46.07559999999998</v>
      </c>
      <c r="V671" s="17">
        <f t="shared" si="137"/>
        <v>23.03779999999999</v>
      </c>
      <c r="W671" s="17">
        <f t="shared" si="138"/>
        <v>19.615339521062477</v>
      </c>
      <c r="X671" s="19">
        <f t="shared" si="139"/>
        <v>2.3037799999999988</v>
      </c>
      <c r="Y671" s="71">
        <f t="shared" si="140"/>
        <v>1.9615339521062478</v>
      </c>
    </row>
    <row r="672" spans="1:25" ht="18" x14ac:dyDescent="0.55000000000000004">
      <c r="A672" s="57">
        <v>678</v>
      </c>
      <c r="B672" s="70" t="s">
        <v>717</v>
      </c>
      <c r="C672" s="15">
        <v>15.1</v>
      </c>
      <c r="D672" s="46">
        <f t="shared" si="128"/>
        <v>14.373312500000001</v>
      </c>
      <c r="E672" s="15">
        <v>1.7</v>
      </c>
      <c r="F672" s="46">
        <f t="shared" si="129"/>
        <v>1.6672750000000001</v>
      </c>
      <c r="G672" s="15">
        <v>12</v>
      </c>
      <c r="H672" s="46">
        <f t="shared" si="130"/>
        <v>10.963799999999999</v>
      </c>
      <c r="I672" s="47">
        <v>74.3</v>
      </c>
      <c r="J672" s="37">
        <f>K672-273.15</f>
        <v>-101.91999999999999</v>
      </c>
      <c r="K672" s="37">
        <v>171.23</v>
      </c>
      <c r="L672" s="37">
        <f>M672-273.15</f>
        <v>5.1000000000000227</v>
      </c>
      <c r="M672" s="37">
        <v>278.25</v>
      </c>
      <c r="N672" s="53"/>
      <c r="O672" s="37"/>
      <c r="P672" s="37"/>
      <c r="Q672" s="48">
        <f t="shared" si="132"/>
        <v>19.362334569984064</v>
      </c>
      <c r="R672" s="48">
        <f t="shared" si="133"/>
        <v>18.154250978442523</v>
      </c>
      <c r="S672" s="34">
        <f t="shared" si="134"/>
        <v>1.8140296127551423</v>
      </c>
      <c r="T672" s="34">
        <f t="shared" si="135"/>
        <v>1.9335298867849744</v>
      </c>
      <c r="U672" s="17">
        <f t="shared" si="136"/>
        <v>105.50759999999998</v>
      </c>
      <c r="V672" s="17">
        <f t="shared" si="137"/>
        <v>52.753799999999991</v>
      </c>
      <c r="W672" s="17">
        <f t="shared" si="138"/>
        <v>46.981783298174946</v>
      </c>
      <c r="X672" s="19">
        <f t="shared" si="139"/>
        <v>5.2753799999999993</v>
      </c>
      <c r="Y672" s="71">
        <f t="shared" si="140"/>
        <v>4.6981783298174946</v>
      </c>
    </row>
    <row r="673" spans="1:25" ht="18" x14ac:dyDescent="0.55000000000000004">
      <c r="A673" s="57">
        <v>679</v>
      </c>
      <c r="B673" s="70" t="s">
        <v>718</v>
      </c>
      <c r="C673" s="15">
        <v>14.9</v>
      </c>
      <c r="D673" s="46">
        <f t="shared" si="128"/>
        <v>14.182937500000001</v>
      </c>
      <c r="E673" s="15">
        <v>6.5</v>
      </c>
      <c r="F673" s="46">
        <f t="shared" si="129"/>
        <v>6.3748750000000003</v>
      </c>
      <c r="G673" s="15">
        <v>5.3</v>
      </c>
      <c r="H673" s="46">
        <f t="shared" si="130"/>
        <v>4.8423449999999999</v>
      </c>
      <c r="I673" s="47">
        <v>105.4</v>
      </c>
      <c r="J673" s="37">
        <v>-104.4</v>
      </c>
      <c r="K673" s="37">
        <f>J673+273.15</f>
        <v>168.74999999999997</v>
      </c>
      <c r="L673" s="37">
        <v>66</v>
      </c>
      <c r="M673" s="37">
        <f>L673+273.15</f>
        <v>339.15</v>
      </c>
      <c r="N673" s="53"/>
      <c r="O673" s="37"/>
      <c r="P673" s="37"/>
      <c r="Q673" s="48">
        <f t="shared" si="132"/>
        <v>17.09824552402965</v>
      </c>
      <c r="R673" s="48">
        <f t="shared" si="133"/>
        <v>16.286284183126497</v>
      </c>
      <c r="S673" s="34">
        <f t="shared" si="134"/>
        <v>4.0781186587095561</v>
      </c>
      <c r="T673" s="34">
        <f t="shared" si="135"/>
        <v>3.8014966821009999</v>
      </c>
      <c r="U673" s="17">
        <f t="shared" si="136"/>
        <v>61.509599999999956</v>
      </c>
      <c r="V673" s="17">
        <f t="shared" si="137"/>
        <v>30.754799999999978</v>
      </c>
      <c r="W673" s="17">
        <f t="shared" si="138"/>
        <v>27.010677681937441</v>
      </c>
      <c r="X673" s="19">
        <f t="shared" si="139"/>
        <v>3.075479999999998</v>
      </c>
      <c r="Y673" s="71">
        <f t="shared" si="140"/>
        <v>2.7010677681937443</v>
      </c>
    </row>
    <row r="674" spans="1:25" ht="18" x14ac:dyDescent="0.55000000000000004">
      <c r="A674" s="57">
        <v>680</v>
      </c>
      <c r="B674" s="70" t="s">
        <v>719</v>
      </c>
      <c r="C674" s="15">
        <v>15.9</v>
      </c>
      <c r="D674" s="46">
        <f t="shared" si="128"/>
        <v>15.134812500000001</v>
      </c>
      <c r="E674" s="15">
        <v>6.3</v>
      </c>
      <c r="F674" s="46">
        <f t="shared" si="129"/>
        <v>6.178725</v>
      </c>
      <c r="G674" s="15">
        <v>5.4</v>
      </c>
      <c r="H674" s="46">
        <f t="shared" si="130"/>
        <v>4.9337100000000005</v>
      </c>
      <c r="I674" s="47">
        <v>71.599999999999994</v>
      </c>
      <c r="J674" s="37">
        <f>K674-273.15</f>
        <v>-137.79999999999998</v>
      </c>
      <c r="K674" s="37">
        <v>135.35</v>
      </c>
      <c r="L674" s="37">
        <f>M674-273.15</f>
        <v>15.800000000000011</v>
      </c>
      <c r="M674" s="37">
        <v>288.95</v>
      </c>
      <c r="N674" s="53"/>
      <c r="O674" s="37"/>
      <c r="P674" s="37"/>
      <c r="Q674" s="48">
        <f t="shared" si="132"/>
        <v>17.934882213162147</v>
      </c>
      <c r="R674" s="48">
        <f t="shared" si="133"/>
        <v>17.075733846598844</v>
      </c>
      <c r="S674" s="34">
        <f t="shared" si="134"/>
        <v>3.2414819695770589</v>
      </c>
      <c r="T674" s="34">
        <f t="shared" si="135"/>
        <v>3.0120470186286532</v>
      </c>
      <c r="U674" s="17">
        <f t="shared" si="136"/>
        <v>34.859599999999972</v>
      </c>
      <c r="V674" s="17">
        <f t="shared" si="137"/>
        <v>17.429799999999986</v>
      </c>
      <c r="W674" s="17">
        <f t="shared" si="138"/>
        <v>15.151013924224964</v>
      </c>
      <c r="X674" s="19">
        <f t="shared" si="139"/>
        <v>1.7429799999999986</v>
      </c>
      <c r="Y674" s="71">
        <f t="shared" si="140"/>
        <v>1.5151013924224963</v>
      </c>
    </row>
    <row r="675" spans="1:25" ht="18" x14ac:dyDescent="0.55000000000000004">
      <c r="A675" s="57">
        <v>681</v>
      </c>
      <c r="B675" s="70" t="s">
        <v>720</v>
      </c>
      <c r="C675" s="15">
        <v>16</v>
      </c>
      <c r="D675" s="46">
        <f t="shared" si="128"/>
        <v>15.23</v>
      </c>
      <c r="E675" s="15">
        <v>5</v>
      </c>
      <c r="F675" s="46">
        <f t="shared" si="129"/>
        <v>4.9037500000000005</v>
      </c>
      <c r="G675" s="15">
        <v>5.4</v>
      </c>
      <c r="H675" s="46">
        <f t="shared" si="130"/>
        <v>4.9337100000000005</v>
      </c>
      <c r="I675" s="47">
        <v>136.69999999999999</v>
      </c>
      <c r="J675" s="37" t="s">
        <v>47</v>
      </c>
      <c r="K675" s="37" t="s">
        <v>47</v>
      </c>
      <c r="L675" s="37" t="s">
        <v>47</v>
      </c>
      <c r="M675" s="37" t="s">
        <v>47</v>
      </c>
      <c r="N675" s="53"/>
      <c r="O675" s="37"/>
      <c r="P675" s="37"/>
      <c r="Q675" s="48">
        <f t="shared" si="132"/>
        <v>17.611359970201054</v>
      </c>
      <c r="R675" s="48">
        <f t="shared" si="133"/>
        <v>16.743391485197975</v>
      </c>
      <c r="S675" s="34">
        <f t="shared" si="134"/>
        <v>3.5650042125381525</v>
      </c>
      <c r="T675" s="34">
        <f t="shared" si="135"/>
        <v>3.3443893800295221</v>
      </c>
      <c r="U675" s="17">
        <f t="shared" si="136"/>
        <v>36.153599999999969</v>
      </c>
      <c r="V675" s="17">
        <f t="shared" si="137"/>
        <v>18.076799999999984</v>
      </c>
      <c r="W675" s="17">
        <f t="shared" si="138"/>
        <v>15.844959318599965</v>
      </c>
      <c r="X675" s="19">
        <f t="shared" si="139"/>
        <v>1.8076799999999984</v>
      </c>
      <c r="Y675" s="71">
        <f t="shared" si="140"/>
        <v>1.5844959318599965</v>
      </c>
    </row>
    <row r="676" spans="1:25" ht="18" x14ac:dyDescent="0.55000000000000004">
      <c r="A676" s="57">
        <v>682</v>
      </c>
      <c r="B676" s="70" t="s">
        <v>721</v>
      </c>
      <c r="C676" s="15">
        <v>15.6</v>
      </c>
      <c r="D676" s="46">
        <f t="shared" si="128"/>
        <v>14.84925</v>
      </c>
      <c r="E676" s="15">
        <v>3.9</v>
      </c>
      <c r="F676" s="46">
        <f t="shared" si="129"/>
        <v>3.8249249999999999</v>
      </c>
      <c r="G676" s="15">
        <v>6.9</v>
      </c>
      <c r="H676" s="46">
        <f t="shared" si="130"/>
        <v>6.3041850000000004</v>
      </c>
      <c r="I676" s="47">
        <v>126.5</v>
      </c>
      <c r="J676" s="37">
        <v>116.7</v>
      </c>
      <c r="K676" s="37">
        <f>J676+273.15</f>
        <v>389.84999999999997</v>
      </c>
      <c r="L676" s="37">
        <v>115</v>
      </c>
      <c r="M676" s="37">
        <f>L676+273.15</f>
        <v>388.15</v>
      </c>
      <c r="N676" s="53"/>
      <c r="O676" s="37"/>
      <c r="P676" s="37"/>
      <c r="Q676" s="48">
        <f t="shared" si="132"/>
        <v>17.497999885701223</v>
      </c>
      <c r="R676" s="48">
        <f t="shared" si="133"/>
        <v>16.579295079476388</v>
      </c>
      <c r="S676" s="34">
        <f t="shared" si="134"/>
        <v>3.6783642970379837</v>
      </c>
      <c r="T676" s="34">
        <f t="shared" si="135"/>
        <v>3.5084857857511089</v>
      </c>
      <c r="U676" s="17">
        <f t="shared" si="136"/>
        <v>48.557599999999979</v>
      </c>
      <c r="V676" s="17">
        <f t="shared" si="137"/>
        <v>24.27879999999999</v>
      </c>
      <c r="W676" s="17">
        <f t="shared" si="138"/>
        <v>21.635674025224972</v>
      </c>
      <c r="X676" s="19">
        <f t="shared" si="139"/>
        <v>2.4278799999999991</v>
      </c>
      <c r="Y676" s="71">
        <f t="shared" si="140"/>
        <v>2.1635674025224971</v>
      </c>
    </row>
    <row r="677" spans="1:25" ht="18" x14ac:dyDescent="0.55000000000000004">
      <c r="A677" s="57">
        <v>683</v>
      </c>
      <c r="B677" s="70" t="s">
        <v>722</v>
      </c>
      <c r="C677" s="15">
        <v>16</v>
      </c>
      <c r="D677" s="46">
        <f t="shared" si="128"/>
        <v>15.23</v>
      </c>
      <c r="E677" s="15">
        <v>6.5</v>
      </c>
      <c r="F677" s="46">
        <f t="shared" si="129"/>
        <v>6.3748750000000003</v>
      </c>
      <c r="G677" s="15">
        <v>2.4</v>
      </c>
      <c r="H677" s="46">
        <f t="shared" si="130"/>
        <v>2.1927599999999998</v>
      </c>
      <c r="I677" s="47">
        <v>68.7</v>
      </c>
      <c r="J677" s="37">
        <f>K677-273.15</f>
        <v>-153.78999999999996</v>
      </c>
      <c r="K677" s="37">
        <v>119.36</v>
      </c>
      <c r="L677" s="37">
        <f>M677-273.15</f>
        <v>-13.899999999999977</v>
      </c>
      <c r="M677" s="37">
        <v>259.25</v>
      </c>
      <c r="N677" s="53"/>
      <c r="O677" s="37"/>
      <c r="P677" s="37"/>
      <c r="Q677" s="48">
        <f t="shared" si="132"/>
        <v>17.435882541471766</v>
      </c>
      <c r="R677" s="48">
        <f t="shared" si="133"/>
        <v>16.655333310481211</v>
      </c>
      <c r="S677" s="34">
        <f t="shared" si="134"/>
        <v>3.74048164126744</v>
      </c>
      <c r="T677" s="34">
        <f t="shared" si="135"/>
        <v>3.432447554746286</v>
      </c>
      <c r="U677" s="17">
        <f t="shared" si="136"/>
        <v>51.00359999999997</v>
      </c>
      <c r="V677" s="17">
        <f t="shared" si="137"/>
        <v>25.501799999999985</v>
      </c>
      <c r="W677" s="17">
        <f t="shared" si="138"/>
        <v>21.794908160662469</v>
      </c>
      <c r="X677" s="19">
        <f t="shared" si="139"/>
        <v>2.5501799999999983</v>
      </c>
      <c r="Y677" s="71">
        <f t="shared" si="140"/>
        <v>2.1794908160662469</v>
      </c>
    </row>
    <row r="678" spans="1:25" ht="18" x14ac:dyDescent="0.55000000000000004">
      <c r="A678" s="57">
        <v>684</v>
      </c>
      <c r="B678" s="70" t="s">
        <v>723</v>
      </c>
      <c r="C678" s="15">
        <v>15.9</v>
      </c>
      <c r="D678" s="46">
        <f t="shared" si="128"/>
        <v>15.134812500000001</v>
      </c>
      <c r="E678" s="15">
        <v>5</v>
      </c>
      <c r="F678" s="46">
        <f t="shared" si="129"/>
        <v>4.9037500000000005</v>
      </c>
      <c r="G678" s="15">
        <v>9</v>
      </c>
      <c r="H678" s="46">
        <f t="shared" si="130"/>
        <v>8.2228499999999993</v>
      </c>
      <c r="I678" s="47">
        <v>118.8</v>
      </c>
      <c r="J678" s="37" t="s">
        <v>47</v>
      </c>
      <c r="K678" s="37" t="s">
        <v>47</v>
      </c>
      <c r="L678" s="37">
        <v>134</v>
      </c>
      <c r="M678" s="37">
        <f>L678+273.15</f>
        <v>407.15</v>
      </c>
      <c r="N678" s="53"/>
      <c r="O678" s="37"/>
      <c r="P678" s="37"/>
      <c r="Q678" s="48">
        <f t="shared" si="132"/>
        <v>18.942280749687985</v>
      </c>
      <c r="R678" s="48">
        <f t="shared" si="133"/>
        <v>17.908784872099957</v>
      </c>
      <c r="S678" s="34">
        <f t="shared" si="134"/>
        <v>2.2340834330512216</v>
      </c>
      <c r="T678" s="34">
        <f t="shared" si="135"/>
        <v>2.1789959931275398</v>
      </c>
      <c r="U678" s="17">
        <f t="shared" si="136"/>
        <v>39.809599999999968</v>
      </c>
      <c r="V678" s="17">
        <f t="shared" si="137"/>
        <v>19.904799999999984</v>
      </c>
      <c r="W678" s="17">
        <f t="shared" si="138"/>
        <v>17.45563038411246</v>
      </c>
      <c r="X678" s="19">
        <f t="shared" si="139"/>
        <v>1.9904799999999985</v>
      </c>
      <c r="Y678" s="71">
        <f t="shared" si="140"/>
        <v>1.7455630384112459</v>
      </c>
    </row>
    <row r="679" spans="1:25" ht="18" x14ac:dyDescent="0.55000000000000004">
      <c r="A679" s="57">
        <v>685</v>
      </c>
      <c r="B679" s="70" t="s">
        <v>724</v>
      </c>
      <c r="C679" s="15">
        <v>14.8</v>
      </c>
      <c r="D679" s="46">
        <f t="shared" si="128"/>
        <v>14.087750000000002</v>
      </c>
      <c r="E679" s="15">
        <v>4.2</v>
      </c>
      <c r="F679" s="46">
        <f t="shared" si="129"/>
        <v>4.1191500000000003</v>
      </c>
      <c r="G679" s="15">
        <v>5.8</v>
      </c>
      <c r="H679" s="46">
        <f t="shared" si="130"/>
        <v>5.2991699999999993</v>
      </c>
      <c r="I679" s="47">
        <v>90.7</v>
      </c>
      <c r="J679" s="37">
        <f>K679-273.15</f>
        <v>-101.09999999999997</v>
      </c>
      <c r="K679" s="37">
        <v>172.05</v>
      </c>
      <c r="L679" s="37">
        <v>39</v>
      </c>
      <c r="M679" s="37">
        <f>L679+273.15</f>
        <v>312.14999999999998</v>
      </c>
      <c r="N679" s="53"/>
      <c r="O679" s="37"/>
      <c r="P679" s="37"/>
      <c r="Q679" s="48">
        <f t="shared" si="132"/>
        <v>16.441411131651687</v>
      </c>
      <c r="R679" s="48">
        <f t="shared" si="133"/>
        <v>15.604912671139818</v>
      </c>
      <c r="S679" s="34">
        <f t="shared" si="134"/>
        <v>4.7349530510875191</v>
      </c>
      <c r="T679" s="34">
        <f t="shared" si="135"/>
        <v>4.4828681940876791</v>
      </c>
      <c r="U679" s="17">
        <f t="shared" si="136"/>
        <v>70.745599999999939</v>
      </c>
      <c r="V679" s="17">
        <f t="shared" si="137"/>
        <v>35.37279999999997</v>
      </c>
      <c r="W679" s="17">
        <f t="shared" si="138"/>
        <v>31.424915784999939</v>
      </c>
      <c r="X679" s="19">
        <f t="shared" si="139"/>
        <v>3.5372799999999969</v>
      </c>
      <c r="Y679" s="71">
        <f t="shared" si="140"/>
        <v>3.1424915784999938</v>
      </c>
    </row>
    <row r="680" spans="1:25" ht="18" x14ac:dyDescent="0.55000000000000004">
      <c r="A680" s="57">
        <v>686</v>
      </c>
      <c r="B680" s="70" t="s">
        <v>725</v>
      </c>
      <c r="C680" s="15">
        <v>16.399999999999999</v>
      </c>
      <c r="D680" s="46">
        <f t="shared" si="128"/>
        <v>15.610749999999999</v>
      </c>
      <c r="E680" s="15">
        <v>5.8</v>
      </c>
      <c r="F680" s="46">
        <f t="shared" si="129"/>
        <v>5.6883499999999998</v>
      </c>
      <c r="G680" s="15">
        <v>6.3</v>
      </c>
      <c r="H680" s="46">
        <f t="shared" si="130"/>
        <v>5.7559949999999995</v>
      </c>
      <c r="I680" s="47">
        <v>101.3</v>
      </c>
      <c r="J680" s="37" t="s">
        <v>47</v>
      </c>
      <c r="K680" s="37" t="s">
        <v>47</v>
      </c>
      <c r="L680" s="37">
        <v>91</v>
      </c>
      <c r="M680" s="37">
        <f>L680+273.15</f>
        <v>364.15</v>
      </c>
      <c r="N680" s="53"/>
      <c r="O680" s="37"/>
      <c r="P680" s="37"/>
      <c r="Q680" s="48">
        <f t="shared" si="132"/>
        <v>18.501081049495458</v>
      </c>
      <c r="R680" s="48">
        <f t="shared" si="133"/>
        <v>17.583637841044865</v>
      </c>
      <c r="S680" s="34">
        <f t="shared" si="134"/>
        <v>2.6752831332437488</v>
      </c>
      <c r="T680" s="34">
        <f t="shared" si="135"/>
        <v>2.5041430241826319</v>
      </c>
      <c r="U680" s="17">
        <f t="shared" si="136"/>
        <v>23.459600000000009</v>
      </c>
      <c r="V680" s="17">
        <f t="shared" si="137"/>
        <v>11.729800000000004</v>
      </c>
      <c r="W680" s="17">
        <f t="shared" si="138"/>
        <v>10.187311084312482</v>
      </c>
      <c r="X680" s="19">
        <f t="shared" si="139"/>
        <v>1.1729800000000004</v>
      </c>
      <c r="Y680" s="71">
        <f t="shared" si="140"/>
        <v>1.0187311084312483</v>
      </c>
    </row>
    <row r="681" spans="1:25" ht="18" x14ac:dyDescent="0.55000000000000004">
      <c r="A681" s="57">
        <v>687</v>
      </c>
      <c r="B681" s="70" t="s">
        <v>726</v>
      </c>
      <c r="C681" s="15">
        <v>15.3</v>
      </c>
      <c r="D681" s="46">
        <f t="shared" si="128"/>
        <v>14.5636875</v>
      </c>
      <c r="E681" s="15">
        <v>6.5</v>
      </c>
      <c r="F681" s="46">
        <f t="shared" si="129"/>
        <v>6.3748750000000003</v>
      </c>
      <c r="G681" s="15">
        <v>9.6999999999999993</v>
      </c>
      <c r="H681" s="46">
        <f t="shared" si="130"/>
        <v>8.862404999999999</v>
      </c>
      <c r="I681" s="47">
        <v>74.7</v>
      </c>
      <c r="J681" s="37">
        <f>K681-273.15</f>
        <v>-93.149999999999977</v>
      </c>
      <c r="K681" s="37">
        <v>180</v>
      </c>
      <c r="L681" s="37">
        <f>M681-273.15</f>
        <v>46.850000000000023</v>
      </c>
      <c r="M681" s="37">
        <v>320</v>
      </c>
      <c r="N681" s="53"/>
      <c r="O681" s="37"/>
      <c r="P681" s="37"/>
      <c r="Q681" s="48">
        <f t="shared" si="132"/>
        <v>19.246558133858635</v>
      </c>
      <c r="R681" s="48">
        <f t="shared" si="133"/>
        <v>18.20116060165687</v>
      </c>
      <c r="S681" s="34">
        <f t="shared" si="134"/>
        <v>1.9298060488805717</v>
      </c>
      <c r="T681" s="34">
        <f t="shared" si="135"/>
        <v>1.8866202635706273</v>
      </c>
      <c r="U681" s="17">
        <f t="shared" si="136"/>
        <v>54.325599999999952</v>
      </c>
      <c r="V681" s="17">
        <f t="shared" si="137"/>
        <v>27.162799999999976</v>
      </c>
      <c r="W681" s="17">
        <f t="shared" si="138"/>
        <v>23.708565730937458</v>
      </c>
      <c r="X681" s="19">
        <f t="shared" si="139"/>
        <v>2.7162799999999976</v>
      </c>
      <c r="Y681" s="71">
        <f t="shared" si="140"/>
        <v>2.3708565730937456</v>
      </c>
    </row>
    <row r="682" spans="1:25" ht="18" x14ac:dyDescent="0.55000000000000004">
      <c r="A682" s="57">
        <v>688</v>
      </c>
      <c r="B682" s="70" t="s">
        <v>727</v>
      </c>
      <c r="C682" s="15">
        <v>17.100000000000001</v>
      </c>
      <c r="D682" s="46">
        <f t="shared" si="128"/>
        <v>16.277062500000003</v>
      </c>
      <c r="E682" s="15">
        <v>5.5</v>
      </c>
      <c r="F682" s="46">
        <f t="shared" si="129"/>
        <v>5.3941249999999998</v>
      </c>
      <c r="G682" s="15">
        <v>7.3</v>
      </c>
      <c r="H682" s="46">
        <f t="shared" si="130"/>
        <v>6.6696449999999992</v>
      </c>
      <c r="I682" s="47">
        <v>75.599999999999994</v>
      </c>
      <c r="J682" s="37">
        <f>K682-273.15</f>
        <v>-105.04999999999998</v>
      </c>
      <c r="K682" s="37">
        <v>168.1</v>
      </c>
      <c r="L682" s="37">
        <f>M682-273.15</f>
        <v>56</v>
      </c>
      <c r="M682" s="37">
        <v>329.15</v>
      </c>
      <c r="N682" s="53"/>
      <c r="O682" s="37"/>
      <c r="P682" s="37"/>
      <c r="Q682" s="48">
        <f t="shared" si="132"/>
        <v>19.389430110243055</v>
      </c>
      <c r="R682" s="48">
        <f t="shared" si="133"/>
        <v>18.399008467049423</v>
      </c>
      <c r="S682" s="34">
        <f t="shared" si="134"/>
        <v>1.7869340724961518</v>
      </c>
      <c r="T682" s="34">
        <f t="shared" si="135"/>
        <v>1.6887723981780738</v>
      </c>
      <c r="U682" s="17">
        <f t="shared" si="136"/>
        <v>12.837599999999966</v>
      </c>
      <c r="V682" s="17">
        <f t="shared" si="137"/>
        <v>6.4187999999999832</v>
      </c>
      <c r="W682" s="17">
        <f t="shared" si="138"/>
        <v>5.5540338979374644</v>
      </c>
      <c r="X682" s="19">
        <f t="shared" si="139"/>
        <v>0.64187999999999834</v>
      </c>
      <c r="Y682" s="71">
        <f t="shared" si="140"/>
        <v>0.55540338979374648</v>
      </c>
    </row>
    <row r="683" spans="1:25" ht="18" x14ac:dyDescent="0.55000000000000004">
      <c r="A683" s="57">
        <v>689</v>
      </c>
      <c r="B683" s="70" t="s">
        <v>728</v>
      </c>
      <c r="C683" s="15">
        <v>15.6</v>
      </c>
      <c r="D683" s="46">
        <f t="shared" si="128"/>
        <v>14.84925</v>
      </c>
      <c r="E683" s="15">
        <v>8</v>
      </c>
      <c r="F683" s="46">
        <f t="shared" si="129"/>
        <v>7.8460000000000001</v>
      </c>
      <c r="G683" s="15">
        <v>4.7</v>
      </c>
      <c r="H683" s="46">
        <f t="shared" si="130"/>
        <v>4.2941549999999999</v>
      </c>
      <c r="I683" s="47">
        <v>110.1</v>
      </c>
      <c r="J683" s="37">
        <f>K683-273.15</f>
        <v>-81.099999999999966</v>
      </c>
      <c r="K683" s="37">
        <v>192.05</v>
      </c>
      <c r="L683" s="37">
        <f>M683-273.15</f>
        <v>95</v>
      </c>
      <c r="M683" s="37">
        <v>368.15</v>
      </c>
      <c r="N683" s="53"/>
      <c r="O683" s="37"/>
      <c r="P683" s="37"/>
      <c r="Q683" s="48">
        <f t="shared" si="132"/>
        <v>18.150757559947742</v>
      </c>
      <c r="R683" s="48">
        <f t="shared" si="133"/>
        <v>17.334927422014925</v>
      </c>
      <c r="S683" s="34">
        <f t="shared" si="134"/>
        <v>3.0256066227914644</v>
      </c>
      <c r="T683" s="34">
        <f t="shared" si="135"/>
        <v>2.7528534432125724</v>
      </c>
      <c r="U683" s="17">
        <f t="shared" si="136"/>
        <v>45.227599999999981</v>
      </c>
      <c r="V683" s="17">
        <f t="shared" si="137"/>
        <v>22.613799999999991</v>
      </c>
      <c r="W683" s="17">
        <f t="shared" si="138"/>
        <v>19.714062991562471</v>
      </c>
      <c r="X683" s="19">
        <f t="shared" si="139"/>
        <v>2.2613799999999991</v>
      </c>
      <c r="Y683" s="71">
        <f t="shared" si="140"/>
        <v>1.9714062991562471</v>
      </c>
    </row>
    <row r="684" spans="1:25" ht="18" x14ac:dyDescent="0.55000000000000004">
      <c r="A684" s="57">
        <v>690</v>
      </c>
      <c r="B684" s="70" t="s">
        <v>729</v>
      </c>
      <c r="C684" s="15">
        <v>14.9</v>
      </c>
      <c r="D684" s="46">
        <f t="shared" si="128"/>
        <v>14.182937500000001</v>
      </c>
      <c r="E684" s="15">
        <v>3.5</v>
      </c>
      <c r="F684" s="46">
        <f t="shared" si="129"/>
        <v>3.4326249999999998</v>
      </c>
      <c r="G684" s="15">
        <v>5.2</v>
      </c>
      <c r="H684" s="46">
        <f t="shared" si="130"/>
        <v>4.7509800000000002</v>
      </c>
      <c r="I684" s="47">
        <v>113</v>
      </c>
      <c r="J684" s="37">
        <f>K684-273.15</f>
        <v>-139.99999999999997</v>
      </c>
      <c r="K684" s="37">
        <v>133.15</v>
      </c>
      <c r="L684" s="37">
        <f>M684-273.15</f>
        <v>65</v>
      </c>
      <c r="M684" s="37">
        <v>338.15</v>
      </c>
      <c r="N684" s="53"/>
      <c r="O684" s="37"/>
      <c r="P684" s="37"/>
      <c r="Q684" s="48">
        <f t="shared" si="132"/>
        <v>16.16477652180815</v>
      </c>
      <c r="R684" s="48">
        <f t="shared" si="133"/>
        <v>15.346349451251632</v>
      </c>
      <c r="S684" s="34">
        <f t="shared" si="134"/>
        <v>5.0115876609310561</v>
      </c>
      <c r="T684" s="34">
        <f t="shared" si="135"/>
        <v>4.7414314139758655</v>
      </c>
      <c r="U684" s="17">
        <f t="shared" si="136"/>
        <v>73.859599999999958</v>
      </c>
      <c r="V684" s="17">
        <f t="shared" si="137"/>
        <v>36.929799999999979</v>
      </c>
      <c r="W684" s="17">
        <f t="shared" si="138"/>
        <v>32.904624577874941</v>
      </c>
      <c r="X684" s="19">
        <f t="shared" si="139"/>
        <v>3.6929799999999977</v>
      </c>
      <c r="Y684" s="71">
        <f t="shared" si="140"/>
        <v>3.2904624577874939</v>
      </c>
    </row>
    <row r="685" spans="1:25" ht="18" x14ac:dyDescent="0.55000000000000004">
      <c r="A685" s="57">
        <v>691</v>
      </c>
      <c r="B685" s="70" t="s">
        <v>730</v>
      </c>
      <c r="C685" s="15">
        <v>16.399999999999999</v>
      </c>
      <c r="D685" s="46">
        <f t="shared" si="128"/>
        <v>15.610749999999999</v>
      </c>
      <c r="E685" s="15">
        <v>9.3000000000000007</v>
      </c>
      <c r="F685" s="46">
        <f t="shared" si="129"/>
        <v>9.1209750000000014</v>
      </c>
      <c r="G685" s="15">
        <v>5.9</v>
      </c>
      <c r="H685" s="46">
        <f t="shared" si="130"/>
        <v>5.3905349999999999</v>
      </c>
      <c r="I685" s="47">
        <v>106.9</v>
      </c>
      <c r="J685" s="38">
        <v>13</v>
      </c>
      <c r="K685" s="37">
        <f>J685+273.15</f>
        <v>286.14999999999998</v>
      </c>
      <c r="L685" s="38">
        <v>219</v>
      </c>
      <c r="M685" s="37">
        <f>L685+273.15</f>
        <v>492.15</v>
      </c>
      <c r="N685" s="53"/>
      <c r="O685" s="50" t="s">
        <v>74</v>
      </c>
      <c r="P685" s="50" t="s">
        <v>50</v>
      </c>
      <c r="Q685" s="49">
        <f t="shared" si="132"/>
        <v>19.754999367248786</v>
      </c>
      <c r="R685" s="48">
        <f t="shared" si="133"/>
        <v>18.866519766489791</v>
      </c>
      <c r="S685" s="34">
        <f t="shared" si="134"/>
        <v>1.4213648154904206</v>
      </c>
      <c r="T685" s="34">
        <f t="shared" si="135"/>
        <v>1.2212610987377062</v>
      </c>
      <c r="U685" s="17">
        <f t="shared" si="136"/>
        <v>28.029600000000009</v>
      </c>
      <c r="V685" s="17">
        <f t="shared" si="137"/>
        <v>14.014800000000005</v>
      </c>
      <c r="W685" s="17">
        <f t="shared" si="138"/>
        <v>12.363041363724985</v>
      </c>
      <c r="X685" s="19">
        <f t="shared" si="139"/>
        <v>1.4014800000000005</v>
      </c>
      <c r="Y685" s="71">
        <f t="shared" si="140"/>
        <v>1.2363041363724985</v>
      </c>
    </row>
    <row r="686" spans="1:25" ht="18" x14ac:dyDescent="0.55000000000000004">
      <c r="A686" s="57">
        <v>692</v>
      </c>
      <c r="B686" s="70" t="s">
        <v>731</v>
      </c>
      <c r="C686" s="15">
        <v>15.5</v>
      </c>
      <c r="D686" s="46">
        <f t="shared" si="128"/>
        <v>14.7540625</v>
      </c>
      <c r="E686" s="15">
        <v>2.6</v>
      </c>
      <c r="F686" s="46">
        <f t="shared" si="129"/>
        <v>2.5499499999999999</v>
      </c>
      <c r="G686" s="15">
        <v>4</v>
      </c>
      <c r="H686" s="46">
        <f t="shared" si="130"/>
        <v>3.6545999999999998</v>
      </c>
      <c r="I686" s="47">
        <v>89.4</v>
      </c>
      <c r="J686" s="37" t="s">
        <v>47</v>
      </c>
      <c r="K686" s="37" t="s">
        <v>47</v>
      </c>
      <c r="L686" s="37" t="s">
        <v>47</v>
      </c>
      <c r="M686" s="37" t="s">
        <v>47</v>
      </c>
      <c r="N686" s="53"/>
      <c r="O686" s="37"/>
      <c r="P686" s="37"/>
      <c r="Q686" s="48">
        <f t="shared" si="132"/>
        <v>16.217583050504164</v>
      </c>
      <c r="R686" s="48">
        <f t="shared" si="133"/>
        <v>15.41235564138092</v>
      </c>
      <c r="S686" s="34">
        <f t="shared" si="134"/>
        <v>4.9587811322350426</v>
      </c>
      <c r="T686" s="34">
        <f t="shared" si="135"/>
        <v>4.6754252238465774</v>
      </c>
      <c r="U686" s="17">
        <f t="shared" si="136"/>
        <v>69.833599999999976</v>
      </c>
      <c r="V686" s="17">
        <f t="shared" si="137"/>
        <v>34.916799999999988</v>
      </c>
      <c r="W686" s="17">
        <f t="shared" si="138"/>
        <v>31.176094272862468</v>
      </c>
      <c r="X686" s="19">
        <f t="shared" si="139"/>
        <v>3.4916799999999988</v>
      </c>
      <c r="Y686" s="71">
        <f t="shared" si="140"/>
        <v>3.1176094272862467</v>
      </c>
    </row>
    <row r="687" spans="1:25" ht="18" x14ac:dyDescent="0.55000000000000004">
      <c r="A687" s="57">
        <v>693</v>
      </c>
      <c r="B687" s="70" t="s">
        <v>732</v>
      </c>
      <c r="C687" s="15">
        <v>13.9</v>
      </c>
      <c r="D687" s="46">
        <f t="shared" si="128"/>
        <v>13.2310625</v>
      </c>
      <c r="E687" s="15">
        <v>4.3</v>
      </c>
      <c r="F687" s="46">
        <f t="shared" si="129"/>
        <v>4.217225</v>
      </c>
      <c r="G687" s="15">
        <v>7.6</v>
      </c>
      <c r="H687" s="46">
        <f t="shared" si="130"/>
        <v>6.9437399999999991</v>
      </c>
      <c r="I687" s="47">
        <v>116.4</v>
      </c>
      <c r="J687" s="37" t="s">
        <v>47</v>
      </c>
      <c r="K687" s="37" t="s">
        <v>47</v>
      </c>
      <c r="L687" s="37">
        <v>38.9</v>
      </c>
      <c r="M687" s="37">
        <f>L687+273.15</f>
        <v>312.04999999999995</v>
      </c>
      <c r="N687" s="53"/>
      <c r="O687" s="37"/>
      <c r="P687" s="37"/>
      <c r="Q687" s="48">
        <f t="shared" si="132"/>
        <v>16.415236824365344</v>
      </c>
      <c r="R687" s="48">
        <f t="shared" si="133"/>
        <v>15.526156213536281</v>
      </c>
      <c r="S687" s="34">
        <f t="shared" si="134"/>
        <v>4.7611273583738623</v>
      </c>
      <c r="T687" s="34">
        <f t="shared" si="135"/>
        <v>4.5616246516912167</v>
      </c>
      <c r="U687" s="17">
        <f t="shared" si="136"/>
        <v>100.57959999999994</v>
      </c>
      <c r="V687" s="17">
        <f t="shared" si="137"/>
        <v>50.289799999999971</v>
      </c>
      <c r="W687" s="17">
        <f t="shared" si="138"/>
        <v>44.800872800474941</v>
      </c>
      <c r="X687" s="19">
        <f t="shared" si="139"/>
        <v>5.0289799999999971</v>
      </c>
      <c r="Y687" s="71">
        <f t="shared" si="140"/>
        <v>4.4800872800474938</v>
      </c>
    </row>
    <row r="688" spans="1:25" ht="18" x14ac:dyDescent="0.55000000000000004">
      <c r="A688" s="57">
        <v>694</v>
      </c>
      <c r="B688" s="70" t="s">
        <v>733</v>
      </c>
      <c r="C688" s="15">
        <v>14.5</v>
      </c>
      <c r="D688" s="46">
        <f t="shared" si="128"/>
        <v>13.8021875</v>
      </c>
      <c r="E688" s="15">
        <v>1</v>
      </c>
      <c r="F688" s="46">
        <f t="shared" si="129"/>
        <v>0.98075000000000001</v>
      </c>
      <c r="G688" s="15">
        <v>2.5</v>
      </c>
      <c r="H688" s="46">
        <f t="shared" si="130"/>
        <v>2.284125</v>
      </c>
      <c r="I688" s="47">
        <v>145.30000000000001</v>
      </c>
      <c r="J688" s="37">
        <f>K688-273.15</f>
        <v>-131.49999999999997</v>
      </c>
      <c r="K688" s="37">
        <v>141.65</v>
      </c>
      <c r="L688" s="37">
        <f>M688-273.15</f>
        <v>55</v>
      </c>
      <c r="M688" s="37">
        <v>328.15</v>
      </c>
      <c r="N688" s="53"/>
      <c r="O688" s="37"/>
      <c r="P688" s="37"/>
      <c r="Q688" s="48">
        <f t="shared" si="132"/>
        <v>14.747881203752625</v>
      </c>
      <c r="R688" s="48">
        <f t="shared" si="133"/>
        <v>14.024246053292179</v>
      </c>
      <c r="S688" s="34">
        <f t="shared" si="134"/>
        <v>6.4284829789865814</v>
      </c>
      <c r="T688" s="34">
        <f t="shared" si="135"/>
        <v>6.0635348119353178</v>
      </c>
      <c r="U688" s="17">
        <f t="shared" si="136"/>
        <v>127.48359999999997</v>
      </c>
      <c r="V688" s="17">
        <f t="shared" si="137"/>
        <v>63.741799999999984</v>
      </c>
      <c r="W688" s="17">
        <f t="shared" si="138"/>
        <v>57.137978381924945</v>
      </c>
      <c r="X688" s="19">
        <f t="shared" si="139"/>
        <v>6.3741799999999982</v>
      </c>
      <c r="Y688" s="71">
        <f t="shared" si="140"/>
        <v>5.7137978381924945</v>
      </c>
    </row>
    <row r="689" spans="1:25" ht="18" x14ac:dyDescent="0.55000000000000004">
      <c r="A689" s="57">
        <v>695</v>
      </c>
      <c r="B689" s="70" t="s">
        <v>734</v>
      </c>
      <c r="C689" s="15">
        <v>17.3</v>
      </c>
      <c r="D689" s="46">
        <f t="shared" si="128"/>
        <v>16.467437500000003</v>
      </c>
      <c r="E689" s="15">
        <v>18.100000000000001</v>
      </c>
      <c r="F689" s="46">
        <f t="shared" si="129"/>
        <v>17.751575000000003</v>
      </c>
      <c r="G689" s="15">
        <v>9.6</v>
      </c>
      <c r="H689" s="46">
        <f t="shared" si="130"/>
        <v>8.7710399999999993</v>
      </c>
      <c r="I689" s="47">
        <v>86</v>
      </c>
      <c r="J689" s="37">
        <v>22</v>
      </c>
      <c r="K689" s="37">
        <f t="shared" ref="K689:K697" si="141">J689+273.15</f>
        <v>295.14999999999998</v>
      </c>
      <c r="L689" s="37">
        <v>162</v>
      </c>
      <c r="M689" s="37">
        <f t="shared" ref="M689:M697" si="142">L689+273.15</f>
        <v>435.15</v>
      </c>
      <c r="N689" s="53"/>
      <c r="O689" s="37"/>
      <c r="P689" s="37"/>
      <c r="Q689" s="48">
        <f t="shared" si="132"/>
        <v>26.815294143454778</v>
      </c>
      <c r="R689" s="48">
        <f t="shared" si="133"/>
        <v>25.75317563871748</v>
      </c>
      <c r="S689" s="34">
        <f t="shared" si="134"/>
        <v>5.6389299607155721</v>
      </c>
      <c r="T689" s="34">
        <f t="shared" si="135"/>
        <v>5.6653947734899823</v>
      </c>
      <c r="U689" s="17">
        <f t="shared" si="136"/>
        <v>138.03560000000002</v>
      </c>
      <c r="V689" s="17">
        <f t="shared" si="137"/>
        <v>69.017800000000008</v>
      </c>
      <c r="W689" s="17">
        <f t="shared" si="138"/>
        <v>65.560636704974996</v>
      </c>
      <c r="X689" s="19">
        <f t="shared" si="139"/>
        <v>6.9017800000000005</v>
      </c>
      <c r="Y689" s="71">
        <f t="shared" si="140"/>
        <v>6.5560636704974993</v>
      </c>
    </row>
    <row r="690" spans="1:25" ht="18" x14ac:dyDescent="0.55000000000000004">
      <c r="A690" s="57">
        <v>696</v>
      </c>
      <c r="B690" s="70" t="s">
        <v>735</v>
      </c>
      <c r="C690" s="15">
        <v>15.5</v>
      </c>
      <c r="D690" s="46">
        <f t="shared" si="128"/>
        <v>14.7540625</v>
      </c>
      <c r="E690" s="15">
        <v>16</v>
      </c>
      <c r="F690" s="46">
        <f t="shared" si="129"/>
        <v>15.692</v>
      </c>
      <c r="G690" s="15">
        <v>42.3</v>
      </c>
      <c r="H690" s="46">
        <f t="shared" si="130"/>
        <v>38.647394999999996</v>
      </c>
      <c r="I690" s="47">
        <v>18</v>
      </c>
      <c r="J690" s="37">
        <v>0</v>
      </c>
      <c r="K690" s="37">
        <f t="shared" si="141"/>
        <v>273.14999999999998</v>
      </c>
      <c r="L690" s="37">
        <v>100</v>
      </c>
      <c r="M690" s="37">
        <f t="shared" si="142"/>
        <v>373.15</v>
      </c>
      <c r="N690" s="53"/>
      <c r="O690" s="37"/>
      <c r="P690" s="37"/>
      <c r="Q690" s="48">
        <f t="shared" si="132"/>
        <v>47.807321614999516</v>
      </c>
      <c r="R690" s="48">
        <f t="shared" si="133"/>
        <v>44.244122372807112</v>
      </c>
      <c r="S690" s="34">
        <f t="shared" si="134"/>
        <v>26.63095743226031</v>
      </c>
      <c r="T690" s="34">
        <f t="shared" si="135"/>
        <v>24.156341507579615</v>
      </c>
      <c r="U690" s="17">
        <f t="shared" si="136"/>
        <v>1368.5635999999997</v>
      </c>
      <c r="V690" s="17">
        <f t="shared" si="137"/>
        <v>684.28179999999986</v>
      </c>
      <c r="W690" s="17">
        <f t="shared" si="138"/>
        <v>577.52593281637485</v>
      </c>
      <c r="X690" s="19">
        <f t="shared" si="139"/>
        <v>68.428179999999983</v>
      </c>
      <c r="Y690" s="71">
        <f t="shared" si="140"/>
        <v>57.752593281637488</v>
      </c>
    </row>
    <row r="691" spans="1:25" ht="18" x14ac:dyDescent="0.55000000000000004">
      <c r="A691" s="57">
        <v>697</v>
      </c>
      <c r="B691" s="70" t="s">
        <v>736</v>
      </c>
      <c r="C691" s="15">
        <v>17.600000000000001</v>
      </c>
      <c r="D691" s="46">
        <f t="shared" si="128"/>
        <v>16.753</v>
      </c>
      <c r="E691" s="15">
        <v>1</v>
      </c>
      <c r="F691" s="46">
        <f t="shared" si="129"/>
        <v>0.98075000000000001</v>
      </c>
      <c r="G691" s="15">
        <v>3.1</v>
      </c>
      <c r="H691" s="46">
        <f t="shared" si="130"/>
        <v>2.8323149999999999</v>
      </c>
      <c r="I691" s="47">
        <v>123.3</v>
      </c>
      <c r="J691" s="37">
        <v>-27.1</v>
      </c>
      <c r="K691" s="37">
        <f t="shared" si="141"/>
        <v>246.04999999999998</v>
      </c>
      <c r="L691" s="37">
        <v>141.9</v>
      </c>
      <c r="M691" s="37">
        <f t="shared" si="142"/>
        <v>415.04999999999995</v>
      </c>
      <c r="N691" s="53"/>
      <c r="O691" s="37"/>
      <c r="P691" s="37"/>
      <c r="Q691" s="48">
        <f t="shared" si="132"/>
        <v>17.898882646690549</v>
      </c>
      <c r="R691" s="48">
        <f t="shared" si="133"/>
        <v>17.019015477451244</v>
      </c>
      <c r="S691" s="34">
        <f t="shared" si="134"/>
        <v>3.2774815360486578</v>
      </c>
      <c r="T691" s="34">
        <f t="shared" si="135"/>
        <v>3.0687653877762529</v>
      </c>
      <c r="U691" s="17">
        <f t="shared" si="136"/>
        <v>56.227599999999974</v>
      </c>
      <c r="V691" s="17">
        <f t="shared" si="137"/>
        <v>28.113799999999987</v>
      </c>
      <c r="W691" s="17">
        <f t="shared" si="138"/>
        <v>25.648211176912483</v>
      </c>
      <c r="X691" s="19">
        <f t="shared" si="139"/>
        <v>2.8113799999999989</v>
      </c>
      <c r="Y691" s="71">
        <f t="shared" si="140"/>
        <v>2.5648211176912481</v>
      </c>
    </row>
    <row r="692" spans="1:25" ht="18" x14ac:dyDescent="0.55000000000000004">
      <c r="A692" s="57">
        <v>698</v>
      </c>
      <c r="B692" s="70" t="s">
        <v>737</v>
      </c>
      <c r="C692" s="15">
        <v>17.8</v>
      </c>
      <c r="D692" s="46">
        <f t="shared" si="128"/>
        <v>16.943375</v>
      </c>
      <c r="E692" s="15">
        <v>1</v>
      </c>
      <c r="F692" s="46">
        <f t="shared" si="129"/>
        <v>0.98075000000000001</v>
      </c>
      <c r="G692" s="15">
        <v>3.1</v>
      </c>
      <c r="H692" s="46">
        <f t="shared" si="130"/>
        <v>2.8323149999999999</v>
      </c>
      <c r="I692" s="47">
        <v>121.2</v>
      </c>
      <c r="J692" s="37">
        <v>-27.1</v>
      </c>
      <c r="K692" s="37">
        <f t="shared" si="141"/>
        <v>246.04999999999998</v>
      </c>
      <c r="L692" s="37">
        <v>141.9</v>
      </c>
      <c r="M692" s="37">
        <f t="shared" si="142"/>
        <v>415.04999999999995</v>
      </c>
      <c r="N692" s="53"/>
      <c r="O692" s="37"/>
      <c r="P692" s="37"/>
      <c r="Q692" s="48">
        <f t="shared" si="132"/>
        <v>18.095579570712843</v>
      </c>
      <c r="R692" s="48">
        <f t="shared" si="133"/>
        <v>17.206447489599647</v>
      </c>
      <c r="S692" s="34">
        <f t="shared" si="134"/>
        <v>3.0807846120263633</v>
      </c>
      <c r="T692" s="34">
        <f t="shared" si="135"/>
        <v>2.8813333756278503</v>
      </c>
      <c r="U692" s="17">
        <f t="shared" si="136"/>
        <v>54.59559999999999</v>
      </c>
      <c r="V692" s="17">
        <f t="shared" si="137"/>
        <v>27.297799999999995</v>
      </c>
      <c r="W692" s="17">
        <f t="shared" si="138"/>
        <v>24.94806332816249</v>
      </c>
      <c r="X692" s="19">
        <f t="shared" si="139"/>
        <v>2.7297799999999994</v>
      </c>
      <c r="Y692" s="71">
        <f t="shared" si="140"/>
        <v>2.4948063328162489</v>
      </c>
    </row>
    <row r="693" spans="1:25" ht="29.25" x14ac:dyDescent="0.55000000000000004">
      <c r="A693" s="57">
        <v>699</v>
      </c>
      <c r="B693" s="75" t="s">
        <v>738</v>
      </c>
      <c r="C693" s="15">
        <v>19</v>
      </c>
      <c r="D693" s="46">
        <f t="shared" si="128"/>
        <v>18.085625</v>
      </c>
      <c r="E693" s="15">
        <v>4.3</v>
      </c>
      <c r="F693" s="46">
        <f t="shared" si="129"/>
        <v>4.217225</v>
      </c>
      <c r="G693" s="15">
        <v>8.6999999999999993</v>
      </c>
      <c r="H693" s="46">
        <f t="shared" si="130"/>
        <v>7.9487549999999993</v>
      </c>
      <c r="I693" s="47">
        <v>150</v>
      </c>
      <c r="J693" s="37">
        <v>22</v>
      </c>
      <c r="K693" s="38">
        <f t="shared" si="141"/>
        <v>295.14999999999998</v>
      </c>
      <c r="L693" s="37">
        <v>235.5</v>
      </c>
      <c r="M693" s="38">
        <f t="shared" si="142"/>
        <v>508.65</v>
      </c>
      <c r="N693" s="53">
        <v>1.98E-3</v>
      </c>
      <c r="O693" s="50" t="s">
        <v>130</v>
      </c>
      <c r="P693" s="50" t="s">
        <v>50</v>
      </c>
      <c r="Q693" s="48">
        <f t="shared" si="132"/>
        <v>21.334947855572555</v>
      </c>
      <c r="R693" s="48">
        <f t="shared" si="133"/>
        <v>20.200433767403979</v>
      </c>
      <c r="S693" s="34">
        <f t="shared" si="134"/>
        <v>0.15858367283334829</v>
      </c>
      <c r="T693" s="34">
        <f t="shared" si="135"/>
        <v>0.11265290217648172</v>
      </c>
      <c r="U693" s="17">
        <f t="shared" si="136"/>
        <v>10.493600000000001</v>
      </c>
      <c r="V693" s="17">
        <f t="shared" si="137"/>
        <v>5.2468000000000004</v>
      </c>
      <c r="W693" s="17">
        <f t="shared" si="138"/>
        <v>4.9061246223750024</v>
      </c>
      <c r="X693" s="19">
        <f t="shared" si="139"/>
        <v>0.52468000000000004</v>
      </c>
      <c r="Y693" s="71">
        <f t="shared" si="140"/>
        <v>0.49061246223750021</v>
      </c>
    </row>
    <row r="694" spans="1:25" ht="18" x14ac:dyDescent="0.55000000000000004">
      <c r="A694" s="57">
        <v>700</v>
      </c>
      <c r="B694" s="70" t="s">
        <v>739</v>
      </c>
      <c r="C694" s="15">
        <v>20</v>
      </c>
      <c r="D694" s="46">
        <f t="shared" si="128"/>
        <v>19.037500000000001</v>
      </c>
      <c r="E694" s="15">
        <v>4.7</v>
      </c>
      <c r="F694" s="46">
        <f t="shared" si="129"/>
        <v>4.6095250000000005</v>
      </c>
      <c r="G694" s="15">
        <v>2.4</v>
      </c>
      <c r="H694" s="46">
        <f t="shared" si="130"/>
        <v>2.1927599999999998</v>
      </c>
      <c r="I694" s="47">
        <v>145.5</v>
      </c>
      <c r="J694" s="37">
        <v>-12.4</v>
      </c>
      <c r="K694" s="37">
        <f t="shared" si="141"/>
        <v>260.75</v>
      </c>
      <c r="L694" s="37">
        <v>173.5</v>
      </c>
      <c r="M694" s="37">
        <f t="shared" si="142"/>
        <v>446.65</v>
      </c>
      <c r="N694" s="53"/>
      <c r="O694" s="37"/>
      <c r="P694" s="37"/>
      <c r="Q694" s="48">
        <f t="shared" si="132"/>
        <v>20.684535286053684</v>
      </c>
      <c r="R694" s="48">
        <f t="shared" si="133"/>
        <v>19.709954931283459</v>
      </c>
      <c r="S694" s="34">
        <f t="shared" si="134"/>
        <v>0.49182889668552221</v>
      </c>
      <c r="T694" s="34">
        <f t="shared" si="135"/>
        <v>0.37782593394403818</v>
      </c>
      <c r="U694" s="17">
        <f t="shared" si="136"/>
        <v>33.003600000000006</v>
      </c>
      <c r="V694" s="17">
        <f t="shared" si="137"/>
        <v>16.501800000000003</v>
      </c>
      <c r="W694" s="17">
        <f t="shared" si="138"/>
        <v>14.551388683162521</v>
      </c>
      <c r="X694" s="19">
        <f t="shared" si="139"/>
        <v>1.6501800000000002</v>
      </c>
      <c r="Y694" s="71">
        <f t="shared" si="140"/>
        <v>1.4551388683162521</v>
      </c>
    </row>
    <row r="695" spans="1:25" ht="18" x14ac:dyDescent="0.55000000000000004">
      <c r="A695" s="57">
        <v>701</v>
      </c>
      <c r="B695" s="70" t="s">
        <v>740</v>
      </c>
      <c r="C695" s="15">
        <v>20.2</v>
      </c>
      <c r="D695" s="46">
        <f t="shared" si="128"/>
        <v>19.227875000000001</v>
      </c>
      <c r="E695" s="15">
        <v>6</v>
      </c>
      <c r="F695" s="46">
        <f t="shared" si="129"/>
        <v>5.8845000000000001</v>
      </c>
      <c r="G695" s="15">
        <v>3.2</v>
      </c>
      <c r="H695" s="46">
        <f t="shared" si="130"/>
        <v>2.9236800000000001</v>
      </c>
      <c r="I695" s="47">
        <v>125.5</v>
      </c>
      <c r="J695" s="37">
        <v>16.89</v>
      </c>
      <c r="K695" s="38">
        <f t="shared" si="141"/>
        <v>290.03999999999996</v>
      </c>
      <c r="L695" s="37">
        <v>213.5</v>
      </c>
      <c r="M695" s="38">
        <f t="shared" si="142"/>
        <v>486.65</v>
      </c>
      <c r="N695" s="53"/>
      <c r="O695" s="37"/>
      <c r="P695" s="37"/>
      <c r="Q695" s="48">
        <f t="shared" si="132"/>
        <v>21.313845265460664</v>
      </c>
      <c r="R695" s="48">
        <f t="shared" si="133"/>
        <v>20.319606836945074</v>
      </c>
      <c r="S695" s="34">
        <f t="shared" si="134"/>
        <v>0.13748108272145743</v>
      </c>
      <c r="T695" s="34">
        <f t="shared" si="135"/>
        <v>0.23182597171757635</v>
      </c>
      <c r="U695" s="17">
        <f t="shared" si="136"/>
        <v>24.201600000000006</v>
      </c>
      <c r="V695" s="17">
        <f t="shared" si="137"/>
        <v>12.100800000000003</v>
      </c>
      <c r="W695" s="17">
        <f t="shared" si="138"/>
        <v>10.738339375750021</v>
      </c>
      <c r="X695" s="19">
        <f t="shared" si="139"/>
        <v>1.2100800000000003</v>
      </c>
      <c r="Y695" s="71">
        <f t="shared" si="140"/>
        <v>1.0738339375750021</v>
      </c>
    </row>
    <row r="696" spans="1:25" ht="18" x14ac:dyDescent="0.55000000000000004">
      <c r="A696" s="57">
        <v>702</v>
      </c>
      <c r="B696" s="70" t="s">
        <v>741</v>
      </c>
      <c r="C696" s="15">
        <v>20.3</v>
      </c>
      <c r="D696" s="46">
        <f t="shared" si="128"/>
        <v>19.323062500000002</v>
      </c>
      <c r="E696" s="15">
        <v>5.0999999999999996</v>
      </c>
      <c r="F696" s="46">
        <f t="shared" si="129"/>
        <v>5.0018249999999993</v>
      </c>
      <c r="G696" s="15">
        <v>10.8</v>
      </c>
      <c r="H696" s="46">
        <f t="shared" si="130"/>
        <v>9.867420000000001</v>
      </c>
      <c r="I696" s="47">
        <v>132.5</v>
      </c>
      <c r="J696" s="37">
        <v>69.5</v>
      </c>
      <c r="K696" s="37">
        <f t="shared" si="141"/>
        <v>342.65</v>
      </c>
      <c r="L696" s="37">
        <v>244.5</v>
      </c>
      <c r="M696" s="37">
        <f t="shared" si="142"/>
        <v>517.65</v>
      </c>
      <c r="N696" s="53"/>
      <c r="O696" s="37"/>
      <c r="P696" s="37"/>
      <c r="Q696" s="48">
        <f t="shared" si="132"/>
        <v>23.552919139673538</v>
      </c>
      <c r="R696" s="48">
        <f t="shared" si="133"/>
        <v>22.265780362833262</v>
      </c>
      <c r="S696" s="34">
        <f t="shared" si="134"/>
        <v>2.3765549569343314</v>
      </c>
      <c r="T696" s="34">
        <f t="shared" si="135"/>
        <v>2.1779994976057644</v>
      </c>
      <c r="U696" s="17">
        <f t="shared" si="136"/>
        <v>28.035600000000031</v>
      </c>
      <c r="V696" s="17">
        <f t="shared" si="137"/>
        <v>14.017800000000015</v>
      </c>
      <c r="W696" s="17">
        <f t="shared" si="138"/>
        <v>12.614364071875038</v>
      </c>
      <c r="X696" s="19">
        <f t="shared" si="139"/>
        <v>1.4017800000000016</v>
      </c>
      <c r="Y696" s="71">
        <f t="shared" si="140"/>
        <v>1.2614364071875037</v>
      </c>
    </row>
    <row r="697" spans="1:25" ht="18" x14ac:dyDescent="0.55000000000000004">
      <c r="A697" s="57">
        <v>703</v>
      </c>
      <c r="B697" s="70" t="s">
        <v>742</v>
      </c>
      <c r="C697" s="15">
        <v>20</v>
      </c>
      <c r="D697" s="46">
        <f t="shared" si="128"/>
        <v>19.037500000000001</v>
      </c>
      <c r="E697" s="15">
        <v>4.5</v>
      </c>
      <c r="F697" s="46">
        <f t="shared" si="129"/>
        <v>4.4133750000000003</v>
      </c>
      <c r="G697" s="15">
        <v>10.3</v>
      </c>
      <c r="H697" s="46">
        <f t="shared" si="130"/>
        <v>9.4105950000000007</v>
      </c>
      <c r="I697" s="47">
        <v>102.4</v>
      </c>
      <c r="J697" s="37">
        <v>-14.8</v>
      </c>
      <c r="K697" s="37">
        <f t="shared" si="141"/>
        <v>258.34999999999997</v>
      </c>
      <c r="L697" s="37">
        <v>167</v>
      </c>
      <c r="M697" s="37">
        <f t="shared" si="142"/>
        <v>440.15</v>
      </c>
      <c r="N697" s="53"/>
      <c r="O697" s="37"/>
      <c r="P697" s="37"/>
      <c r="Q697" s="48">
        <f t="shared" si="132"/>
        <v>22.942101037176172</v>
      </c>
      <c r="R697" s="48">
        <f t="shared" si="133"/>
        <v>21.690172507258904</v>
      </c>
      <c r="S697" s="34">
        <f t="shared" si="134"/>
        <v>1.765736854436966</v>
      </c>
      <c r="T697" s="34">
        <f t="shared" si="135"/>
        <v>1.6023916420314066</v>
      </c>
      <c r="U697" s="17">
        <f t="shared" si="136"/>
        <v>23.693600000000018</v>
      </c>
      <c r="V697" s="17">
        <f t="shared" si="137"/>
        <v>11.846800000000009</v>
      </c>
      <c r="W697" s="17">
        <f t="shared" si="138"/>
        <v>10.780679811625021</v>
      </c>
      <c r="X697" s="19">
        <f t="shared" si="139"/>
        <v>1.1846800000000008</v>
      </c>
      <c r="Y697" s="71">
        <f t="shared" si="140"/>
        <v>1.078067981162502</v>
      </c>
    </row>
    <row r="698" spans="1:25" ht="18" x14ac:dyDescent="0.55000000000000004">
      <c r="A698" s="57">
        <v>704</v>
      </c>
      <c r="B698" s="70" t="s">
        <v>743</v>
      </c>
      <c r="C698" s="15">
        <v>19.399999999999999</v>
      </c>
      <c r="D698" s="46">
        <f t="shared" si="128"/>
        <v>18.466374999999999</v>
      </c>
      <c r="E698" s="15">
        <v>10.7</v>
      </c>
      <c r="F698" s="46">
        <f t="shared" si="129"/>
        <v>10.494024999999999</v>
      </c>
      <c r="G698" s="15">
        <v>14.7</v>
      </c>
      <c r="H698" s="46">
        <f t="shared" si="130"/>
        <v>13.430654999999998</v>
      </c>
      <c r="I698" s="47">
        <v>104.6</v>
      </c>
      <c r="J698" s="37">
        <f>K698-273.15</f>
        <v>1.6000000000000227</v>
      </c>
      <c r="K698" s="37">
        <v>274.75</v>
      </c>
      <c r="L698" s="37">
        <f>M698-273.15</f>
        <v>196.5</v>
      </c>
      <c r="M698" s="37">
        <v>469.65</v>
      </c>
      <c r="N698" s="53"/>
      <c r="O698" s="37"/>
      <c r="P698" s="37"/>
      <c r="Q698" s="48">
        <f t="shared" si="132"/>
        <v>26.588343310556223</v>
      </c>
      <c r="R698" s="48">
        <f t="shared" si="133"/>
        <v>25.129943495166774</v>
      </c>
      <c r="S698" s="34">
        <f t="shared" si="134"/>
        <v>5.4119791278170162</v>
      </c>
      <c r="T698" s="34">
        <f t="shared" si="135"/>
        <v>5.042162629939277</v>
      </c>
      <c r="U698" s="17">
        <f t="shared" si="136"/>
        <v>74.829599999999985</v>
      </c>
      <c r="V698" s="17">
        <f t="shared" si="137"/>
        <v>37.414799999999993</v>
      </c>
      <c r="W698" s="17">
        <f t="shared" si="138"/>
        <v>32.389043446874986</v>
      </c>
      <c r="X698" s="19">
        <f t="shared" si="139"/>
        <v>3.7414799999999993</v>
      </c>
      <c r="Y698" s="71">
        <f t="shared" si="140"/>
        <v>3.2389043446874988</v>
      </c>
    </row>
    <row r="699" spans="1:25" ht="18" x14ac:dyDescent="0.55000000000000004">
      <c r="A699" s="57">
        <v>706</v>
      </c>
      <c r="B699" s="70" t="s">
        <v>744</v>
      </c>
      <c r="C699" s="15">
        <v>18.3</v>
      </c>
      <c r="D699" s="46">
        <f t="shared" si="128"/>
        <v>17.4193125</v>
      </c>
      <c r="E699" s="15">
        <v>0</v>
      </c>
      <c r="F699" s="46">
        <f t="shared" si="129"/>
        <v>0</v>
      </c>
      <c r="G699" s="15">
        <v>0</v>
      </c>
      <c r="H699" s="46">
        <f t="shared" si="130"/>
        <v>0</v>
      </c>
      <c r="I699" s="47">
        <v>151.9</v>
      </c>
      <c r="J699" s="37" t="s">
        <v>47</v>
      </c>
      <c r="K699" s="37" t="s">
        <v>47</v>
      </c>
      <c r="L699" s="37" t="s">
        <v>47</v>
      </c>
      <c r="M699" s="37" t="s">
        <v>47</v>
      </c>
      <c r="N699" s="53"/>
      <c r="O699" s="37"/>
      <c r="P699" s="37"/>
      <c r="Q699" s="48">
        <f t="shared" si="132"/>
        <v>18.3</v>
      </c>
      <c r="R699" s="48">
        <f t="shared" si="133"/>
        <v>17.4193125</v>
      </c>
      <c r="S699" s="34">
        <f t="shared" si="134"/>
        <v>2.8763641827392057</v>
      </c>
      <c r="T699" s="34">
        <f t="shared" si="135"/>
        <v>2.668468365227497</v>
      </c>
      <c r="U699" s="17">
        <f t="shared" si="136"/>
        <v>98.705600000000004</v>
      </c>
      <c r="V699" s="17">
        <f t="shared" si="137"/>
        <v>49.352800000000002</v>
      </c>
      <c r="W699" s="17">
        <f t="shared" si="138"/>
        <v>44.15794604161249</v>
      </c>
      <c r="X699" s="19">
        <f t="shared" si="139"/>
        <v>4.9352800000000006</v>
      </c>
      <c r="Y699" s="71">
        <f t="shared" si="140"/>
        <v>4.415794604161249</v>
      </c>
    </row>
    <row r="700" spans="1:25" ht="18" x14ac:dyDescent="0.55000000000000004">
      <c r="A700" s="57">
        <v>707</v>
      </c>
      <c r="B700" s="70" t="s">
        <v>745</v>
      </c>
      <c r="C700" s="15">
        <v>18.3</v>
      </c>
      <c r="D700" s="46">
        <f t="shared" si="128"/>
        <v>17.4193125</v>
      </c>
      <c r="E700" s="15">
        <v>6.6</v>
      </c>
      <c r="F700" s="46">
        <f t="shared" si="129"/>
        <v>6.47295</v>
      </c>
      <c r="G700" s="15">
        <v>6.4</v>
      </c>
      <c r="H700" s="46">
        <f t="shared" si="130"/>
        <v>5.8473600000000001</v>
      </c>
      <c r="I700" s="47">
        <v>151.9</v>
      </c>
      <c r="J700" s="37">
        <v>-2</v>
      </c>
      <c r="K700" s="37">
        <f t="shared" ref="K700:K705" si="143">J700+273.15</f>
        <v>271.14999999999998</v>
      </c>
      <c r="L700" s="37">
        <v>203</v>
      </c>
      <c r="M700" s="37">
        <f>L700+273.15</f>
        <v>476.15</v>
      </c>
      <c r="N700" s="53"/>
      <c r="O700" s="37"/>
      <c r="P700" s="37"/>
      <c r="Q700" s="48">
        <f t="shared" si="132"/>
        <v>20.479501947068929</v>
      </c>
      <c r="R700" s="48">
        <f t="shared" si="133"/>
        <v>19.481353870939163</v>
      </c>
      <c r="S700" s="34">
        <f t="shared" si="134"/>
        <v>0.69686223567027739</v>
      </c>
      <c r="T700" s="34">
        <f t="shared" si="135"/>
        <v>0.60642699428833424</v>
      </c>
      <c r="U700" s="17">
        <f t="shared" si="136"/>
        <v>1.2255999999999936</v>
      </c>
      <c r="V700" s="17">
        <f t="shared" si="137"/>
        <v>0.61279999999999679</v>
      </c>
      <c r="W700" s="17">
        <f t="shared" si="138"/>
        <v>0.46265952916249597</v>
      </c>
      <c r="X700" s="19">
        <f t="shared" si="139"/>
        <v>6.1279999999999682E-2</v>
      </c>
      <c r="Y700" s="71">
        <f t="shared" si="140"/>
        <v>4.6265952916249596E-2</v>
      </c>
    </row>
    <row r="701" spans="1:25" ht="18" x14ac:dyDescent="0.55000000000000004">
      <c r="A701" s="57">
        <v>708</v>
      </c>
      <c r="B701" s="70" t="s">
        <v>746</v>
      </c>
      <c r="C701" s="15">
        <v>21.2</v>
      </c>
      <c r="D701" s="46">
        <f t="shared" si="128"/>
        <v>20.179749999999999</v>
      </c>
      <c r="E701" s="15">
        <v>10.7</v>
      </c>
      <c r="F701" s="46">
        <f t="shared" si="129"/>
        <v>10.494024999999999</v>
      </c>
      <c r="G701" s="15">
        <v>3.4</v>
      </c>
      <c r="H701" s="46">
        <f t="shared" si="130"/>
        <v>3.1064099999999999</v>
      </c>
      <c r="I701" s="47">
        <v>116.2</v>
      </c>
      <c r="J701" s="37">
        <v>138</v>
      </c>
      <c r="K701" s="37">
        <f t="shared" si="143"/>
        <v>411.15</v>
      </c>
      <c r="L701" s="37">
        <v>240</v>
      </c>
      <c r="M701" s="37">
        <f>L701+273.15</f>
        <v>513.15</v>
      </c>
      <c r="N701" s="53"/>
      <c r="O701" s="37"/>
      <c r="P701" s="37"/>
      <c r="Q701" s="48">
        <f t="shared" si="132"/>
        <v>23.989372647070201</v>
      </c>
      <c r="R701" s="48">
        <f t="shared" si="133"/>
        <v>22.956407686117288</v>
      </c>
      <c r="S701" s="34">
        <f t="shared" si="134"/>
        <v>2.8130084643309949</v>
      </c>
      <c r="T701" s="34">
        <f t="shared" si="135"/>
        <v>2.8686268208897907</v>
      </c>
      <c r="U701" s="17">
        <f t="shared" si="136"/>
        <v>51.251600000000003</v>
      </c>
      <c r="V701" s="17">
        <f t="shared" si="137"/>
        <v>25.625800000000002</v>
      </c>
      <c r="W701" s="17">
        <f t="shared" si="138"/>
        <v>23.632641723412512</v>
      </c>
      <c r="X701" s="19">
        <f t="shared" si="139"/>
        <v>2.5625800000000001</v>
      </c>
      <c r="Y701" s="71">
        <f t="shared" si="140"/>
        <v>2.3632641723412511</v>
      </c>
    </row>
    <row r="702" spans="1:25" ht="18" x14ac:dyDescent="0.55000000000000004">
      <c r="A702" s="57">
        <v>709</v>
      </c>
      <c r="B702" s="70" t="s">
        <v>747</v>
      </c>
      <c r="C702" s="15">
        <v>17</v>
      </c>
      <c r="D702" s="46">
        <f t="shared" si="128"/>
        <v>16.181875000000002</v>
      </c>
      <c r="E702" s="15">
        <v>8.3000000000000007</v>
      </c>
      <c r="F702" s="46">
        <f t="shared" si="129"/>
        <v>8.1402250000000009</v>
      </c>
      <c r="G702" s="15">
        <v>28.4</v>
      </c>
      <c r="H702" s="46">
        <f t="shared" si="130"/>
        <v>25.947659999999999</v>
      </c>
      <c r="I702" s="47">
        <v>72.099999999999994</v>
      </c>
      <c r="J702" s="37">
        <v>16.8</v>
      </c>
      <c r="K702" s="37">
        <f t="shared" si="143"/>
        <v>289.95</v>
      </c>
      <c r="L702" s="37" t="s">
        <v>47</v>
      </c>
      <c r="M702" s="37" t="s">
        <v>47</v>
      </c>
      <c r="N702" s="53"/>
      <c r="O702" s="37"/>
      <c r="P702" s="37"/>
      <c r="Q702" s="48">
        <f t="shared" si="132"/>
        <v>34.124038447991467</v>
      </c>
      <c r="R702" s="48">
        <f t="shared" si="133"/>
        <v>31.644863738715166</v>
      </c>
      <c r="S702" s="34">
        <f t="shared" si="134"/>
        <v>12.94767426525226</v>
      </c>
      <c r="T702" s="34">
        <f t="shared" si="135"/>
        <v>11.557082873487669</v>
      </c>
      <c r="U702" s="17">
        <f t="shared" si="136"/>
        <v>471.48359999999991</v>
      </c>
      <c r="V702" s="17">
        <f t="shared" si="137"/>
        <v>235.74179999999996</v>
      </c>
      <c r="W702" s="17">
        <f t="shared" si="138"/>
        <v>197.14488560591244</v>
      </c>
      <c r="X702" s="19">
        <f t="shared" si="139"/>
        <v>23.574179999999995</v>
      </c>
      <c r="Y702" s="71">
        <f t="shared" si="140"/>
        <v>19.714488560591242</v>
      </c>
    </row>
    <row r="703" spans="1:25" ht="18" x14ac:dyDescent="0.55000000000000004">
      <c r="A703" s="57">
        <v>710</v>
      </c>
      <c r="B703" s="70" t="s">
        <v>748</v>
      </c>
      <c r="C703" s="15">
        <v>19.5</v>
      </c>
      <c r="D703" s="46">
        <f t="shared" si="128"/>
        <v>18.561562500000001</v>
      </c>
      <c r="E703" s="15">
        <v>5.2</v>
      </c>
      <c r="F703" s="46">
        <f t="shared" si="129"/>
        <v>5.0998999999999999</v>
      </c>
      <c r="G703" s="15">
        <v>5.3</v>
      </c>
      <c r="H703" s="46">
        <f t="shared" si="130"/>
        <v>4.8423449999999999</v>
      </c>
      <c r="I703" s="47">
        <v>130</v>
      </c>
      <c r="J703" s="37">
        <v>-52.5</v>
      </c>
      <c r="K703" s="37">
        <f t="shared" si="143"/>
        <v>220.64999999999998</v>
      </c>
      <c r="L703" s="37">
        <v>209.2</v>
      </c>
      <c r="M703" s="37">
        <f>L703+273.15</f>
        <v>482.34999999999997</v>
      </c>
      <c r="N703" s="53"/>
      <c r="O703" s="37"/>
      <c r="P703" s="37"/>
      <c r="Q703" s="48">
        <f t="shared" si="132"/>
        <v>20.865761428713785</v>
      </c>
      <c r="R703" s="48">
        <f t="shared" si="133"/>
        <v>19.849153320744723</v>
      </c>
      <c r="S703" s="34">
        <f t="shared" si="134"/>
        <v>0.31060275402542104</v>
      </c>
      <c r="T703" s="34">
        <f t="shared" si="135"/>
        <v>0.23862754448277457</v>
      </c>
      <c r="U703" s="17">
        <f t="shared" si="136"/>
        <v>8.5636000000000081</v>
      </c>
      <c r="V703" s="17">
        <f t="shared" si="137"/>
        <v>4.281800000000004</v>
      </c>
      <c r="W703" s="17">
        <f t="shared" si="138"/>
        <v>3.9996490003750118</v>
      </c>
      <c r="X703" s="19">
        <f t="shared" si="139"/>
        <v>0.42818000000000039</v>
      </c>
      <c r="Y703" s="71">
        <f t="shared" si="140"/>
        <v>0.39996490003750118</v>
      </c>
    </row>
    <row r="704" spans="1:25" ht="18" x14ac:dyDescent="0.55000000000000004">
      <c r="A704" s="57">
        <v>711</v>
      </c>
      <c r="B704" s="70" t="s">
        <v>749</v>
      </c>
      <c r="C704" s="15">
        <v>18.7</v>
      </c>
      <c r="D704" s="46">
        <f t="shared" si="128"/>
        <v>17.800062499999999</v>
      </c>
      <c r="E704" s="15">
        <v>4.3</v>
      </c>
      <c r="F704" s="46">
        <f t="shared" si="129"/>
        <v>4.217225</v>
      </c>
      <c r="G704" s="15">
        <v>3.9</v>
      </c>
      <c r="H704" s="46">
        <f t="shared" si="130"/>
        <v>3.5632349999999997</v>
      </c>
      <c r="I704" s="47">
        <v>128.30000000000001</v>
      </c>
      <c r="J704" s="37">
        <v>-16</v>
      </c>
      <c r="K704" s="37">
        <f t="shared" si="143"/>
        <v>257.14999999999998</v>
      </c>
      <c r="L704" s="37">
        <v>192</v>
      </c>
      <c r="M704" s="37">
        <f>L704+273.15</f>
        <v>465.15</v>
      </c>
      <c r="N704" s="53"/>
      <c r="O704" s="37"/>
      <c r="P704" s="37"/>
      <c r="Q704" s="49">
        <f t="shared" si="132"/>
        <v>19.580347290076343</v>
      </c>
      <c r="R704" s="48">
        <f t="shared" si="133"/>
        <v>18.636626716489125</v>
      </c>
      <c r="S704" s="34">
        <f t="shared" si="134"/>
        <v>1.5960168926628633</v>
      </c>
      <c r="T704" s="34">
        <f t="shared" si="135"/>
        <v>1.4511541487383717</v>
      </c>
      <c r="U704" s="17">
        <f t="shared" si="136"/>
        <v>16.901600000000002</v>
      </c>
      <c r="V704" s="17">
        <f t="shared" si="137"/>
        <v>8.450800000000001</v>
      </c>
      <c r="W704" s="17">
        <f t="shared" si="138"/>
        <v>7.4769880335375021</v>
      </c>
      <c r="X704" s="19">
        <f t="shared" si="139"/>
        <v>0.84508000000000005</v>
      </c>
      <c r="Y704" s="71">
        <f t="shared" si="140"/>
        <v>0.74769880335375016</v>
      </c>
    </row>
    <row r="705" spans="1:25" ht="18" x14ac:dyDescent="0.55000000000000004">
      <c r="A705" s="57">
        <v>712</v>
      </c>
      <c r="B705" s="70" t="s">
        <v>750</v>
      </c>
      <c r="C705" s="15">
        <v>18.7</v>
      </c>
      <c r="D705" s="46">
        <f t="shared" si="128"/>
        <v>17.800062499999999</v>
      </c>
      <c r="E705" s="15">
        <v>4.7</v>
      </c>
      <c r="F705" s="46">
        <f t="shared" si="129"/>
        <v>4.6095250000000005</v>
      </c>
      <c r="G705" s="15">
        <v>3.9</v>
      </c>
      <c r="H705" s="46">
        <f t="shared" si="130"/>
        <v>3.5632349999999997</v>
      </c>
      <c r="I705" s="47">
        <v>126.8</v>
      </c>
      <c r="J705" s="37">
        <v>-63.15</v>
      </c>
      <c r="K705" s="37">
        <f t="shared" si="143"/>
        <v>209.99999999999997</v>
      </c>
      <c r="L705" s="37">
        <v>188.6</v>
      </c>
      <c r="M705" s="37">
        <f>L705+273.15</f>
        <v>461.75</v>
      </c>
      <c r="N705" s="53"/>
      <c r="O705" s="37"/>
      <c r="P705" s="37"/>
      <c r="Q705" s="49">
        <f t="shared" si="132"/>
        <v>19.672061406980205</v>
      </c>
      <c r="R705" s="48">
        <f t="shared" si="133"/>
        <v>18.72929762150082</v>
      </c>
      <c r="S705" s="34">
        <f t="shared" si="134"/>
        <v>1.5043027757590011</v>
      </c>
      <c r="T705" s="34">
        <f t="shared" si="135"/>
        <v>1.3584832437266776</v>
      </c>
      <c r="U705" s="17">
        <f t="shared" si="136"/>
        <v>14.9016</v>
      </c>
      <c r="V705" s="17">
        <f t="shared" si="137"/>
        <v>7.4508000000000001</v>
      </c>
      <c r="W705" s="17">
        <f t="shared" si="138"/>
        <v>6.5181381810375001</v>
      </c>
      <c r="X705" s="19">
        <f t="shared" si="139"/>
        <v>0.74507999999999996</v>
      </c>
      <c r="Y705" s="71">
        <f t="shared" si="140"/>
        <v>0.65181381810375005</v>
      </c>
    </row>
    <row r="706" spans="1:25" ht="18" x14ac:dyDescent="0.55000000000000004">
      <c r="A706" s="57">
        <v>713</v>
      </c>
      <c r="B706" s="70" t="s">
        <v>751</v>
      </c>
      <c r="C706" s="15">
        <v>19.3</v>
      </c>
      <c r="D706" s="46">
        <f t="shared" ref="D706:D769" si="144">C706*(1-($AC$12-$AD$12)*$AA$12*1.25)</f>
        <v>18.371187500000001</v>
      </c>
      <c r="E706" s="15">
        <v>5</v>
      </c>
      <c r="F706" s="46">
        <f t="shared" ref="F706:F769" si="145">E706*(1-($AC$12-$AD$12)*$AA$12/2)</f>
        <v>4.9037500000000005</v>
      </c>
      <c r="G706" s="15">
        <v>4.2</v>
      </c>
      <c r="H706" s="46">
        <f t="shared" ref="H706:H769" si="146">G706*(1-($AC$12-$AD$12)*(0.00122+$AA$12/2))</f>
        <v>3.8373300000000001</v>
      </c>
      <c r="I706" s="47">
        <v>119</v>
      </c>
      <c r="J706" s="37">
        <f>K706-273.15</f>
        <v>-27.799999999999983</v>
      </c>
      <c r="K706" s="37">
        <v>245.35</v>
      </c>
      <c r="L706" s="37">
        <f>M706-273.15</f>
        <v>181.70000000000005</v>
      </c>
      <c r="M706" s="37">
        <v>454.85</v>
      </c>
      <c r="N706" s="53"/>
      <c r="O706" s="37"/>
      <c r="P706" s="37"/>
      <c r="Q706" s="48">
        <f t="shared" ref="Q706:Q769" si="147">(C706^2+E706^2+G706^2)^(1/2)</f>
        <v>20.374739262135357</v>
      </c>
      <c r="R706" s="48">
        <f t="shared" ref="R706:R769" si="148">(D706^2+F706^2+H706^2)^(1/2)</f>
        <v>19.397742027142137</v>
      </c>
      <c r="S706" s="34">
        <f t="shared" ref="S706:S769" si="149">ABS($AG$2-Q706)</f>
        <v>0.80162492060384949</v>
      </c>
      <c r="T706" s="34">
        <f t="shared" ref="T706:T769" si="150">ABS($AG$3-R706)</f>
        <v>0.6900388380853606</v>
      </c>
      <c r="U706" s="17">
        <f t="shared" ref="U706:U769" si="151">4*($AB$2-C706)^2+($AC$2-E706)^2+($AD$2-G706)^2</f>
        <v>13.185600000000008</v>
      </c>
      <c r="V706" s="17">
        <f t="shared" ref="V706:V723" si="152">(4*($AB$2-C706)^2+($AC$2-E706)^2+($AD$2-G706)^2)^1/2</f>
        <v>6.592800000000004</v>
      </c>
      <c r="W706" s="17">
        <f t="shared" ref="W706:W769" si="153">(4*($AB$3-D706)^2+($AC$3-F706)^2+($AD$3-H706)^2)^1/2</f>
        <v>5.8898308093125085</v>
      </c>
      <c r="X706" s="19">
        <f t="shared" ref="X706:X769" si="154">V706/$Z$12</f>
        <v>0.65928000000000042</v>
      </c>
      <c r="Y706" s="71">
        <f t="shared" ref="Y706:Y769" si="155">W706/$Z$12</f>
        <v>0.58898308093125085</v>
      </c>
    </row>
    <row r="707" spans="1:25" ht="18" x14ac:dyDescent="0.55000000000000004">
      <c r="A707" s="57">
        <v>714</v>
      </c>
      <c r="B707" s="70" t="s">
        <v>752</v>
      </c>
      <c r="C707" s="15">
        <v>19.3</v>
      </c>
      <c r="D707" s="46">
        <f t="shared" si="144"/>
        <v>18.371187500000001</v>
      </c>
      <c r="E707" s="15">
        <v>6.8</v>
      </c>
      <c r="F707" s="46">
        <f t="shared" si="145"/>
        <v>6.6691000000000003</v>
      </c>
      <c r="G707" s="15">
        <v>4.0999999999999996</v>
      </c>
      <c r="H707" s="46">
        <f t="shared" si="146"/>
        <v>3.7459649999999995</v>
      </c>
      <c r="I707" s="47">
        <v>122.9</v>
      </c>
      <c r="J707" s="37">
        <f>K707-273.15</f>
        <v>26.800000000000011</v>
      </c>
      <c r="K707" s="37">
        <v>299.95</v>
      </c>
      <c r="L707" s="37">
        <f>M707-273.15</f>
        <v>184.35000000000002</v>
      </c>
      <c r="M707" s="37">
        <v>457.5</v>
      </c>
      <c r="N707" s="53"/>
      <c r="O707" s="50" t="s">
        <v>130</v>
      </c>
      <c r="P707" s="50" t="s">
        <v>50</v>
      </c>
      <c r="Q707" s="48">
        <f t="shared" si="147"/>
        <v>20.869595108674247</v>
      </c>
      <c r="R707" s="48">
        <f t="shared" si="148"/>
        <v>19.899991928425031</v>
      </c>
      <c r="S707" s="34">
        <f t="shared" si="149"/>
        <v>0.30676907406495957</v>
      </c>
      <c r="T707" s="34">
        <f t="shared" si="150"/>
        <v>0.18778893680246611</v>
      </c>
      <c r="U707" s="17">
        <f t="shared" si="151"/>
        <v>9.795600000000011</v>
      </c>
      <c r="V707" s="17">
        <f t="shared" si="152"/>
        <v>4.8978000000000055</v>
      </c>
      <c r="W707" s="17">
        <f t="shared" si="153"/>
        <v>4.236122331975011</v>
      </c>
      <c r="X707" s="19">
        <f t="shared" si="154"/>
        <v>0.48978000000000055</v>
      </c>
      <c r="Y707" s="71">
        <f t="shared" si="155"/>
        <v>0.42361223319750108</v>
      </c>
    </row>
    <row r="708" spans="1:25" ht="18" x14ac:dyDescent="0.55000000000000004">
      <c r="A708" s="57">
        <v>715</v>
      </c>
      <c r="B708" s="70" t="s">
        <v>753</v>
      </c>
      <c r="C708" s="15">
        <v>19.7</v>
      </c>
      <c r="D708" s="46">
        <f t="shared" si="144"/>
        <v>18.7519375</v>
      </c>
      <c r="E708" s="15">
        <v>5.6</v>
      </c>
      <c r="F708" s="46">
        <f t="shared" si="145"/>
        <v>5.4921999999999995</v>
      </c>
      <c r="G708" s="15">
        <v>2.7</v>
      </c>
      <c r="H708" s="46">
        <f t="shared" si="146"/>
        <v>2.4668550000000002</v>
      </c>
      <c r="I708" s="47">
        <v>118.6</v>
      </c>
      <c r="J708" s="37">
        <f>K708-273.15</f>
        <v>52.990000000000009</v>
      </c>
      <c r="K708" s="37">
        <v>326.14</v>
      </c>
      <c r="L708" s="37">
        <f>M708-273.15</f>
        <v>174.06</v>
      </c>
      <c r="M708" s="37">
        <v>447.21</v>
      </c>
      <c r="N708" s="53"/>
      <c r="O708" s="37"/>
      <c r="P708" s="37"/>
      <c r="Q708" s="48">
        <f t="shared" si="147"/>
        <v>20.657686220871881</v>
      </c>
      <c r="R708" s="48">
        <f t="shared" si="148"/>
        <v>19.694791048267845</v>
      </c>
      <c r="S708" s="34">
        <f t="shared" si="149"/>
        <v>0.51867796186732562</v>
      </c>
      <c r="T708" s="34">
        <f t="shared" si="150"/>
        <v>0.39298981695965196</v>
      </c>
      <c r="U708" s="17">
        <f t="shared" si="151"/>
        <v>24.291600000000003</v>
      </c>
      <c r="V708" s="17">
        <f t="shared" si="152"/>
        <v>12.145800000000001</v>
      </c>
      <c r="W708" s="17">
        <f t="shared" si="153"/>
        <v>10.556953087875012</v>
      </c>
      <c r="X708" s="19">
        <f t="shared" si="154"/>
        <v>1.2145800000000002</v>
      </c>
      <c r="Y708" s="71">
        <f t="shared" si="155"/>
        <v>1.0556953087875012</v>
      </c>
    </row>
    <row r="709" spans="1:25" ht="18" x14ac:dyDescent="0.55000000000000004">
      <c r="A709" s="57">
        <v>716</v>
      </c>
      <c r="B709" s="70" t="s">
        <v>754</v>
      </c>
      <c r="C709" s="15">
        <v>19.7</v>
      </c>
      <c r="D709" s="46">
        <f t="shared" si="144"/>
        <v>18.7519375</v>
      </c>
      <c r="E709" s="15">
        <v>5.0999999999999996</v>
      </c>
      <c r="F709" s="46">
        <f t="shared" si="145"/>
        <v>5.0018249999999993</v>
      </c>
      <c r="G709" s="15">
        <v>2.7</v>
      </c>
      <c r="H709" s="46">
        <f t="shared" si="146"/>
        <v>2.4668550000000002</v>
      </c>
      <c r="I709" s="47">
        <v>114.8</v>
      </c>
      <c r="J709" s="37">
        <v>-24.8</v>
      </c>
      <c r="K709" s="37">
        <f>J709+273.15</f>
        <v>248.34999999999997</v>
      </c>
      <c r="L709" s="37">
        <v>172.8</v>
      </c>
      <c r="M709" s="37">
        <f>L709+273.15</f>
        <v>445.95</v>
      </c>
      <c r="N709" s="53"/>
      <c r="O709" s="37"/>
      <c r="P709" s="37"/>
      <c r="Q709" s="48">
        <f t="shared" si="147"/>
        <v>20.527786047209279</v>
      </c>
      <c r="R709" s="48">
        <f t="shared" si="148"/>
        <v>19.56371097020083</v>
      </c>
      <c r="S709" s="34">
        <f t="shared" si="149"/>
        <v>0.64857813552992738</v>
      </c>
      <c r="T709" s="34">
        <f t="shared" si="150"/>
        <v>0.5240698950266669</v>
      </c>
      <c r="U709" s="17">
        <f t="shared" si="151"/>
        <v>25.941600000000001</v>
      </c>
      <c r="V709" s="17">
        <f t="shared" si="152"/>
        <v>12.970800000000001</v>
      </c>
      <c r="W709" s="17">
        <f t="shared" si="153"/>
        <v>11.346720414437513</v>
      </c>
      <c r="X709" s="19">
        <f t="shared" si="154"/>
        <v>1.29708</v>
      </c>
      <c r="Y709" s="71">
        <f t="shared" si="155"/>
        <v>1.1346720414437512</v>
      </c>
    </row>
    <row r="710" spans="1:25" ht="18" x14ac:dyDescent="0.55000000000000004">
      <c r="A710" s="57">
        <v>717</v>
      </c>
      <c r="B710" s="70" t="s">
        <v>755</v>
      </c>
      <c r="C710" s="15">
        <v>16.100000000000001</v>
      </c>
      <c r="D710" s="46">
        <f t="shared" si="144"/>
        <v>15.325187500000002</v>
      </c>
      <c r="E710" s="15">
        <v>3.6</v>
      </c>
      <c r="F710" s="46">
        <f t="shared" si="145"/>
        <v>3.5306999999999999</v>
      </c>
      <c r="G710" s="15">
        <v>9.3000000000000007</v>
      </c>
      <c r="H710" s="46">
        <f t="shared" si="146"/>
        <v>8.4969450000000002</v>
      </c>
      <c r="I710" s="47">
        <v>224.2</v>
      </c>
      <c r="J710" s="37" t="s">
        <v>47</v>
      </c>
      <c r="K710" s="37" t="s">
        <v>47</v>
      </c>
      <c r="L710" s="37" t="s">
        <v>47</v>
      </c>
      <c r="M710" s="37" t="s">
        <v>47</v>
      </c>
      <c r="N710" s="53"/>
      <c r="O710" s="37"/>
      <c r="P710" s="37"/>
      <c r="Q710" s="48">
        <f t="shared" si="147"/>
        <v>18.938320939301878</v>
      </c>
      <c r="R710" s="48">
        <f t="shared" si="148"/>
        <v>17.875270312170983</v>
      </c>
      <c r="S710" s="34">
        <f t="shared" si="149"/>
        <v>2.2380432434373283</v>
      </c>
      <c r="T710" s="34">
        <f t="shared" si="150"/>
        <v>2.2125105530565143</v>
      </c>
      <c r="U710" s="17">
        <f t="shared" si="151"/>
        <v>44.307599999999951</v>
      </c>
      <c r="V710" s="17">
        <f t="shared" si="152"/>
        <v>22.153799999999976</v>
      </c>
      <c r="W710" s="17">
        <f t="shared" si="153"/>
        <v>19.689059354874953</v>
      </c>
      <c r="X710" s="19">
        <f t="shared" si="154"/>
        <v>2.2153799999999975</v>
      </c>
      <c r="Y710" s="71">
        <f t="shared" si="155"/>
        <v>1.9689059354874954</v>
      </c>
    </row>
    <row r="711" spans="1:25" ht="18" x14ac:dyDescent="0.55000000000000004">
      <c r="A711" s="57">
        <v>718</v>
      </c>
      <c r="B711" s="70" t="s">
        <v>756</v>
      </c>
      <c r="C711" s="15">
        <v>18.3</v>
      </c>
      <c r="D711" s="46">
        <f t="shared" si="144"/>
        <v>17.4193125</v>
      </c>
      <c r="E711" s="15">
        <v>2.9</v>
      </c>
      <c r="F711" s="46">
        <f t="shared" si="145"/>
        <v>2.8441749999999999</v>
      </c>
      <c r="G711" s="15">
        <v>5.5</v>
      </c>
      <c r="H711" s="46">
        <f t="shared" si="146"/>
        <v>5.0250750000000002</v>
      </c>
      <c r="I711" s="47">
        <v>178</v>
      </c>
      <c r="J711" s="37">
        <v>-26.4</v>
      </c>
      <c r="K711" s="37">
        <f>J711+273.15</f>
        <v>246.74999999999997</v>
      </c>
      <c r="L711" s="37">
        <v>250.3</v>
      </c>
      <c r="M711" s="37">
        <f>L711+273.15</f>
        <v>523.45000000000005</v>
      </c>
      <c r="N711" s="53"/>
      <c r="O711" s="37"/>
      <c r="P711" s="37"/>
      <c r="Q711" s="48">
        <f t="shared" si="147"/>
        <v>19.327441631007453</v>
      </c>
      <c r="R711" s="48">
        <f t="shared" si="148"/>
        <v>18.351380279393325</v>
      </c>
      <c r="S711" s="34">
        <f t="shared" si="149"/>
        <v>1.8489225517317536</v>
      </c>
      <c r="T711" s="34">
        <f t="shared" si="150"/>
        <v>1.736400585834172</v>
      </c>
      <c r="U711" s="17">
        <f t="shared" si="151"/>
        <v>19.765599999999992</v>
      </c>
      <c r="V711" s="17">
        <f t="shared" si="152"/>
        <v>9.882799999999996</v>
      </c>
      <c r="W711" s="17">
        <f t="shared" si="153"/>
        <v>9.2248035247374958</v>
      </c>
      <c r="X711" s="19">
        <f t="shared" si="154"/>
        <v>0.9882799999999996</v>
      </c>
      <c r="Y711" s="71">
        <f t="shared" si="155"/>
        <v>0.9224803524737496</v>
      </c>
    </row>
    <row r="712" spans="1:25" ht="18" x14ac:dyDescent="0.55000000000000004">
      <c r="A712" s="57">
        <v>719</v>
      </c>
      <c r="B712" s="70" t="s">
        <v>757</v>
      </c>
      <c r="C712" s="15">
        <v>17.600000000000001</v>
      </c>
      <c r="D712" s="46">
        <f t="shared" si="144"/>
        <v>16.753</v>
      </c>
      <c r="E712" s="15">
        <v>0.1</v>
      </c>
      <c r="F712" s="46">
        <f t="shared" si="145"/>
        <v>9.8075000000000009E-2</v>
      </c>
      <c r="G712" s="15">
        <v>1</v>
      </c>
      <c r="H712" s="46">
        <f t="shared" si="146"/>
        <v>0.91364999999999996</v>
      </c>
      <c r="I712" s="47">
        <v>171.3</v>
      </c>
      <c r="J712" s="37" t="s">
        <v>47</v>
      </c>
      <c r="K712" s="37" t="s">
        <v>47</v>
      </c>
      <c r="L712" s="37" t="s">
        <v>47</v>
      </c>
      <c r="M712" s="37" t="s">
        <v>47</v>
      </c>
      <c r="N712" s="53"/>
      <c r="O712" s="37"/>
      <c r="P712" s="37"/>
      <c r="Q712" s="48">
        <f t="shared" si="147"/>
        <v>17.628669830704755</v>
      </c>
      <c r="R712" s="48">
        <f t="shared" si="148"/>
        <v>16.778181785525064</v>
      </c>
      <c r="S712" s="34">
        <f t="shared" si="149"/>
        <v>3.5476943520344513</v>
      </c>
      <c r="T712" s="34">
        <f t="shared" si="150"/>
        <v>3.3095990797024335</v>
      </c>
      <c r="U712" s="17">
        <f t="shared" si="151"/>
        <v>88.627599999999987</v>
      </c>
      <c r="V712" s="17">
        <f t="shared" si="152"/>
        <v>44.313799999999993</v>
      </c>
      <c r="W712" s="17">
        <f t="shared" si="153"/>
        <v>39.88759144661249</v>
      </c>
      <c r="X712" s="19">
        <f t="shared" si="154"/>
        <v>4.431379999999999</v>
      </c>
      <c r="Y712" s="71">
        <f t="shared" si="155"/>
        <v>3.9887591446612491</v>
      </c>
    </row>
    <row r="713" spans="1:25" ht="18" x14ac:dyDescent="0.55000000000000004">
      <c r="A713" s="57">
        <v>720</v>
      </c>
      <c r="B713" s="70" t="s">
        <v>758</v>
      </c>
      <c r="C713" s="15">
        <v>17.399999999999999</v>
      </c>
      <c r="D713" s="46">
        <f t="shared" si="144"/>
        <v>16.562625000000001</v>
      </c>
      <c r="E713" s="15">
        <v>0.1</v>
      </c>
      <c r="F713" s="46">
        <f t="shared" si="145"/>
        <v>9.8075000000000009E-2</v>
      </c>
      <c r="G713" s="15">
        <v>1</v>
      </c>
      <c r="H713" s="46">
        <f t="shared" si="146"/>
        <v>0.91364999999999996</v>
      </c>
      <c r="I713" s="47">
        <v>174.2</v>
      </c>
      <c r="J713" s="37" t="s">
        <v>47</v>
      </c>
      <c r="K713" s="37" t="s">
        <v>47</v>
      </c>
      <c r="L713" s="37" t="s">
        <v>47</v>
      </c>
      <c r="M713" s="37" t="s">
        <v>47</v>
      </c>
      <c r="N713" s="53"/>
      <c r="O713" s="37"/>
      <c r="P713" s="37"/>
      <c r="Q713" s="48">
        <f t="shared" si="147"/>
        <v>17.428998823799372</v>
      </c>
      <c r="R713" s="48">
        <f t="shared" si="148"/>
        <v>16.588095789413263</v>
      </c>
      <c r="S713" s="34">
        <f t="shared" si="149"/>
        <v>3.7473653589398346</v>
      </c>
      <c r="T713" s="34">
        <f t="shared" si="150"/>
        <v>3.4996850758142344</v>
      </c>
      <c r="U713" s="17">
        <f t="shared" si="151"/>
        <v>90.579600000000013</v>
      </c>
      <c r="V713" s="17">
        <f t="shared" si="152"/>
        <v>45.289800000000007</v>
      </c>
      <c r="W713" s="17">
        <f t="shared" si="153"/>
        <v>40.732709857862488</v>
      </c>
      <c r="X713" s="19">
        <f t="shared" si="154"/>
        <v>4.5289800000000007</v>
      </c>
      <c r="Y713" s="71">
        <f t="shared" si="155"/>
        <v>4.073270985786249</v>
      </c>
    </row>
    <row r="714" spans="1:25" ht="18" x14ac:dyDescent="0.55000000000000004">
      <c r="A714" s="57">
        <v>721</v>
      </c>
      <c r="B714" s="70" t="s">
        <v>759</v>
      </c>
      <c r="C714" s="15">
        <v>17.7</v>
      </c>
      <c r="D714" s="46">
        <f t="shared" si="144"/>
        <v>16.848187499999998</v>
      </c>
      <c r="E714" s="15">
        <v>0.1</v>
      </c>
      <c r="F714" s="46">
        <f t="shared" si="145"/>
        <v>9.8075000000000009E-2</v>
      </c>
      <c r="G714" s="15">
        <v>1</v>
      </c>
      <c r="H714" s="46">
        <f t="shared" si="146"/>
        <v>0.91364999999999996</v>
      </c>
      <c r="I714" s="47">
        <v>153.5</v>
      </c>
      <c r="J714" s="37">
        <v>-31.1</v>
      </c>
      <c r="K714" s="37">
        <f>J714+273.15</f>
        <v>242.04999999999998</v>
      </c>
      <c r="L714" s="37">
        <v>177.9</v>
      </c>
      <c r="M714" s="37">
        <f>L714+273.15</f>
        <v>451.04999999999995</v>
      </c>
      <c r="N714" s="53"/>
      <c r="O714" s="37"/>
      <c r="P714" s="37"/>
      <c r="Q714" s="48">
        <f t="shared" si="147"/>
        <v>17.728508115461942</v>
      </c>
      <c r="R714" s="48">
        <f t="shared" si="148"/>
        <v>16.873227227275795</v>
      </c>
      <c r="S714" s="34">
        <f t="shared" si="149"/>
        <v>3.4478560672772645</v>
      </c>
      <c r="T714" s="34">
        <f t="shared" si="150"/>
        <v>3.2145536379517026</v>
      </c>
      <c r="U714" s="17">
        <f t="shared" si="151"/>
        <v>87.771600000000007</v>
      </c>
      <c r="V714" s="17">
        <f t="shared" si="152"/>
        <v>43.885800000000003</v>
      </c>
      <c r="W714" s="17">
        <f t="shared" si="153"/>
        <v>39.519396201924998</v>
      </c>
      <c r="X714" s="19">
        <f t="shared" si="154"/>
        <v>4.3885800000000001</v>
      </c>
      <c r="Y714" s="71">
        <f t="shared" si="155"/>
        <v>3.9519396201924999</v>
      </c>
    </row>
    <row r="715" spans="1:25" ht="18" x14ac:dyDescent="0.55000000000000004">
      <c r="A715" s="57">
        <v>722</v>
      </c>
      <c r="B715" s="70" t="s">
        <v>760</v>
      </c>
      <c r="C715" s="15">
        <v>16.2</v>
      </c>
      <c r="D715" s="46">
        <f t="shared" si="144"/>
        <v>15.420375</v>
      </c>
      <c r="E715" s="15">
        <v>0</v>
      </c>
      <c r="F715" s="46">
        <f t="shared" si="145"/>
        <v>0</v>
      </c>
      <c r="G715" s="15">
        <v>0.6</v>
      </c>
      <c r="H715" s="46">
        <f t="shared" si="146"/>
        <v>0.54818999999999996</v>
      </c>
      <c r="I715" s="47">
        <v>176.7</v>
      </c>
      <c r="J715" s="37">
        <f>K715-273.15</f>
        <v>-74.72999999999999</v>
      </c>
      <c r="K715" s="37">
        <v>198.42</v>
      </c>
      <c r="L715" s="37">
        <f>M715-273.15</f>
        <v>180.98099999999999</v>
      </c>
      <c r="M715" s="37">
        <v>454.13099999999997</v>
      </c>
      <c r="N715" s="53"/>
      <c r="O715" s="37"/>
      <c r="P715" s="37"/>
      <c r="Q715" s="48">
        <f t="shared" si="147"/>
        <v>16.211107303327555</v>
      </c>
      <c r="R715" s="48">
        <f t="shared" si="148"/>
        <v>15.430115923632103</v>
      </c>
      <c r="S715" s="34">
        <f t="shared" si="149"/>
        <v>4.9652568794116512</v>
      </c>
      <c r="T715" s="34">
        <f t="shared" si="150"/>
        <v>4.6576649415953941</v>
      </c>
      <c r="U715" s="17">
        <f t="shared" si="151"/>
        <v>115.3616</v>
      </c>
      <c r="V715" s="17">
        <f t="shared" si="152"/>
        <v>57.680799999999998</v>
      </c>
      <c r="W715" s="17">
        <f t="shared" si="153"/>
        <v>51.582928639099975</v>
      </c>
      <c r="X715" s="19">
        <f t="shared" si="154"/>
        <v>5.7680799999999994</v>
      </c>
      <c r="Y715" s="71">
        <f t="shared" si="155"/>
        <v>5.1582928639099972</v>
      </c>
    </row>
    <row r="716" spans="1:25" ht="18" x14ac:dyDescent="0.55000000000000004">
      <c r="A716" s="57">
        <v>723</v>
      </c>
      <c r="B716" s="70" t="s">
        <v>761</v>
      </c>
      <c r="C716" s="15">
        <v>16.399999999999999</v>
      </c>
      <c r="D716" s="46">
        <f t="shared" si="144"/>
        <v>15.610749999999999</v>
      </c>
      <c r="E716" s="15">
        <v>0</v>
      </c>
      <c r="F716" s="46">
        <f t="shared" si="145"/>
        <v>0</v>
      </c>
      <c r="G716" s="15">
        <v>1</v>
      </c>
      <c r="H716" s="46">
        <f t="shared" si="146"/>
        <v>0.91364999999999996</v>
      </c>
      <c r="I716" s="47">
        <v>162</v>
      </c>
      <c r="J716" s="37">
        <f>K716-273.15</f>
        <v>-107.96999999999997</v>
      </c>
      <c r="K716" s="37">
        <v>165.18</v>
      </c>
      <c r="L716" s="37">
        <f>M716-273.15</f>
        <v>156.60000000000002</v>
      </c>
      <c r="M716" s="37">
        <v>429.75</v>
      </c>
      <c r="N716" s="53"/>
      <c r="O716" s="37"/>
      <c r="P716" s="37"/>
      <c r="Q716" s="48">
        <f t="shared" si="147"/>
        <v>16.430459518832699</v>
      </c>
      <c r="R716" s="48">
        <f t="shared" si="148"/>
        <v>15.637463729294467</v>
      </c>
      <c r="S716" s="34">
        <f t="shared" si="149"/>
        <v>4.7459046639065079</v>
      </c>
      <c r="T716" s="34">
        <f t="shared" si="150"/>
        <v>4.4503171359330302</v>
      </c>
      <c r="U716" s="17">
        <f t="shared" si="151"/>
        <v>106.5296</v>
      </c>
      <c r="V716" s="17">
        <f t="shared" si="152"/>
        <v>53.264800000000001</v>
      </c>
      <c r="W716" s="17">
        <f t="shared" si="153"/>
        <v>47.800605215049984</v>
      </c>
      <c r="X716" s="19">
        <f t="shared" si="154"/>
        <v>5.3264800000000001</v>
      </c>
      <c r="Y716" s="71">
        <f t="shared" si="155"/>
        <v>4.7800605215049981</v>
      </c>
    </row>
    <row r="717" spans="1:25" ht="18" x14ac:dyDescent="0.55000000000000004">
      <c r="A717" s="57">
        <v>724</v>
      </c>
      <c r="B717" s="70" t="s">
        <v>762</v>
      </c>
      <c r="C717" s="15">
        <v>17.399999999999999</v>
      </c>
      <c r="D717" s="46">
        <f t="shared" si="144"/>
        <v>16.562625000000001</v>
      </c>
      <c r="E717" s="15">
        <v>0.1</v>
      </c>
      <c r="F717" s="46">
        <f t="shared" si="145"/>
        <v>9.8075000000000009E-2</v>
      </c>
      <c r="G717" s="15">
        <v>1</v>
      </c>
      <c r="H717" s="46">
        <f t="shared" si="146"/>
        <v>0.91364999999999996</v>
      </c>
      <c r="I717" s="47">
        <v>173.7</v>
      </c>
      <c r="J717" s="37" t="s">
        <v>47</v>
      </c>
      <c r="K717" s="37" t="s">
        <v>47</v>
      </c>
      <c r="L717" s="37" t="s">
        <v>47</v>
      </c>
      <c r="M717" s="37" t="s">
        <v>47</v>
      </c>
      <c r="N717" s="53"/>
      <c r="O717" s="37"/>
      <c r="P717" s="37"/>
      <c r="Q717" s="48">
        <f t="shared" si="147"/>
        <v>17.428998823799372</v>
      </c>
      <c r="R717" s="48">
        <f t="shared" si="148"/>
        <v>16.588095789413263</v>
      </c>
      <c r="S717" s="34">
        <f t="shared" si="149"/>
        <v>3.7473653589398346</v>
      </c>
      <c r="T717" s="34">
        <f t="shared" si="150"/>
        <v>3.4996850758142344</v>
      </c>
      <c r="U717" s="17">
        <f t="shared" si="151"/>
        <v>90.579600000000013</v>
      </c>
      <c r="V717" s="17">
        <f t="shared" si="152"/>
        <v>45.289800000000007</v>
      </c>
      <c r="W717" s="17">
        <f t="shared" si="153"/>
        <v>40.732709857862488</v>
      </c>
      <c r="X717" s="19">
        <f t="shared" si="154"/>
        <v>4.5289800000000007</v>
      </c>
      <c r="Y717" s="71">
        <f t="shared" si="155"/>
        <v>4.073270985786249</v>
      </c>
    </row>
    <row r="718" spans="1:25" ht="18" x14ac:dyDescent="0.55000000000000004">
      <c r="A718" s="57">
        <v>725</v>
      </c>
      <c r="B718" s="70" t="s">
        <v>763</v>
      </c>
      <c r="C718" s="15">
        <v>17.399999999999999</v>
      </c>
      <c r="D718" s="46">
        <f t="shared" si="144"/>
        <v>16.562625000000001</v>
      </c>
      <c r="E718" s="15">
        <v>0.1</v>
      </c>
      <c r="F718" s="46">
        <f t="shared" si="145"/>
        <v>9.8075000000000009E-2</v>
      </c>
      <c r="G718" s="15">
        <v>1.1000000000000001</v>
      </c>
      <c r="H718" s="46">
        <f t="shared" si="146"/>
        <v>1.005015</v>
      </c>
      <c r="I718" s="47">
        <v>157</v>
      </c>
      <c r="J718" s="37">
        <f>K718-273.15</f>
        <v>-87.849999999999966</v>
      </c>
      <c r="K718" s="37">
        <v>185.3</v>
      </c>
      <c r="L718" s="37">
        <f>M718-273.15</f>
        <v>183.30500000000001</v>
      </c>
      <c r="M718" s="37">
        <v>456.45499999999998</v>
      </c>
      <c r="N718" s="53"/>
      <c r="O718" s="37"/>
      <c r="P718" s="37"/>
      <c r="Q718" s="48">
        <f t="shared" si="147"/>
        <v>17.435022225394491</v>
      </c>
      <c r="R718" s="48">
        <f t="shared" si="148"/>
        <v>16.593378822484436</v>
      </c>
      <c r="S718" s="34">
        <f t="shared" si="149"/>
        <v>3.7413419573447158</v>
      </c>
      <c r="T718" s="34">
        <f t="shared" si="150"/>
        <v>3.4944020427430615</v>
      </c>
      <c r="U718" s="17">
        <f t="shared" si="151"/>
        <v>89.389600000000016</v>
      </c>
      <c r="V718" s="17">
        <f t="shared" si="152"/>
        <v>44.694800000000008</v>
      </c>
      <c r="W718" s="17">
        <f t="shared" si="153"/>
        <v>40.236733356474986</v>
      </c>
      <c r="X718" s="19">
        <f t="shared" si="154"/>
        <v>4.4694800000000008</v>
      </c>
      <c r="Y718" s="71">
        <f t="shared" si="155"/>
        <v>4.0236733356474987</v>
      </c>
    </row>
    <row r="719" spans="1:25" ht="18" x14ac:dyDescent="0.55000000000000004">
      <c r="A719" s="57">
        <v>726</v>
      </c>
      <c r="B719" s="70" t="s">
        <v>764</v>
      </c>
      <c r="C719" s="15">
        <v>15.8</v>
      </c>
      <c r="D719" s="46">
        <f t="shared" si="144"/>
        <v>15.039625000000001</v>
      </c>
      <c r="E719" s="15">
        <v>1</v>
      </c>
      <c r="F719" s="46">
        <f t="shared" si="145"/>
        <v>0.98075000000000001</v>
      </c>
      <c r="G719" s="15">
        <v>2.2000000000000002</v>
      </c>
      <c r="H719" s="46">
        <f t="shared" si="146"/>
        <v>2.01003</v>
      </c>
      <c r="I719" s="47">
        <v>190.6</v>
      </c>
      <c r="J719" s="37">
        <f>K719-273.15</f>
        <v>-66.249999999999972</v>
      </c>
      <c r="K719" s="37">
        <v>206.9</v>
      </c>
      <c r="L719" s="37">
        <f>M719-273.15</f>
        <v>170.60000000000002</v>
      </c>
      <c r="M719" s="37">
        <v>443.75</v>
      </c>
      <c r="N719" s="53"/>
      <c r="O719" s="37"/>
      <c r="P719" s="37"/>
      <c r="Q719" s="48">
        <f t="shared" si="147"/>
        <v>15.983741739655331</v>
      </c>
      <c r="R719" s="48">
        <f t="shared" si="148"/>
        <v>15.205012703185258</v>
      </c>
      <c r="S719" s="34">
        <f t="shared" si="149"/>
        <v>5.1926224430838754</v>
      </c>
      <c r="T719" s="34">
        <f t="shared" si="150"/>
        <v>4.8827681620422396</v>
      </c>
      <c r="U719" s="17">
        <f t="shared" si="151"/>
        <v>93.145599999999945</v>
      </c>
      <c r="V719" s="17">
        <f t="shared" si="152"/>
        <v>46.572799999999972</v>
      </c>
      <c r="W719" s="17">
        <f t="shared" si="153"/>
        <v>41.734956536249953</v>
      </c>
      <c r="X719" s="19">
        <f t="shared" si="154"/>
        <v>4.6572799999999974</v>
      </c>
      <c r="Y719" s="71">
        <f t="shared" si="155"/>
        <v>4.173495653624995</v>
      </c>
    </row>
    <row r="720" spans="1:25" ht="18" x14ac:dyDescent="0.55000000000000004">
      <c r="A720" s="57">
        <v>727</v>
      </c>
      <c r="B720" s="70" t="s">
        <v>765</v>
      </c>
      <c r="C720" s="15">
        <v>14.9</v>
      </c>
      <c r="D720" s="46">
        <f t="shared" si="144"/>
        <v>14.182937500000001</v>
      </c>
      <c r="E720" s="15">
        <v>1.7</v>
      </c>
      <c r="F720" s="46">
        <f t="shared" si="145"/>
        <v>1.6672750000000001</v>
      </c>
      <c r="G720" s="15">
        <v>3.5</v>
      </c>
      <c r="H720" s="46">
        <f t="shared" si="146"/>
        <v>3.197775</v>
      </c>
      <c r="I720" s="47">
        <v>123.1</v>
      </c>
      <c r="J720" s="37">
        <f>K720-273.15</f>
        <v>-131.53999999999996</v>
      </c>
      <c r="K720" s="37">
        <v>141.61000000000001</v>
      </c>
      <c r="L720" s="37">
        <f>M720-273.15</f>
        <v>64.670000000000016</v>
      </c>
      <c r="M720" s="37">
        <v>337.82</v>
      </c>
      <c r="N720" s="53"/>
      <c r="O720" s="37"/>
      <c r="P720" s="37"/>
      <c r="Q720" s="48">
        <f t="shared" si="147"/>
        <v>15.399675321252719</v>
      </c>
      <c r="R720" s="48">
        <f t="shared" si="148"/>
        <v>14.634250476370708</v>
      </c>
      <c r="S720" s="34">
        <f t="shared" si="149"/>
        <v>5.7766888614864875</v>
      </c>
      <c r="T720" s="34">
        <f t="shared" si="150"/>
        <v>5.4535303888567892</v>
      </c>
      <c r="U720" s="17">
        <f t="shared" si="151"/>
        <v>98.709599999999952</v>
      </c>
      <c r="V720" s="17">
        <f t="shared" si="152"/>
        <v>49.354799999999976</v>
      </c>
      <c r="W720" s="17">
        <f t="shared" si="153"/>
        <v>44.257663792237437</v>
      </c>
      <c r="X720" s="19">
        <f t="shared" si="154"/>
        <v>4.9354799999999974</v>
      </c>
      <c r="Y720" s="71">
        <f t="shared" si="155"/>
        <v>4.4257663792237434</v>
      </c>
    </row>
    <row r="721" spans="1:25" ht="18" x14ac:dyDescent="0.55000000000000004">
      <c r="A721" s="57">
        <v>728</v>
      </c>
      <c r="B721" s="70" t="s">
        <v>766</v>
      </c>
      <c r="C721" s="15">
        <v>15.9</v>
      </c>
      <c r="D721" s="46">
        <f t="shared" si="144"/>
        <v>15.134812500000001</v>
      </c>
      <c r="E721" s="15">
        <v>5.5</v>
      </c>
      <c r="F721" s="46">
        <f t="shared" si="145"/>
        <v>5.3941249999999998</v>
      </c>
      <c r="G721" s="15">
        <v>10.6</v>
      </c>
      <c r="H721" s="46">
        <f t="shared" si="146"/>
        <v>9.6846899999999998</v>
      </c>
      <c r="I721" s="47">
        <v>166.3</v>
      </c>
      <c r="J721" s="37" t="s">
        <v>47</v>
      </c>
      <c r="K721" s="37" t="s">
        <v>47</v>
      </c>
      <c r="L721" s="37" t="s">
        <v>47</v>
      </c>
      <c r="M721" s="37" t="s">
        <v>47</v>
      </c>
      <c r="N721" s="53"/>
      <c r="O721" s="37"/>
      <c r="P721" s="37"/>
      <c r="Q721" s="49">
        <f t="shared" si="147"/>
        <v>19.885170353808892</v>
      </c>
      <c r="R721" s="48">
        <f t="shared" si="148"/>
        <v>18.760393234734746</v>
      </c>
      <c r="S721" s="34">
        <f t="shared" si="149"/>
        <v>1.2911938289303144</v>
      </c>
      <c r="T721" s="34">
        <f t="shared" si="150"/>
        <v>1.3273876304927512</v>
      </c>
      <c r="U721" s="17">
        <f t="shared" si="151"/>
        <v>47.019599999999969</v>
      </c>
      <c r="V721" s="17">
        <f t="shared" si="152"/>
        <v>23.509799999999984</v>
      </c>
      <c r="W721" s="17">
        <f t="shared" si="153"/>
        <v>20.368734022224963</v>
      </c>
      <c r="X721" s="19">
        <f t="shared" si="154"/>
        <v>2.3509799999999985</v>
      </c>
      <c r="Y721" s="71">
        <f t="shared" si="155"/>
        <v>2.0368734022224961</v>
      </c>
    </row>
    <row r="722" spans="1:25" ht="18" x14ac:dyDescent="0.55000000000000004">
      <c r="A722" s="57">
        <v>729</v>
      </c>
      <c r="B722" s="70" t="s">
        <v>767</v>
      </c>
      <c r="C722" s="15">
        <v>16.3</v>
      </c>
      <c r="D722" s="46">
        <f t="shared" si="144"/>
        <v>15.515562500000001</v>
      </c>
      <c r="E722" s="15">
        <v>7.7</v>
      </c>
      <c r="F722" s="46">
        <f t="shared" si="145"/>
        <v>7.5517750000000001</v>
      </c>
      <c r="G722" s="15">
        <v>4.4000000000000004</v>
      </c>
      <c r="H722" s="46">
        <f t="shared" si="146"/>
        <v>4.02006</v>
      </c>
      <c r="I722" s="47">
        <v>109.5</v>
      </c>
      <c r="J722" s="37">
        <f>K722-273.15</f>
        <v>-111.89999999999998</v>
      </c>
      <c r="K722" s="37">
        <v>161.25</v>
      </c>
      <c r="L722" s="37">
        <f>M722-273.15</f>
        <v>91.220000000000027</v>
      </c>
      <c r="M722" s="37">
        <v>364.37</v>
      </c>
      <c r="N722" s="53"/>
      <c r="O722" s="37"/>
      <c r="P722" s="37"/>
      <c r="Q722" s="48">
        <f t="shared" si="147"/>
        <v>18.556400513030539</v>
      </c>
      <c r="R722" s="48">
        <f t="shared" si="148"/>
        <v>17.71786860052956</v>
      </c>
      <c r="S722" s="34">
        <f t="shared" si="149"/>
        <v>2.6199636697086675</v>
      </c>
      <c r="T722" s="34">
        <f t="shared" si="150"/>
        <v>2.3699122646979376</v>
      </c>
      <c r="U722" s="17">
        <f t="shared" si="151"/>
        <v>30.675599999999964</v>
      </c>
      <c r="V722" s="17">
        <f t="shared" si="152"/>
        <v>15.337799999999982</v>
      </c>
      <c r="W722" s="17">
        <f t="shared" si="153"/>
        <v>13.187714883974962</v>
      </c>
      <c r="X722" s="19">
        <f t="shared" si="154"/>
        <v>1.5337799999999981</v>
      </c>
      <c r="Y722" s="71">
        <f t="shared" si="155"/>
        <v>1.3187714883974961</v>
      </c>
    </row>
    <row r="723" spans="1:25" ht="18" x14ac:dyDescent="0.55000000000000004">
      <c r="A723" s="57">
        <v>730</v>
      </c>
      <c r="B723" s="70" t="s">
        <v>768</v>
      </c>
      <c r="C723" s="15">
        <v>16.600000000000001</v>
      </c>
      <c r="D723" s="46">
        <f t="shared" si="144"/>
        <v>15.801125000000003</v>
      </c>
      <c r="E723" s="15">
        <v>15.3</v>
      </c>
      <c r="F723" s="46">
        <f t="shared" si="145"/>
        <v>15.005475000000001</v>
      </c>
      <c r="G723" s="15">
        <v>21.7</v>
      </c>
      <c r="H723" s="46">
        <f t="shared" si="146"/>
        <v>19.826204999999998</v>
      </c>
      <c r="I723" s="47">
        <v>88.9</v>
      </c>
      <c r="J723" s="37">
        <f>K723-273.15</f>
        <v>19.900000000000034</v>
      </c>
      <c r="K723" s="37">
        <v>293.05</v>
      </c>
      <c r="L723" s="37">
        <f>M723-273.15</f>
        <v>228</v>
      </c>
      <c r="M723" s="37">
        <v>501.15</v>
      </c>
      <c r="N723" s="53"/>
      <c r="O723" s="37"/>
      <c r="P723" s="37"/>
      <c r="Q723" s="48">
        <f t="shared" si="147"/>
        <v>31.313575330836944</v>
      </c>
      <c r="R723" s="48">
        <f t="shared" si="148"/>
        <v>29.460452066172966</v>
      </c>
      <c r="S723" s="34">
        <f t="shared" si="149"/>
        <v>10.137211148097737</v>
      </c>
      <c r="T723" s="34">
        <f t="shared" si="150"/>
        <v>9.3726712009454687</v>
      </c>
      <c r="U723" s="17">
        <f t="shared" si="151"/>
        <v>302.95759999999996</v>
      </c>
      <c r="V723" s="17">
        <f t="shared" si="152"/>
        <v>151.47879999999998</v>
      </c>
      <c r="W723" s="17">
        <f t="shared" si="153"/>
        <v>131.22323862587493</v>
      </c>
      <c r="X723" s="19">
        <f t="shared" si="154"/>
        <v>15.147879999999997</v>
      </c>
      <c r="Y723" s="71">
        <f t="shared" si="155"/>
        <v>13.122323862587493</v>
      </c>
    </row>
    <row r="724" spans="1:25" ht="18" x14ac:dyDescent="0.55000000000000004">
      <c r="A724" s="57">
        <v>731</v>
      </c>
      <c r="B724" s="70" t="s">
        <v>769</v>
      </c>
      <c r="C724" s="15">
        <v>17.8</v>
      </c>
      <c r="D724" s="46">
        <f t="shared" si="144"/>
        <v>16.943375</v>
      </c>
      <c r="E724" s="15">
        <v>5.9</v>
      </c>
      <c r="F724" s="46">
        <f t="shared" si="145"/>
        <v>5.7864250000000004</v>
      </c>
      <c r="G724" s="15">
        <v>12.2</v>
      </c>
      <c r="H724" s="46">
        <f t="shared" si="146"/>
        <v>11.146529999999998</v>
      </c>
      <c r="I724" s="47">
        <v>143</v>
      </c>
      <c r="J724" s="37">
        <v>-74.900000000000006</v>
      </c>
      <c r="K724" s="37">
        <f>J724+273.15</f>
        <v>198.24999999999997</v>
      </c>
      <c r="L724" s="37">
        <f>M724-273.15</f>
        <v>256</v>
      </c>
      <c r="M724" s="37">
        <v>529.15</v>
      </c>
      <c r="N724" s="53"/>
      <c r="O724" s="37"/>
      <c r="P724" s="37"/>
      <c r="Q724" s="48">
        <f t="shared" si="147"/>
        <v>22.37163382500259</v>
      </c>
      <c r="R724" s="48">
        <f t="shared" si="148"/>
        <v>21.090419666572547</v>
      </c>
      <c r="S724" s="34">
        <f t="shared" si="149"/>
        <v>1.1952696422633835</v>
      </c>
      <c r="T724" s="34">
        <f t="shared" si="150"/>
        <v>1.00263880134505</v>
      </c>
      <c r="U724" s="17">
        <f t="shared" si="151"/>
        <v>31.635599999999979</v>
      </c>
      <c r="V724" s="17">
        <f>(4*($AB$2-E724)^2+($AC$2-G724)^2+($AD$2-I724)^2)^1/2</f>
        <v>9590.2248</v>
      </c>
      <c r="W724" s="17">
        <f t="shared" si="153"/>
        <v>13.254931694062483</v>
      </c>
      <c r="X724" s="19">
        <f t="shared" si="154"/>
        <v>959.02247999999997</v>
      </c>
      <c r="Y724" s="71">
        <f t="shared" si="155"/>
        <v>1.3254931694062484</v>
      </c>
    </row>
    <row r="725" spans="1:25" ht="18" x14ac:dyDescent="0.55000000000000004">
      <c r="A725" s="57">
        <v>732</v>
      </c>
      <c r="B725" s="70" t="s">
        <v>770</v>
      </c>
      <c r="C725" s="15">
        <v>15.3</v>
      </c>
      <c r="D725" s="46">
        <f t="shared" si="144"/>
        <v>14.5636875</v>
      </c>
      <c r="E725" s="15">
        <v>6.1</v>
      </c>
      <c r="F725" s="46">
        <f t="shared" si="145"/>
        <v>5.9825749999999998</v>
      </c>
      <c r="G725" s="15">
        <v>13.3</v>
      </c>
      <c r="H725" s="46">
        <f t="shared" si="146"/>
        <v>12.151545</v>
      </c>
      <c r="I725" s="47">
        <v>109.6</v>
      </c>
      <c r="J725" s="37">
        <v>-8.8000000000000007</v>
      </c>
      <c r="K725" s="38">
        <f>J725+273.15</f>
        <v>264.34999999999997</v>
      </c>
      <c r="L725" s="37">
        <v>102</v>
      </c>
      <c r="M725" s="38">
        <f>L725+273.15</f>
        <v>375.15</v>
      </c>
      <c r="N725" s="53"/>
      <c r="O725" s="37"/>
      <c r="P725" s="37"/>
      <c r="Q725" s="48">
        <f t="shared" si="147"/>
        <v>21.170498340851594</v>
      </c>
      <c r="R725" s="48">
        <f t="shared" si="148"/>
        <v>19.888495245123657</v>
      </c>
      <c r="S725" s="34">
        <f t="shared" si="149"/>
        <v>5.8658418876120777E-3</v>
      </c>
      <c r="T725" s="34">
        <f t="shared" si="150"/>
        <v>0.19928562010383999</v>
      </c>
      <c r="U725" s="17">
        <f t="shared" si="151"/>
        <v>87.28559999999996</v>
      </c>
      <c r="V725" s="17">
        <f t="shared" ref="V725:V756" si="156">(4*($AB$2-C725)^2+($AC$2-E725)^2+($AD$2-G725)^2)^1/2</f>
        <v>43.64279999999998</v>
      </c>
      <c r="W725" s="17">
        <f t="shared" si="153"/>
        <v>37.523247580937465</v>
      </c>
      <c r="X725" s="19">
        <f t="shared" si="154"/>
        <v>4.3642799999999982</v>
      </c>
      <c r="Y725" s="71">
        <f t="shared" si="155"/>
        <v>3.7523247580937467</v>
      </c>
    </row>
    <row r="726" spans="1:25" ht="18" x14ac:dyDescent="0.55000000000000004">
      <c r="A726" s="57">
        <v>733</v>
      </c>
      <c r="B726" s="70" t="s">
        <v>771</v>
      </c>
      <c r="C726" s="15">
        <v>15.6</v>
      </c>
      <c r="D726" s="46">
        <f t="shared" si="144"/>
        <v>14.84925</v>
      </c>
      <c r="E726" s="15">
        <v>6.4</v>
      </c>
      <c r="F726" s="46">
        <f t="shared" si="145"/>
        <v>6.2768000000000006</v>
      </c>
      <c r="G726" s="15">
        <v>13.3</v>
      </c>
      <c r="H726" s="46">
        <f t="shared" si="146"/>
        <v>12.151545</v>
      </c>
      <c r="I726" s="47">
        <v>109.6</v>
      </c>
      <c r="J726" s="37">
        <f>K726-273.15</f>
        <v>-73.149999999999977</v>
      </c>
      <c r="K726" s="37">
        <v>200</v>
      </c>
      <c r="L726" s="37">
        <f>M726-273.15</f>
        <v>119</v>
      </c>
      <c r="M726" s="37">
        <v>392.15</v>
      </c>
      <c r="N726" s="53"/>
      <c r="O726" s="37"/>
      <c r="P726" s="37"/>
      <c r="Q726" s="48">
        <f t="shared" si="147"/>
        <v>21.475800334329801</v>
      </c>
      <c r="R726" s="48">
        <f t="shared" si="148"/>
        <v>20.188077909734869</v>
      </c>
      <c r="S726" s="34">
        <f t="shared" si="149"/>
        <v>0.29943615159059433</v>
      </c>
      <c r="T726" s="34">
        <f t="shared" si="150"/>
        <v>0.10029704450737142</v>
      </c>
      <c r="U726" s="17">
        <f t="shared" si="151"/>
        <v>78.987599999999986</v>
      </c>
      <c r="V726" s="17">
        <f t="shared" si="156"/>
        <v>39.493799999999993</v>
      </c>
      <c r="W726" s="17">
        <f t="shared" si="153"/>
        <v>33.812492221562479</v>
      </c>
      <c r="X726" s="19">
        <f t="shared" si="154"/>
        <v>3.9493799999999992</v>
      </c>
      <c r="Y726" s="71">
        <f t="shared" si="155"/>
        <v>3.381249222156248</v>
      </c>
    </row>
    <row r="727" spans="1:25" ht="18" x14ac:dyDescent="0.55000000000000004">
      <c r="A727" s="57">
        <v>734</v>
      </c>
      <c r="B727" s="70" t="s">
        <v>772</v>
      </c>
      <c r="C727" s="15">
        <v>15.8</v>
      </c>
      <c r="D727" s="46">
        <f t="shared" si="144"/>
        <v>15.039625000000001</v>
      </c>
      <c r="E727" s="15">
        <v>3.9</v>
      </c>
      <c r="F727" s="46">
        <f t="shared" si="145"/>
        <v>3.8249249999999999</v>
      </c>
      <c r="G727" s="15">
        <v>10</v>
      </c>
      <c r="H727" s="46">
        <f t="shared" si="146"/>
        <v>9.1364999999999998</v>
      </c>
      <c r="I727" s="47">
        <v>192.8</v>
      </c>
      <c r="J727" s="37" t="s">
        <v>47</v>
      </c>
      <c r="K727" s="37" t="s">
        <v>47</v>
      </c>
      <c r="L727" s="37" t="s">
        <v>47</v>
      </c>
      <c r="M727" s="37" t="s">
        <v>47</v>
      </c>
      <c r="N727" s="53"/>
      <c r="O727" s="37"/>
      <c r="P727" s="37"/>
      <c r="Q727" s="48">
        <f t="shared" si="147"/>
        <v>19.101047091717252</v>
      </c>
      <c r="R727" s="48">
        <f t="shared" si="148"/>
        <v>18.008220446403083</v>
      </c>
      <c r="S727" s="34">
        <f t="shared" si="149"/>
        <v>2.0753170910219545</v>
      </c>
      <c r="T727" s="34">
        <f t="shared" si="150"/>
        <v>2.0795604188244141</v>
      </c>
      <c r="U727" s="17">
        <f t="shared" si="151"/>
        <v>52.715599999999959</v>
      </c>
      <c r="V727" s="17">
        <f t="shared" si="156"/>
        <v>26.35779999999998</v>
      </c>
      <c r="W727" s="17">
        <f t="shared" si="153"/>
        <v>23.259859046612458</v>
      </c>
      <c r="X727" s="19">
        <f t="shared" si="154"/>
        <v>2.6357799999999978</v>
      </c>
      <c r="Y727" s="71">
        <f t="shared" si="155"/>
        <v>2.3259859046612457</v>
      </c>
    </row>
    <row r="728" spans="1:25" ht="18" x14ac:dyDescent="0.55000000000000004">
      <c r="A728" s="57">
        <v>735</v>
      </c>
      <c r="B728" s="70" t="s">
        <v>773</v>
      </c>
      <c r="C728" s="15">
        <v>18.100000000000001</v>
      </c>
      <c r="D728" s="46">
        <f t="shared" si="144"/>
        <v>17.228937500000001</v>
      </c>
      <c r="E728" s="15">
        <v>7.6</v>
      </c>
      <c r="F728" s="46">
        <f t="shared" si="145"/>
        <v>7.4536999999999995</v>
      </c>
      <c r="G728" s="15">
        <v>15.6</v>
      </c>
      <c r="H728" s="46">
        <f t="shared" si="146"/>
        <v>14.252939999999999</v>
      </c>
      <c r="I728" s="47">
        <v>86.2</v>
      </c>
      <c r="J728" s="37" t="s">
        <v>47</v>
      </c>
      <c r="K728" s="37" t="s">
        <v>47</v>
      </c>
      <c r="L728" s="37" t="s">
        <v>47</v>
      </c>
      <c r="M728" s="37" t="s">
        <v>47</v>
      </c>
      <c r="N728" s="53"/>
      <c r="O728" s="37"/>
      <c r="P728" s="37"/>
      <c r="Q728" s="48">
        <f t="shared" si="147"/>
        <v>25.074489027695062</v>
      </c>
      <c r="R728" s="48">
        <f t="shared" si="148"/>
        <v>23.569900927082958</v>
      </c>
      <c r="S728" s="34">
        <f t="shared" si="149"/>
        <v>3.8981248449558557</v>
      </c>
      <c r="T728" s="34">
        <f t="shared" si="150"/>
        <v>3.4821200618554613</v>
      </c>
      <c r="U728" s="17">
        <f t="shared" si="151"/>
        <v>75.857599999999977</v>
      </c>
      <c r="V728" s="17">
        <f t="shared" si="156"/>
        <v>37.928799999999988</v>
      </c>
      <c r="W728" s="17">
        <f t="shared" si="153"/>
        <v>31.687875436912485</v>
      </c>
      <c r="X728" s="19">
        <f t="shared" si="154"/>
        <v>3.7928799999999989</v>
      </c>
      <c r="Y728" s="71">
        <f t="shared" si="155"/>
        <v>3.1687875436912485</v>
      </c>
    </row>
    <row r="729" spans="1:25" ht="18" x14ac:dyDescent="0.55000000000000004">
      <c r="A729" s="57">
        <v>736</v>
      </c>
      <c r="B729" s="70" t="s">
        <v>774</v>
      </c>
      <c r="C729" s="15">
        <v>15.9</v>
      </c>
      <c r="D729" s="46">
        <f t="shared" si="144"/>
        <v>15.134812500000001</v>
      </c>
      <c r="E729" s="15">
        <v>2.6</v>
      </c>
      <c r="F729" s="46">
        <f t="shared" si="145"/>
        <v>2.5499499999999999</v>
      </c>
      <c r="G729" s="15">
        <v>2.5</v>
      </c>
      <c r="H729" s="46">
        <f t="shared" si="146"/>
        <v>2.284125</v>
      </c>
      <c r="I729" s="47">
        <v>300.5</v>
      </c>
      <c r="J729" s="37">
        <f>K729-273.15</f>
        <v>-7.5999999999999659</v>
      </c>
      <c r="K729" s="37">
        <v>265.55</v>
      </c>
      <c r="L729" s="37">
        <f>M729-273.15</f>
        <v>269</v>
      </c>
      <c r="M729" s="37">
        <v>542.15</v>
      </c>
      <c r="N729" s="53"/>
      <c r="O729" s="37"/>
      <c r="P729" s="37"/>
      <c r="Q729" s="48">
        <f t="shared" si="147"/>
        <v>16.303987242389514</v>
      </c>
      <c r="R729" s="48">
        <f t="shared" si="148"/>
        <v>15.517152490978532</v>
      </c>
      <c r="S729" s="34">
        <f t="shared" si="149"/>
        <v>4.8723769403496924</v>
      </c>
      <c r="T729" s="34">
        <f t="shared" si="150"/>
        <v>4.5706283742489653</v>
      </c>
      <c r="U729" s="17">
        <f t="shared" si="151"/>
        <v>71.419599999999974</v>
      </c>
      <c r="V729" s="17">
        <f t="shared" si="156"/>
        <v>35.709799999999987</v>
      </c>
      <c r="W729" s="17">
        <f t="shared" si="153"/>
        <v>31.561338981924969</v>
      </c>
      <c r="X729" s="19">
        <f t="shared" si="154"/>
        <v>3.5709799999999987</v>
      </c>
      <c r="Y729" s="71">
        <f t="shared" si="155"/>
        <v>3.1561338981924969</v>
      </c>
    </row>
    <row r="730" spans="1:25" ht="18" x14ac:dyDescent="0.55000000000000004">
      <c r="A730" s="57">
        <v>737</v>
      </c>
      <c r="B730" s="70" t="s">
        <v>775</v>
      </c>
      <c r="C730" s="15">
        <v>15.8</v>
      </c>
      <c r="D730" s="46">
        <f t="shared" si="144"/>
        <v>15.039625000000001</v>
      </c>
      <c r="E730" s="15">
        <v>5.7</v>
      </c>
      <c r="F730" s="46">
        <f t="shared" si="145"/>
        <v>5.5902750000000001</v>
      </c>
      <c r="G730" s="15">
        <v>4.9000000000000004</v>
      </c>
      <c r="H730" s="46">
        <f t="shared" si="146"/>
        <v>4.4768850000000002</v>
      </c>
      <c r="I730" s="47">
        <v>140.80000000000001</v>
      </c>
      <c r="J730" s="37">
        <v>-32.6</v>
      </c>
      <c r="K730" s="37">
        <f>J730+273.15</f>
        <v>240.54999999999998</v>
      </c>
      <c r="L730" s="37">
        <v>143.5</v>
      </c>
      <c r="M730" s="37">
        <f>L730+273.15</f>
        <v>416.65</v>
      </c>
      <c r="N730" s="53"/>
      <c r="O730" s="37"/>
      <c r="P730" s="37"/>
      <c r="Q730" s="48">
        <f t="shared" si="147"/>
        <v>17.496856860590704</v>
      </c>
      <c r="R730" s="48">
        <f t="shared" si="148"/>
        <v>16.657850822344251</v>
      </c>
      <c r="S730" s="34">
        <f t="shared" si="149"/>
        <v>3.6795073221485026</v>
      </c>
      <c r="T730" s="34">
        <f t="shared" si="150"/>
        <v>3.429930042883246</v>
      </c>
      <c r="U730" s="17">
        <f t="shared" si="151"/>
        <v>40.205599999999954</v>
      </c>
      <c r="V730" s="17">
        <f t="shared" si="156"/>
        <v>20.102799999999977</v>
      </c>
      <c r="W730" s="17">
        <f t="shared" si="153"/>
        <v>17.512800018474959</v>
      </c>
      <c r="X730" s="19">
        <f t="shared" si="154"/>
        <v>2.0102799999999976</v>
      </c>
      <c r="Y730" s="71">
        <f t="shared" si="155"/>
        <v>1.7512800018474959</v>
      </c>
    </row>
    <row r="731" spans="1:25" ht="18" x14ac:dyDescent="0.55000000000000004">
      <c r="A731" s="57">
        <v>738</v>
      </c>
      <c r="B731" s="70" t="s">
        <v>776</v>
      </c>
      <c r="C731" s="15">
        <v>17.5</v>
      </c>
      <c r="D731" s="46">
        <f t="shared" si="144"/>
        <v>16.657812500000002</v>
      </c>
      <c r="E731" s="15">
        <v>9.1999999999999993</v>
      </c>
      <c r="F731" s="46">
        <f t="shared" si="145"/>
        <v>9.0228999999999999</v>
      </c>
      <c r="G731" s="15">
        <v>14.6</v>
      </c>
      <c r="H731" s="46">
        <f t="shared" si="146"/>
        <v>13.339289999999998</v>
      </c>
      <c r="I731" s="47">
        <v>95.2</v>
      </c>
      <c r="J731" s="37">
        <f t="shared" ref="J731:J738" si="157">K731-273.15</f>
        <v>-29.149999999999977</v>
      </c>
      <c r="K731" s="37">
        <v>244</v>
      </c>
      <c r="L731" s="37">
        <f t="shared" ref="L731:L739" si="158">M731-273.15</f>
        <v>184</v>
      </c>
      <c r="M731" s="37">
        <v>457.15</v>
      </c>
      <c r="N731" s="53"/>
      <c r="O731" s="37"/>
      <c r="P731" s="37"/>
      <c r="Q731" s="48">
        <f t="shared" si="147"/>
        <v>24.57742866941129</v>
      </c>
      <c r="R731" s="48">
        <f t="shared" si="148"/>
        <v>23.169637446435289</v>
      </c>
      <c r="S731" s="34">
        <f t="shared" si="149"/>
        <v>3.4010644866720838</v>
      </c>
      <c r="T731" s="34">
        <f t="shared" si="150"/>
        <v>3.0818565812077914</v>
      </c>
      <c r="U731" s="17">
        <f t="shared" si="151"/>
        <v>68.553599999999989</v>
      </c>
      <c r="V731" s="17">
        <f t="shared" si="156"/>
        <v>34.276799999999994</v>
      </c>
      <c r="W731" s="17">
        <f t="shared" si="153"/>
        <v>28.968974722162464</v>
      </c>
      <c r="X731" s="19">
        <f t="shared" si="154"/>
        <v>3.4276799999999996</v>
      </c>
      <c r="Y731" s="71">
        <f t="shared" si="155"/>
        <v>2.8968974722162466</v>
      </c>
    </row>
    <row r="732" spans="1:25" ht="18" x14ac:dyDescent="0.55000000000000004">
      <c r="A732" s="57">
        <v>739</v>
      </c>
      <c r="B732" s="70" t="s">
        <v>777</v>
      </c>
      <c r="C732" s="15">
        <v>17.5</v>
      </c>
      <c r="D732" s="46">
        <f t="shared" si="144"/>
        <v>16.657812500000002</v>
      </c>
      <c r="E732" s="15">
        <v>9.9</v>
      </c>
      <c r="F732" s="46">
        <f t="shared" si="145"/>
        <v>9.7094250000000013</v>
      </c>
      <c r="G732" s="15">
        <v>14.6</v>
      </c>
      <c r="H732" s="46">
        <f t="shared" si="146"/>
        <v>13.339289999999998</v>
      </c>
      <c r="I732" s="47">
        <v>95.5</v>
      </c>
      <c r="J732" s="37">
        <f t="shared" si="157"/>
        <v>-4</v>
      </c>
      <c r="K732" s="37">
        <v>269.14999999999998</v>
      </c>
      <c r="L732" s="37">
        <f t="shared" si="158"/>
        <v>174.3</v>
      </c>
      <c r="M732" s="37">
        <v>447.45</v>
      </c>
      <c r="N732" s="53"/>
      <c r="O732" s="37"/>
      <c r="P732" s="37"/>
      <c r="Q732" s="48">
        <f t="shared" si="147"/>
        <v>24.847937540166185</v>
      </c>
      <c r="R732" s="48">
        <f t="shared" si="148"/>
        <v>23.445517883379786</v>
      </c>
      <c r="S732" s="34">
        <f t="shared" si="149"/>
        <v>3.6715733574269791</v>
      </c>
      <c r="T732" s="34">
        <f t="shared" si="150"/>
        <v>3.3577370181522888</v>
      </c>
      <c r="U732" s="17">
        <f t="shared" si="151"/>
        <v>72.123599999999982</v>
      </c>
      <c r="V732" s="17">
        <f t="shared" si="156"/>
        <v>36.061799999999991</v>
      </c>
      <c r="W732" s="17">
        <f t="shared" si="153"/>
        <v>30.691199918724969</v>
      </c>
      <c r="X732" s="19">
        <f t="shared" si="154"/>
        <v>3.6061799999999993</v>
      </c>
      <c r="Y732" s="71">
        <f t="shared" si="155"/>
        <v>3.0691199918724967</v>
      </c>
    </row>
    <row r="733" spans="1:25" ht="18" x14ac:dyDescent="0.55000000000000004">
      <c r="A733" s="57">
        <v>740</v>
      </c>
      <c r="B733" s="70" t="s">
        <v>778</v>
      </c>
      <c r="C733" s="15">
        <v>15.5</v>
      </c>
      <c r="D733" s="46">
        <f t="shared" si="144"/>
        <v>14.7540625</v>
      </c>
      <c r="E733" s="15">
        <v>3.3</v>
      </c>
      <c r="F733" s="46">
        <f t="shared" si="145"/>
        <v>3.236475</v>
      </c>
      <c r="G733" s="15">
        <v>0</v>
      </c>
      <c r="H733" s="46">
        <f t="shared" si="146"/>
        <v>0</v>
      </c>
      <c r="I733" s="47">
        <v>71</v>
      </c>
      <c r="J733" s="37">
        <f t="shared" si="157"/>
        <v>-156.80999999999997</v>
      </c>
      <c r="K733" s="37">
        <v>116.34</v>
      </c>
      <c r="L733" s="37">
        <f t="shared" si="158"/>
        <v>-56.899999999999977</v>
      </c>
      <c r="M733" s="37">
        <v>216.25</v>
      </c>
      <c r="N733" s="53"/>
      <c r="O733" s="37"/>
      <c r="P733" s="37"/>
      <c r="Q733" s="48">
        <f t="shared" si="147"/>
        <v>15.847397262642216</v>
      </c>
      <c r="R733" s="48">
        <f t="shared" si="148"/>
        <v>15.10487109112591</v>
      </c>
      <c r="S733" s="34">
        <f t="shared" si="149"/>
        <v>5.32896692009699</v>
      </c>
      <c r="T733" s="34">
        <f t="shared" si="150"/>
        <v>4.9829097741015875</v>
      </c>
      <c r="U733" s="17">
        <f t="shared" si="151"/>
        <v>104.16359999999997</v>
      </c>
      <c r="V733" s="17">
        <f t="shared" si="156"/>
        <v>52.081799999999987</v>
      </c>
      <c r="W733" s="17">
        <f t="shared" si="153"/>
        <v>45.121463500674963</v>
      </c>
      <c r="X733" s="19">
        <f t="shared" si="154"/>
        <v>5.2081799999999987</v>
      </c>
      <c r="Y733" s="71">
        <f t="shared" si="155"/>
        <v>4.5121463500674963</v>
      </c>
    </row>
    <row r="734" spans="1:25" ht="18" x14ac:dyDescent="0.55000000000000004">
      <c r="A734" s="57">
        <v>741</v>
      </c>
      <c r="B734" s="70" t="s">
        <v>444</v>
      </c>
      <c r="C734" s="15">
        <v>15</v>
      </c>
      <c r="D734" s="46">
        <f t="shared" si="144"/>
        <v>14.278125000000001</v>
      </c>
      <c r="E734" s="15">
        <v>10.1</v>
      </c>
      <c r="F734" s="46">
        <f t="shared" si="145"/>
        <v>9.9055749999999989</v>
      </c>
      <c r="G734" s="15">
        <v>8.6</v>
      </c>
      <c r="H734" s="46">
        <f t="shared" si="146"/>
        <v>7.8573899999999997</v>
      </c>
      <c r="I734" s="47">
        <v>56.5</v>
      </c>
      <c r="J734" s="37">
        <f t="shared" si="157"/>
        <v>-142.19999999999999</v>
      </c>
      <c r="K734" s="37">
        <v>130.94999999999999</v>
      </c>
      <c r="L734" s="37">
        <f t="shared" si="158"/>
        <v>-26.499999999999972</v>
      </c>
      <c r="M734" s="37">
        <v>246.65</v>
      </c>
      <c r="N734" s="53"/>
      <c r="O734" s="37"/>
      <c r="P734" s="37"/>
      <c r="Q734" s="49">
        <f t="shared" si="147"/>
        <v>20.024235316236172</v>
      </c>
      <c r="R734" s="48">
        <f t="shared" si="148"/>
        <v>19.071545485574838</v>
      </c>
      <c r="S734" s="34">
        <f t="shared" si="149"/>
        <v>1.152128866503034</v>
      </c>
      <c r="T734" s="34">
        <f t="shared" si="150"/>
        <v>1.0162353796526595</v>
      </c>
      <c r="U734" s="17">
        <f t="shared" si="151"/>
        <v>67.523599999999959</v>
      </c>
      <c r="V734" s="17">
        <f t="shared" si="156"/>
        <v>33.76179999999998</v>
      </c>
      <c r="W734" s="17">
        <f t="shared" si="153"/>
        <v>30.078152816162447</v>
      </c>
      <c r="X734" s="19">
        <f t="shared" si="154"/>
        <v>3.376179999999998</v>
      </c>
      <c r="Y734" s="71">
        <f t="shared" si="155"/>
        <v>3.0078152816162449</v>
      </c>
    </row>
    <row r="735" spans="1:25" ht="18" x14ac:dyDescent="0.55000000000000004">
      <c r="A735" s="57">
        <v>742</v>
      </c>
      <c r="B735" s="70" t="s">
        <v>779</v>
      </c>
      <c r="C735" s="15">
        <v>15.7</v>
      </c>
      <c r="D735" s="46">
        <f t="shared" si="144"/>
        <v>14.944437499999999</v>
      </c>
      <c r="E735" s="15">
        <v>7.2</v>
      </c>
      <c r="F735" s="46">
        <f t="shared" si="145"/>
        <v>7.0613999999999999</v>
      </c>
      <c r="G735" s="15">
        <v>11.8</v>
      </c>
      <c r="H735" s="46">
        <f t="shared" si="146"/>
        <v>10.78107</v>
      </c>
      <c r="I735" s="47">
        <v>51.8</v>
      </c>
      <c r="J735" s="37">
        <f t="shared" si="157"/>
        <v>-80.649999999999977</v>
      </c>
      <c r="K735" s="37">
        <v>192.5</v>
      </c>
      <c r="L735" s="37">
        <f t="shared" si="158"/>
        <v>55.850000000000023</v>
      </c>
      <c r="M735" s="37">
        <v>329</v>
      </c>
      <c r="N735" s="53"/>
      <c r="O735" s="37"/>
      <c r="P735" s="37"/>
      <c r="Q735" s="48">
        <f t="shared" si="147"/>
        <v>20.91817391647751</v>
      </c>
      <c r="R735" s="48">
        <f t="shared" si="148"/>
        <v>19.734007512320101</v>
      </c>
      <c r="S735" s="34">
        <f t="shared" si="149"/>
        <v>0.25819026626169617</v>
      </c>
      <c r="T735" s="34">
        <f t="shared" si="150"/>
        <v>0.35377335290739609</v>
      </c>
      <c r="U735" s="17">
        <f t="shared" si="151"/>
        <v>59.561599999999999</v>
      </c>
      <c r="V735" s="17">
        <f t="shared" si="156"/>
        <v>29.780799999999999</v>
      </c>
      <c r="W735" s="17">
        <f t="shared" si="153"/>
        <v>25.611687252062474</v>
      </c>
      <c r="X735" s="19">
        <f t="shared" si="154"/>
        <v>2.9780799999999998</v>
      </c>
      <c r="Y735" s="71">
        <f t="shared" si="155"/>
        <v>2.5611687252062474</v>
      </c>
    </row>
    <row r="736" spans="1:25" ht="18" x14ac:dyDescent="0.55000000000000004">
      <c r="A736" s="57">
        <v>743</v>
      </c>
      <c r="B736" s="70" t="s">
        <v>780</v>
      </c>
      <c r="C736" s="15">
        <v>18.3</v>
      </c>
      <c r="D736" s="46">
        <f t="shared" si="144"/>
        <v>17.4193125</v>
      </c>
      <c r="E736" s="15">
        <v>0.8</v>
      </c>
      <c r="F736" s="46">
        <f t="shared" si="145"/>
        <v>0.78460000000000008</v>
      </c>
      <c r="G736" s="15">
        <v>0</v>
      </c>
      <c r="H736" s="46">
        <f t="shared" si="146"/>
        <v>0</v>
      </c>
      <c r="I736" s="47">
        <v>99.2</v>
      </c>
      <c r="J736" s="37">
        <f t="shared" si="157"/>
        <v>-20.999999999999972</v>
      </c>
      <c r="K736" s="37">
        <v>252.15</v>
      </c>
      <c r="L736" s="37">
        <f t="shared" si="158"/>
        <v>104.90000000000003</v>
      </c>
      <c r="M736" s="37">
        <v>378.05</v>
      </c>
      <c r="N736" s="53"/>
      <c r="O736" s="37"/>
      <c r="P736" s="37"/>
      <c r="Q736" s="48">
        <f t="shared" si="147"/>
        <v>18.317477992343814</v>
      </c>
      <c r="R736" s="48">
        <f t="shared" si="148"/>
        <v>17.436973508400367</v>
      </c>
      <c r="S736" s="34">
        <f t="shared" si="149"/>
        <v>2.8588861903953919</v>
      </c>
      <c r="T736" s="34">
        <f t="shared" si="150"/>
        <v>2.65080735682713</v>
      </c>
      <c r="U736" s="17">
        <f t="shared" si="151"/>
        <v>88.145600000000002</v>
      </c>
      <c r="V736" s="17">
        <f t="shared" si="156"/>
        <v>44.072800000000001</v>
      </c>
      <c r="W736" s="17">
        <f t="shared" si="153"/>
        <v>39.085310891612494</v>
      </c>
      <c r="X736" s="19">
        <f t="shared" si="154"/>
        <v>4.4072800000000001</v>
      </c>
      <c r="Y736" s="71">
        <f t="shared" si="155"/>
        <v>3.9085310891612495</v>
      </c>
    </row>
    <row r="737" spans="1:25" ht="18" x14ac:dyDescent="0.55000000000000004">
      <c r="A737" s="57">
        <v>744</v>
      </c>
      <c r="B737" s="70" t="s">
        <v>781</v>
      </c>
      <c r="C737" s="15">
        <v>18.3</v>
      </c>
      <c r="D737" s="46">
        <f t="shared" si="144"/>
        <v>17.4193125</v>
      </c>
      <c r="E737" s="15">
        <v>8.1</v>
      </c>
      <c r="F737" s="46">
        <f t="shared" si="145"/>
        <v>7.9440749999999998</v>
      </c>
      <c r="G737" s="15">
        <v>6</v>
      </c>
      <c r="H737" s="46">
        <f t="shared" si="146"/>
        <v>5.4818999999999996</v>
      </c>
      <c r="I737" s="47">
        <v>99.2</v>
      </c>
      <c r="J737" s="37">
        <f t="shared" si="157"/>
        <v>-20.999999999999972</v>
      </c>
      <c r="K737" s="37">
        <v>252.15</v>
      </c>
      <c r="L737" s="37">
        <f t="shared" si="158"/>
        <v>104.90000000000003</v>
      </c>
      <c r="M737" s="37">
        <v>378.05</v>
      </c>
      <c r="N737" s="53"/>
      <c r="O737" s="37"/>
      <c r="P737" s="37"/>
      <c r="Q737" s="48">
        <f t="shared" si="147"/>
        <v>20.892582415776179</v>
      </c>
      <c r="R737" s="48">
        <f t="shared" si="148"/>
        <v>19.914617826819605</v>
      </c>
      <c r="S737" s="34">
        <f t="shared" si="149"/>
        <v>0.28378176696302759</v>
      </c>
      <c r="T737" s="34">
        <f t="shared" si="150"/>
        <v>0.1731630384078926</v>
      </c>
      <c r="U737" s="17">
        <f t="shared" si="151"/>
        <v>2.9155999999999933</v>
      </c>
      <c r="V737" s="17">
        <f t="shared" si="156"/>
        <v>1.4577999999999967</v>
      </c>
      <c r="W737" s="17">
        <f t="shared" si="153"/>
        <v>1.2432772181749965</v>
      </c>
      <c r="X737" s="19">
        <f t="shared" si="154"/>
        <v>0.14577999999999966</v>
      </c>
      <c r="Y737" s="71">
        <f t="shared" si="155"/>
        <v>0.12432772181749965</v>
      </c>
    </row>
    <row r="738" spans="1:25" ht="18" x14ac:dyDescent="0.55000000000000004">
      <c r="A738" s="57">
        <v>745</v>
      </c>
      <c r="B738" s="70" t="s">
        <v>782</v>
      </c>
      <c r="C738" s="15">
        <v>18.3</v>
      </c>
      <c r="D738" s="46">
        <f t="shared" si="144"/>
        <v>17.4193125</v>
      </c>
      <c r="E738" s="15">
        <v>8.1</v>
      </c>
      <c r="F738" s="46">
        <f t="shared" si="145"/>
        <v>7.9440749999999998</v>
      </c>
      <c r="G738" s="15">
        <v>0</v>
      </c>
      <c r="H738" s="46">
        <f t="shared" si="146"/>
        <v>0</v>
      </c>
      <c r="I738" s="47">
        <v>99.2</v>
      </c>
      <c r="J738" s="37">
        <f t="shared" si="157"/>
        <v>-20.999999999999972</v>
      </c>
      <c r="K738" s="37">
        <v>252.15</v>
      </c>
      <c r="L738" s="37">
        <f t="shared" si="158"/>
        <v>104.90000000000003</v>
      </c>
      <c r="M738" s="37">
        <v>378.05</v>
      </c>
      <c r="N738" s="53"/>
      <c r="O738" s="37"/>
      <c r="P738" s="37"/>
      <c r="Q738" s="49">
        <f t="shared" si="147"/>
        <v>20.012496096189501</v>
      </c>
      <c r="R738" s="48">
        <f t="shared" si="148"/>
        <v>19.145254649084226</v>
      </c>
      <c r="S738" s="34">
        <f t="shared" si="149"/>
        <v>1.1638680865497051</v>
      </c>
      <c r="T738" s="34">
        <f t="shared" si="150"/>
        <v>0.94252621614327126</v>
      </c>
      <c r="U738" s="17">
        <f t="shared" si="151"/>
        <v>50.915599999999991</v>
      </c>
      <c r="V738" s="17">
        <f t="shared" si="156"/>
        <v>25.457799999999995</v>
      </c>
      <c r="W738" s="17">
        <f t="shared" si="153"/>
        <v>21.235218328174994</v>
      </c>
      <c r="X738" s="19">
        <f t="shared" si="154"/>
        <v>2.5457799999999997</v>
      </c>
      <c r="Y738" s="71">
        <f t="shared" si="155"/>
        <v>2.1235218328174996</v>
      </c>
    </row>
    <row r="739" spans="1:25" ht="18" x14ac:dyDescent="0.55000000000000004">
      <c r="A739" s="57">
        <v>746</v>
      </c>
      <c r="B739" s="70" t="s">
        <v>783</v>
      </c>
      <c r="C739" s="15">
        <v>16.8</v>
      </c>
      <c r="D739" s="46">
        <f t="shared" si="144"/>
        <v>15.9915</v>
      </c>
      <c r="E739" s="15">
        <v>9.8000000000000007</v>
      </c>
      <c r="F739" s="46">
        <f t="shared" si="145"/>
        <v>9.6113500000000016</v>
      </c>
      <c r="G739" s="15">
        <v>15.3</v>
      </c>
      <c r="H739" s="46">
        <f t="shared" si="146"/>
        <v>13.978845</v>
      </c>
      <c r="I739" s="47">
        <v>85.4</v>
      </c>
      <c r="J739" s="37">
        <v>25</v>
      </c>
      <c r="K739" s="37">
        <f>J739+273.15</f>
        <v>298.14999999999998</v>
      </c>
      <c r="L739" s="37">
        <f t="shared" si="158"/>
        <v>133.5</v>
      </c>
      <c r="M739" s="37">
        <v>406.65</v>
      </c>
      <c r="N739" s="53"/>
      <c r="O739" s="37"/>
      <c r="P739" s="37"/>
      <c r="Q739" s="48">
        <f t="shared" si="147"/>
        <v>24.74611080553872</v>
      </c>
      <c r="R739" s="48">
        <f t="shared" si="148"/>
        <v>23.313391615261068</v>
      </c>
      <c r="S739" s="34">
        <f t="shared" si="149"/>
        <v>3.5697466227995136</v>
      </c>
      <c r="T739" s="34">
        <f t="shared" si="150"/>
        <v>3.2256107500335709</v>
      </c>
      <c r="U739" s="17">
        <f t="shared" si="151"/>
        <v>91.475599999999986</v>
      </c>
      <c r="V739" s="17">
        <f t="shared" si="156"/>
        <v>45.737799999999993</v>
      </c>
      <c r="W739" s="17">
        <f t="shared" si="153"/>
        <v>38.912514273812477</v>
      </c>
      <c r="X739" s="19">
        <f t="shared" si="154"/>
        <v>4.5737799999999993</v>
      </c>
      <c r="Y739" s="71">
        <f t="shared" si="155"/>
        <v>3.8912514273812477</v>
      </c>
    </row>
    <row r="740" spans="1:25" ht="18" x14ac:dyDescent="0.55000000000000004">
      <c r="A740" s="57">
        <v>747</v>
      </c>
      <c r="B740" s="70" t="s">
        <v>784</v>
      </c>
      <c r="C740" s="15">
        <v>16.100000000000001</v>
      </c>
      <c r="D740" s="46">
        <f t="shared" si="144"/>
        <v>15.325187500000002</v>
      </c>
      <c r="E740" s="15">
        <v>2.5</v>
      </c>
      <c r="F740" s="46">
        <f t="shared" si="145"/>
        <v>2.4518750000000002</v>
      </c>
      <c r="G740" s="15">
        <v>5.7</v>
      </c>
      <c r="H740" s="46">
        <f t="shared" si="146"/>
        <v>5.2078049999999996</v>
      </c>
      <c r="I740" s="47">
        <v>209.1</v>
      </c>
      <c r="J740" s="37" t="s">
        <v>47</v>
      </c>
      <c r="K740" s="37" t="s">
        <v>47</v>
      </c>
      <c r="L740" s="37" t="s">
        <v>47</v>
      </c>
      <c r="M740" s="37" t="s">
        <v>47</v>
      </c>
      <c r="N740" s="53"/>
      <c r="O740" s="37"/>
      <c r="P740" s="37"/>
      <c r="Q740" s="48">
        <f t="shared" si="147"/>
        <v>17.261228229763955</v>
      </c>
      <c r="R740" s="48">
        <f t="shared" si="148"/>
        <v>16.370531324419691</v>
      </c>
      <c r="S740" s="34">
        <f t="shared" si="149"/>
        <v>3.9151359529752519</v>
      </c>
      <c r="T740" s="34">
        <f t="shared" si="150"/>
        <v>3.7172495408078063</v>
      </c>
      <c r="U740" s="17">
        <f t="shared" si="151"/>
        <v>49.39759999999994</v>
      </c>
      <c r="V740" s="17">
        <f t="shared" si="156"/>
        <v>24.69879999999997</v>
      </c>
      <c r="W740" s="17">
        <f t="shared" si="153"/>
        <v>22.332192237937456</v>
      </c>
      <c r="X740" s="19">
        <f t="shared" si="154"/>
        <v>2.4698799999999972</v>
      </c>
      <c r="Y740" s="71">
        <f t="shared" si="155"/>
        <v>2.2332192237937454</v>
      </c>
    </row>
    <row r="741" spans="1:25" ht="18" x14ac:dyDescent="0.55000000000000004">
      <c r="A741" s="57">
        <v>748</v>
      </c>
      <c r="B741" s="70" t="s">
        <v>785</v>
      </c>
      <c r="C741" s="15">
        <v>16.899999999999999</v>
      </c>
      <c r="D741" s="46">
        <f t="shared" si="144"/>
        <v>16.0866875</v>
      </c>
      <c r="E741" s="15">
        <v>8.5</v>
      </c>
      <c r="F741" s="46">
        <f t="shared" si="145"/>
        <v>8.3363750000000003</v>
      </c>
      <c r="G741" s="15">
        <v>7</v>
      </c>
      <c r="H741" s="46">
        <f t="shared" si="146"/>
        <v>6.3955500000000001</v>
      </c>
      <c r="I741" s="47">
        <v>81.599999999999994</v>
      </c>
      <c r="J741" s="37" t="s">
        <v>47</v>
      </c>
      <c r="K741" s="37" t="s">
        <v>47</v>
      </c>
      <c r="L741" s="37">
        <v>86.9</v>
      </c>
      <c r="M741" s="37">
        <f>L741+273.15</f>
        <v>360.04999999999995</v>
      </c>
      <c r="N741" s="53"/>
      <c r="O741" s="37"/>
      <c r="P741" s="37"/>
      <c r="Q741" s="49">
        <f t="shared" si="147"/>
        <v>20.170770932217735</v>
      </c>
      <c r="R741" s="48">
        <f t="shared" si="148"/>
        <v>19.214050136964389</v>
      </c>
      <c r="S741" s="34">
        <f t="shared" si="149"/>
        <v>1.0055932505214713</v>
      </c>
      <c r="T741" s="34">
        <f t="shared" si="150"/>
        <v>0.8737307282631086</v>
      </c>
      <c r="U741" s="17">
        <f t="shared" si="151"/>
        <v>15.499600000000004</v>
      </c>
      <c r="V741" s="17">
        <f t="shared" si="156"/>
        <v>7.7498000000000022</v>
      </c>
      <c r="W741" s="17">
        <f t="shared" si="153"/>
        <v>6.7445594744249826</v>
      </c>
      <c r="X741" s="19">
        <f t="shared" si="154"/>
        <v>0.77498000000000022</v>
      </c>
      <c r="Y741" s="71">
        <f t="shared" si="155"/>
        <v>0.67445594744249826</v>
      </c>
    </row>
    <row r="742" spans="1:25" ht="18" x14ac:dyDescent="0.55000000000000004">
      <c r="A742" s="57">
        <v>749</v>
      </c>
      <c r="B742" s="70" t="s">
        <v>786</v>
      </c>
      <c r="C742" s="15">
        <v>15.4</v>
      </c>
      <c r="D742" s="46">
        <f t="shared" si="144"/>
        <v>14.658875</v>
      </c>
      <c r="E742" s="15">
        <v>5.0999999999999996</v>
      </c>
      <c r="F742" s="46">
        <f t="shared" si="145"/>
        <v>5.0018249999999993</v>
      </c>
      <c r="G742" s="15">
        <v>4.8</v>
      </c>
      <c r="H742" s="46">
        <f t="shared" si="146"/>
        <v>4.3855199999999996</v>
      </c>
      <c r="I742" s="47">
        <v>163.30000000000001</v>
      </c>
      <c r="J742" s="37" t="s">
        <v>47</v>
      </c>
      <c r="K742" s="37" t="s">
        <v>47</v>
      </c>
      <c r="L742" s="37" t="s">
        <v>47</v>
      </c>
      <c r="M742" s="37" t="s">
        <v>47</v>
      </c>
      <c r="N742" s="53"/>
      <c r="O742" s="37"/>
      <c r="P742" s="37"/>
      <c r="Q742" s="48">
        <f t="shared" si="147"/>
        <v>16.917742166140258</v>
      </c>
      <c r="R742" s="48">
        <f t="shared" si="148"/>
        <v>16.097628870944003</v>
      </c>
      <c r="S742" s="34">
        <f t="shared" si="149"/>
        <v>4.2586220165989488</v>
      </c>
      <c r="T742" s="34">
        <f t="shared" si="150"/>
        <v>3.9901519942834938</v>
      </c>
      <c r="U742" s="17">
        <f t="shared" si="151"/>
        <v>52.539599999999965</v>
      </c>
      <c r="V742" s="17">
        <f t="shared" si="156"/>
        <v>26.269799999999982</v>
      </c>
      <c r="W742" s="17">
        <f t="shared" si="153"/>
        <v>23.055111302312469</v>
      </c>
      <c r="X742" s="19">
        <f t="shared" si="154"/>
        <v>2.6269799999999983</v>
      </c>
      <c r="Y742" s="71">
        <f t="shared" si="155"/>
        <v>2.3055111302312468</v>
      </c>
    </row>
    <row r="743" spans="1:25" ht="18" x14ac:dyDescent="0.55000000000000004">
      <c r="A743" s="57">
        <v>750</v>
      </c>
      <c r="B743" s="70" t="s">
        <v>787</v>
      </c>
      <c r="C743" s="15">
        <v>15.8</v>
      </c>
      <c r="D743" s="46">
        <f t="shared" si="144"/>
        <v>15.039625000000001</v>
      </c>
      <c r="E743" s="15">
        <v>7.6</v>
      </c>
      <c r="F743" s="46">
        <f t="shared" si="145"/>
        <v>7.4536999999999995</v>
      </c>
      <c r="G743" s="15">
        <v>2</v>
      </c>
      <c r="H743" s="46">
        <f t="shared" si="146"/>
        <v>1.8272999999999999</v>
      </c>
      <c r="I743" s="47">
        <v>106.8</v>
      </c>
      <c r="J743" s="37">
        <v>-139.9</v>
      </c>
      <c r="K743" s="37">
        <f>J743+273.15</f>
        <v>133.24999999999997</v>
      </c>
      <c r="L743" s="37">
        <v>67.3</v>
      </c>
      <c r="M743" s="37">
        <f>L743+273.15</f>
        <v>340.45</v>
      </c>
      <c r="N743" s="53"/>
      <c r="O743" s="37"/>
      <c r="P743" s="37"/>
      <c r="Q743" s="48">
        <f t="shared" si="147"/>
        <v>17.64652940382329</v>
      </c>
      <c r="R743" s="48">
        <f t="shared" si="148"/>
        <v>16.884519214968044</v>
      </c>
      <c r="S743" s="34">
        <f t="shared" si="149"/>
        <v>3.5298347789159159</v>
      </c>
      <c r="T743" s="34">
        <f t="shared" si="150"/>
        <v>3.2032616502594529</v>
      </c>
      <c r="U743" s="17">
        <f t="shared" si="151"/>
        <v>59.465599999999959</v>
      </c>
      <c r="V743" s="17">
        <f t="shared" si="156"/>
        <v>29.73279999999998</v>
      </c>
      <c r="W743" s="17">
        <f t="shared" si="153"/>
        <v>25.460919002549961</v>
      </c>
      <c r="X743" s="19">
        <f t="shared" si="154"/>
        <v>2.9732799999999981</v>
      </c>
      <c r="Y743" s="71">
        <f t="shared" si="155"/>
        <v>2.546091900254996</v>
      </c>
    </row>
    <row r="744" spans="1:25" ht="18" x14ac:dyDescent="0.55000000000000004">
      <c r="A744" s="57">
        <v>751</v>
      </c>
      <c r="B744" s="70" t="s">
        <v>788</v>
      </c>
      <c r="C744" s="15">
        <v>15.3</v>
      </c>
      <c r="D744" s="46">
        <f t="shared" si="144"/>
        <v>14.5636875</v>
      </c>
      <c r="E744" s="15">
        <v>3.4</v>
      </c>
      <c r="F744" s="46">
        <f t="shared" si="145"/>
        <v>3.3345500000000001</v>
      </c>
      <c r="G744" s="15">
        <v>3.3</v>
      </c>
      <c r="H744" s="46">
        <f t="shared" si="146"/>
        <v>3.0150449999999998</v>
      </c>
      <c r="I744" s="47">
        <v>170.4</v>
      </c>
      <c r="J744" s="37">
        <v>-95.2</v>
      </c>
      <c r="K744" s="37">
        <f>J744+273.15</f>
        <v>177.95</v>
      </c>
      <c r="L744" s="37">
        <v>142.4</v>
      </c>
      <c r="M744" s="37">
        <f>L744+273.15</f>
        <v>415.54999999999995</v>
      </c>
      <c r="N744" s="53"/>
      <c r="O744" s="37"/>
      <c r="P744" s="37"/>
      <c r="Q744" s="48">
        <f t="shared" si="147"/>
        <v>16.016866110447449</v>
      </c>
      <c r="R744" s="48">
        <f t="shared" si="148"/>
        <v>15.241742474277055</v>
      </c>
      <c r="S744" s="34">
        <f t="shared" si="149"/>
        <v>5.1594980722917576</v>
      </c>
      <c r="T744" s="34">
        <f t="shared" si="150"/>
        <v>4.8460383909504419</v>
      </c>
      <c r="U744" s="17">
        <f t="shared" si="151"/>
        <v>73.435599999999951</v>
      </c>
      <c r="V744" s="17">
        <f t="shared" si="156"/>
        <v>36.717799999999976</v>
      </c>
      <c r="W744" s="17">
        <f t="shared" si="153"/>
        <v>32.424038213124966</v>
      </c>
      <c r="X744" s="19">
        <f t="shared" si="154"/>
        <v>3.6717799999999974</v>
      </c>
      <c r="Y744" s="71">
        <f t="shared" si="155"/>
        <v>3.2424038213124966</v>
      </c>
    </row>
    <row r="745" spans="1:25" ht="18" x14ac:dyDescent="0.55000000000000004">
      <c r="A745" s="57">
        <v>752</v>
      </c>
      <c r="B745" s="70" t="s">
        <v>789</v>
      </c>
      <c r="C745" s="15">
        <v>15.3</v>
      </c>
      <c r="D745" s="46">
        <f t="shared" si="144"/>
        <v>14.5636875</v>
      </c>
      <c r="E745" s="15">
        <v>4.9000000000000004</v>
      </c>
      <c r="F745" s="46">
        <f t="shared" si="145"/>
        <v>4.8056750000000008</v>
      </c>
      <c r="G745" s="15">
        <v>4.5999999999999996</v>
      </c>
      <c r="H745" s="46">
        <f t="shared" si="146"/>
        <v>4.2027899999999994</v>
      </c>
      <c r="I745" s="47">
        <v>175.5</v>
      </c>
      <c r="J745" s="37" t="s">
        <v>47</v>
      </c>
      <c r="K745" s="37" t="s">
        <v>47</v>
      </c>
      <c r="L745" s="37" t="s">
        <v>47</v>
      </c>
      <c r="M745" s="37" t="s">
        <v>47</v>
      </c>
      <c r="N745" s="53"/>
      <c r="O745" s="37"/>
      <c r="P745" s="37"/>
      <c r="Q745" s="48">
        <f t="shared" si="147"/>
        <v>16.711074172536009</v>
      </c>
      <c r="R745" s="48">
        <f t="shared" si="148"/>
        <v>15.901539220697513</v>
      </c>
      <c r="S745" s="34">
        <f t="shared" si="149"/>
        <v>4.4652900102031978</v>
      </c>
      <c r="T745" s="34">
        <f t="shared" si="150"/>
        <v>4.1862416445299839</v>
      </c>
      <c r="U745" s="17">
        <f t="shared" si="151"/>
        <v>56.955599999999947</v>
      </c>
      <c r="V745" s="17">
        <f t="shared" si="156"/>
        <v>28.477799999999974</v>
      </c>
      <c r="W745" s="17">
        <f t="shared" si="153"/>
        <v>25.022706038724959</v>
      </c>
      <c r="X745" s="19">
        <f t="shared" si="154"/>
        <v>2.8477799999999975</v>
      </c>
      <c r="Y745" s="71">
        <f t="shared" si="155"/>
        <v>2.5022706038724958</v>
      </c>
    </row>
    <row r="746" spans="1:25" ht="18" x14ac:dyDescent="0.55000000000000004">
      <c r="A746" s="57">
        <v>753</v>
      </c>
      <c r="B746" s="70" t="s">
        <v>790</v>
      </c>
      <c r="C746" s="15">
        <v>15.5</v>
      </c>
      <c r="D746" s="46">
        <f t="shared" si="144"/>
        <v>14.7540625</v>
      </c>
      <c r="E746" s="15">
        <v>5.2</v>
      </c>
      <c r="F746" s="46">
        <f t="shared" si="145"/>
        <v>5.0998999999999999</v>
      </c>
      <c r="G746" s="15">
        <v>4.9000000000000004</v>
      </c>
      <c r="H746" s="46">
        <f t="shared" si="146"/>
        <v>4.4768850000000002</v>
      </c>
      <c r="I746" s="47">
        <v>157.19999999999999</v>
      </c>
      <c r="J746" s="37" t="s">
        <v>47</v>
      </c>
      <c r="K746" s="37" t="s">
        <v>47</v>
      </c>
      <c r="L746" s="37" t="s">
        <v>47</v>
      </c>
      <c r="M746" s="37" t="s">
        <v>47</v>
      </c>
      <c r="N746" s="53"/>
      <c r="O746" s="37"/>
      <c r="P746" s="37"/>
      <c r="Q746" s="48">
        <f t="shared" si="147"/>
        <v>17.067512999848571</v>
      </c>
      <c r="R746" s="48">
        <f t="shared" si="148"/>
        <v>16.239884222713265</v>
      </c>
      <c r="S746" s="34">
        <f t="shared" si="149"/>
        <v>4.1088511828906356</v>
      </c>
      <c r="T746" s="34">
        <f t="shared" si="150"/>
        <v>3.8478966425142325</v>
      </c>
      <c r="U746" s="17">
        <f t="shared" si="151"/>
        <v>49.123599999999968</v>
      </c>
      <c r="V746" s="17">
        <f t="shared" si="156"/>
        <v>24.561799999999984</v>
      </c>
      <c r="W746" s="17">
        <f t="shared" si="153"/>
        <v>21.533617988474969</v>
      </c>
      <c r="X746" s="19">
        <f t="shared" si="154"/>
        <v>2.4561799999999985</v>
      </c>
      <c r="Y746" s="71">
        <f t="shared" si="155"/>
        <v>2.1533617988474969</v>
      </c>
    </row>
    <row r="747" spans="1:25" ht="18" x14ac:dyDescent="0.55000000000000004">
      <c r="A747" s="57">
        <v>754</v>
      </c>
      <c r="B747" s="70" t="s">
        <v>791</v>
      </c>
      <c r="C747" s="15">
        <v>15.8</v>
      </c>
      <c r="D747" s="46">
        <f t="shared" si="144"/>
        <v>15.039625000000001</v>
      </c>
      <c r="E747" s="15">
        <v>5.2</v>
      </c>
      <c r="F747" s="46">
        <f t="shared" si="145"/>
        <v>5.0998999999999999</v>
      </c>
      <c r="G747" s="15">
        <v>13.3</v>
      </c>
      <c r="H747" s="46">
        <f t="shared" si="146"/>
        <v>12.151545</v>
      </c>
      <c r="I747" s="47">
        <v>109.4</v>
      </c>
      <c r="J747" s="37">
        <v>-117</v>
      </c>
      <c r="K747" s="38">
        <f>J747+273.15</f>
        <v>156.14999999999998</v>
      </c>
      <c r="L747" s="37">
        <v>131</v>
      </c>
      <c r="M747" s="38">
        <f>L747+273.15</f>
        <v>404.15</v>
      </c>
      <c r="N747" s="53"/>
      <c r="O747" s="37"/>
      <c r="P747" s="37"/>
      <c r="Q747" s="48">
        <f t="shared" si="147"/>
        <v>21.297182912300869</v>
      </c>
      <c r="R747" s="48">
        <f t="shared" si="148"/>
        <v>19.996483341769125</v>
      </c>
      <c r="S747" s="34">
        <f t="shared" si="149"/>
        <v>0.12081872956166251</v>
      </c>
      <c r="T747" s="34">
        <f t="shared" si="150"/>
        <v>9.1297523458372609E-2</v>
      </c>
      <c r="U747" s="17">
        <f t="shared" si="151"/>
        <v>77.035599999999974</v>
      </c>
      <c r="V747" s="17">
        <f t="shared" si="156"/>
        <v>38.517799999999987</v>
      </c>
      <c r="W747" s="17">
        <f t="shared" si="153"/>
        <v>33.03867022781246</v>
      </c>
      <c r="X747" s="19">
        <f t="shared" si="154"/>
        <v>3.8517799999999989</v>
      </c>
      <c r="Y747" s="71">
        <f t="shared" si="155"/>
        <v>3.3038670227812461</v>
      </c>
    </row>
    <row r="748" spans="1:25" ht="18" x14ac:dyDescent="0.55000000000000004">
      <c r="A748" s="57">
        <v>755</v>
      </c>
      <c r="B748" s="70" t="s">
        <v>792</v>
      </c>
      <c r="C748" s="15">
        <v>16</v>
      </c>
      <c r="D748" s="46">
        <f t="shared" si="144"/>
        <v>15.23</v>
      </c>
      <c r="E748" s="15">
        <v>7.3</v>
      </c>
      <c r="F748" s="46">
        <f t="shared" si="145"/>
        <v>7.1594749999999996</v>
      </c>
      <c r="G748" s="15">
        <v>7.9</v>
      </c>
      <c r="H748" s="46">
        <f t="shared" si="146"/>
        <v>7.217835</v>
      </c>
      <c r="I748" s="47">
        <v>164.1</v>
      </c>
      <c r="J748" s="37">
        <v>-26.3</v>
      </c>
      <c r="K748" s="37">
        <f>J748+273.15</f>
        <v>246.84999999999997</v>
      </c>
      <c r="L748" s="37">
        <v>198</v>
      </c>
      <c r="M748" s="37">
        <f>L748+273.15</f>
        <v>471.15</v>
      </c>
      <c r="N748" s="53"/>
      <c r="O748" s="37"/>
      <c r="P748" s="37"/>
      <c r="Q748" s="48">
        <f t="shared" si="147"/>
        <v>19.279522815671555</v>
      </c>
      <c r="R748" s="48">
        <f t="shared" si="148"/>
        <v>18.311420599255808</v>
      </c>
      <c r="S748" s="34">
        <f t="shared" si="149"/>
        <v>1.8968413670676512</v>
      </c>
      <c r="T748" s="34">
        <f t="shared" si="150"/>
        <v>1.7763602659716895</v>
      </c>
      <c r="U748" s="17">
        <f t="shared" si="151"/>
        <v>30.493599999999976</v>
      </c>
      <c r="V748" s="17">
        <f t="shared" si="156"/>
        <v>15.246799999999988</v>
      </c>
      <c r="W748" s="17">
        <f t="shared" si="153"/>
        <v>13.269047431724967</v>
      </c>
      <c r="X748" s="19">
        <f t="shared" si="154"/>
        <v>1.5246799999999987</v>
      </c>
      <c r="Y748" s="71">
        <f t="shared" si="155"/>
        <v>1.3269047431724967</v>
      </c>
    </row>
    <row r="749" spans="1:25" ht="18" x14ac:dyDescent="0.55000000000000004">
      <c r="A749" s="57">
        <v>756</v>
      </c>
      <c r="B749" s="70" t="s">
        <v>793</v>
      </c>
      <c r="C749" s="15">
        <v>16.3</v>
      </c>
      <c r="D749" s="46">
        <f t="shared" si="144"/>
        <v>15.515562500000001</v>
      </c>
      <c r="E749" s="15">
        <v>7.9</v>
      </c>
      <c r="F749" s="46">
        <f t="shared" si="145"/>
        <v>7.7479250000000004</v>
      </c>
      <c r="G749" s="15">
        <v>4.5999999999999996</v>
      </c>
      <c r="H749" s="46">
        <f t="shared" si="146"/>
        <v>4.2027899999999994</v>
      </c>
      <c r="I749" s="47">
        <v>109.5</v>
      </c>
      <c r="J749" s="37">
        <v>-59.9</v>
      </c>
      <c r="K749" s="37">
        <f>J749+273.15</f>
        <v>213.24999999999997</v>
      </c>
      <c r="L749" s="37">
        <v>98.6</v>
      </c>
      <c r="M749" s="37">
        <f>L749+273.15</f>
        <v>371.75</v>
      </c>
      <c r="N749" s="53"/>
      <c r="O749" s="37"/>
      <c r="P749" s="37"/>
      <c r="Q749" s="48">
        <f t="shared" si="147"/>
        <v>18.688499137169899</v>
      </c>
      <c r="R749" s="48">
        <f t="shared" si="148"/>
        <v>17.844507986524349</v>
      </c>
      <c r="S749" s="34">
        <f t="shared" si="149"/>
        <v>2.4878650455693077</v>
      </c>
      <c r="T749" s="34">
        <f t="shared" si="150"/>
        <v>2.2432728787031486</v>
      </c>
      <c r="U749" s="17">
        <f t="shared" si="151"/>
        <v>29.995599999999968</v>
      </c>
      <c r="V749" s="17">
        <f t="shared" si="156"/>
        <v>14.997799999999984</v>
      </c>
      <c r="W749" s="17">
        <f t="shared" si="153"/>
        <v>12.927153388724964</v>
      </c>
      <c r="X749" s="19">
        <f t="shared" si="154"/>
        <v>1.4997799999999983</v>
      </c>
      <c r="Y749" s="71">
        <f t="shared" si="155"/>
        <v>1.2927153388724963</v>
      </c>
    </row>
    <row r="750" spans="1:25" ht="18" x14ac:dyDescent="0.55000000000000004">
      <c r="A750" s="57">
        <v>757</v>
      </c>
      <c r="B750" s="70" t="s">
        <v>794</v>
      </c>
      <c r="C750" s="15">
        <v>15.8</v>
      </c>
      <c r="D750" s="46">
        <f t="shared" si="144"/>
        <v>15.039625000000001</v>
      </c>
      <c r="E750" s="15">
        <v>4.7</v>
      </c>
      <c r="F750" s="46">
        <f t="shared" si="145"/>
        <v>4.6095250000000005</v>
      </c>
      <c r="G750" s="15">
        <v>4.4000000000000004</v>
      </c>
      <c r="H750" s="46">
        <f t="shared" si="146"/>
        <v>4.02006</v>
      </c>
      <c r="I750" s="47">
        <v>248.1</v>
      </c>
      <c r="J750" s="37">
        <v>212.95</v>
      </c>
      <c r="K750" s="37">
        <f>J750+273.15</f>
        <v>486.09999999999997</v>
      </c>
      <c r="L750" s="37">
        <v>529.15</v>
      </c>
      <c r="M750" s="37">
        <f>L750+273.15</f>
        <v>802.3</v>
      </c>
      <c r="N750" s="53"/>
      <c r="O750" s="37"/>
      <c r="P750" s="37"/>
      <c r="Q750" s="48">
        <f t="shared" si="147"/>
        <v>17.061359852016487</v>
      </c>
      <c r="R750" s="48">
        <f t="shared" si="148"/>
        <v>16.23572983483804</v>
      </c>
      <c r="S750" s="34">
        <f t="shared" si="149"/>
        <v>4.1150043307227193</v>
      </c>
      <c r="T750" s="34">
        <f t="shared" si="150"/>
        <v>3.8520510303894575</v>
      </c>
      <c r="U750" s="17">
        <f t="shared" si="151"/>
        <v>46.155599999999957</v>
      </c>
      <c r="V750" s="17">
        <f t="shared" si="156"/>
        <v>23.077799999999979</v>
      </c>
      <c r="W750" s="17">
        <f t="shared" si="153"/>
        <v>20.213936382412463</v>
      </c>
      <c r="X750" s="19">
        <f t="shared" si="154"/>
        <v>2.3077799999999979</v>
      </c>
      <c r="Y750" s="71">
        <f t="shared" si="155"/>
        <v>2.0213936382412463</v>
      </c>
    </row>
    <row r="751" spans="1:25" ht="18" x14ac:dyDescent="0.55000000000000004">
      <c r="A751" s="57">
        <v>758</v>
      </c>
      <c r="B751" s="70" t="s">
        <v>795</v>
      </c>
      <c r="C751" s="15">
        <v>15.7</v>
      </c>
      <c r="D751" s="46">
        <f t="shared" si="144"/>
        <v>14.944437499999999</v>
      </c>
      <c r="E751" s="15">
        <v>4.5</v>
      </c>
      <c r="F751" s="46">
        <f t="shared" si="145"/>
        <v>4.4133750000000003</v>
      </c>
      <c r="G751" s="15">
        <v>4.2</v>
      </c>
      <c r="H751" s="46">
        <f t="shared" si="146"/>
        <v>3.8373300000000001</v>
      </c>
      <c r="I751" s="47">
        <v>209.5</v>
      </c>
      <c r="J751" s="37">
        <v>-69</v>
      </c>
      <c r="K751" s="37">
        <f>J751+273.15</f>
        <v>204.14999999999998</v>
      </c>
      <c r="L751" s="37">
        <v>195.9</v>
      </c>
      <c r="M751" s="37">
        <f>L751+273.15</f>
        <v>469.04999999999995</v>
      </c>
      <c r="N751" s="53"/>
      <c r="O751" s="37"/>
      <c r="P751" s="37"/>
      <c r="Q751" s="48">
        <f t="shared" si="147"/>
        <v>16.863570203251744</v>
      </c>
      <c r="R751" s="48">
        <f t="shared" si="148"/>
        <v>16.048027686009618</v>
      </c>
      <c r="S751" s="34">
        <f t="shared" si="149"/>
        <v>4.3127939794874628</v>
      </c>
      <c r="T751" s="34">
        <f t="shared" si="150"/>
        <v>4.0397531792178789</v>
      </c>
      <c r="U751" s="17">
        <f t="shared" si="151"/>
        <v>50.571599999999989</v>
      </c>
      <c r="V751" s="17">
        <f t="shared" si="156"/>
        <v>25.285799999999995</v>
      </c>
      <c r="W751" s="17">
        <f t="shared" si="153"/>
        <v>22.180290707124978</v>
      </c>
      <c r="X751" s="19">
        <f t="shared" si="154"/>
        <v>2.5285799999999994</v>
      </c>
      <c r="Y751" s="71">
        <f t="shared" si="155"/>
        <v>2.2180290707124977</v>
      </c>
    </row>
    <row r="752" spans="1:25" ht="18" x14ac:dyDescent="0.55000000000000004">
      <c r="A752" s="57">
        <v>759</v>
      </c>
      <c r="B752" s="70" t="s">
        <v>796</v>
      </c>
      <c r="C752" s="15">
        <v>17.100000000000001</v>
      </c>
      <c r="D752" s="46">
        <f t="shared" si="144"/>
        <v>16.277062500000003</v>
      </c>
      <c r="E752" s="15">
        <v>10.199999999999999</v>
      </c>
      <c r="F752" s="46">
        <f t="shared" si="145"/>
        <v>10.003649999999999</v>
      </c>
      <c r="G752" s="15">
        <v>7.1</v>
      </c>
      <c r="H752" s="46">
        <f t="shared" si="146"/>
        <v>6.4869149999999998</v>
      </c>
      <c r="I752" s="47">
        <v>141.1</v>
      </c>
      <c r="J752" s="37">
        <f>K752-273.15</f>
        <v>-32.799999999999983</v>
      </c>
      <c r="K752" s="37">
        <v>240.35</v>
      </c>
      <c r="L752" s="37">
        <f>M752-273.15</f>
        <v>218.10000000000002</v>
      </c>
      <c r="M752" s="37">
        <v>491.25</v>
      </c>
      <c r="N752" s="53"/>
      <c r="O752" s="37"/>
      <c r="P752" s="37"/>
      <c r="Q752" s="48">
        <f t="shared" si="147"/>
        <v>21.139063366194822</v>
      </c>
      <c r="R752" s="48">
        <f t="shared" si="148"/>
        <v>20.176616246750378</v>
      </c>
      <c r="S752" s="34">
        <f t="shared" si="149"/>
        <v>3.7300816544384219E-2</v>
      </c>
      <c r="T752" s="34">
        <f t="shared" si="150"/>
        <v>8.8835381522880397E-2</v>
      </c>
      <c r="U752" s="17">
        <f t="shared" si="151"/>
        <v>20.747599999999963</v>
      </c>
      <c r="V752" s="17">
        <f t="shared" si="156"/>
        <v>10.373799999999981</v>
      </c>
      <c r="W752" s="17">
        <f t="shared" si="153"/>
        <v>9.3974028637249614</v>
      </c>
      <c r="X752" s="19">
        <f t="shared" si="154"/>
        <v>1.0373799999999982</v>
      </c>
      <c r="Y752" s="71">
        <f t="shared" si="155"/>
        <v>0.93974028637249618</v>
      </c>
    </row>
    <row r="753" spans="1:25" ht="18" x14ac:dyDescent="0.55000000000000004">
      <c r="A753" s="57">
        <v>760</v>
      </c>
      <c r="B753" s="70" t="s">
        <v>797</v>
      </c>
      <c r="C753" s="15">
        <v>15.4</v>
      </c>
      <c r="D753" s="46">
        <f t="shared" si="144"/>
        <v>14.658875</v>
      </c>
      <c r="E753" s="15">
        <v>5.4</v>
      </c>
      <c r="F753" s="46">
        <f t="shared" si="145"/>
        <v>5.2960500000000001</v>
      </c>
      <c r="G753" s="15">
        <v>5.2</v>
      </c>
      <c r="H753" s="46">
        <f t="shared" si="146"/>
        <v>4.7509800000000002</v>
      </c>
      <c r="I753" s="47">
        <v>141.6</v>
      </c>
      <c r="J753" s="37">
        <v>-73.900000000000006</v>
      </c>
      <c r="K753" s="37">
        <f>J753+273.15</f>
        <v>199.24999999999997</v>
      </c>
      <c r="L753" s="37">
        <v>117.9</v>
      </c>
      <c r="M753" s="37">
        <f>L753+273.15</f>
        <v>391.04999999999995</v>
      </c>
      <c r="N753" s="53"/>
      <c r="O753" s="37"/>
      <c r="P753" s="37"/>
      <c r="Q753" s="48">
        <f t="shared" si="147"/>
        <v>17.127755252805315</v>
      </c>
      <c r="R753" s="48">
        <f t="shared" si="148"/>
        <v>16.294249685963603</v>
      </c>
      <c r="S753" s="34">
        <f t="shared" si="149"/>
        <v>4.0486089299338914</v>
      </c>
      <c r="T753" s="34">
        <f t="shared" si="150"/>
        <v>3.7935311792638942</v>
      </c>
      <c r="U753" s="17">
        <f t="shared" si="151"/>
        <v>49.889599999999966</v>
      </c>
      <c r="V753" s="17">
        <f t="shared" si="156"/>
        <v>24.944799999999983</v>
      </c>
      <c r="W753" s="17">
        <f t="shared" si="153"/>
        <v>21.887403773499965</v>
      </c>
      <c r="X753" s="19">
        <f t="shared" si="154"/>
        <v>2.4944799999999985</v>
      </c>
      <c r="Y753" s="71">
        <f t="shared" si="155"/>
        <v>2.1887403773499967</v>
      </c>
    </row>
    <row r="754" spans="1:25" ht="18" x14ac:dyDescent="0.55000000000000004">
      <c r="A754" s="57">
        <v>761</v>
      </c>
      <c r="B754" s="70" t="s">
        <v>798</v>
      </c>
      <c r="C754" s="15">
        <v>16</v>
      </c>
      <c r="D754" s="46">
        <f t="shared" si="144"/>
        <v>15.23</v>
      </c>
      <c r="E754" s="15">
        <v>8.8000000000000007</v>
      </c>
      <c r="F754" s="46">
        <f t="shared" si="145"/>
        <v>8.6306000000000012</v>
      </c>
      <c r="G754" s="15">
        <v>7.4</v>
      </c>
      <c r="H754" s="46">
        <f t="shared" si="146"/>
        <v>6.7610099999999997</v>
      </c>
      <c r="I754" s="47">
        <v>112.1</v>
      </c>
      <c r="J754" s="38">
        <v>-69.400000000000006</v>
      </c>
      <c r="K754" s="37">
        <f>J754+273.15</f>
        <v>203.74999999999997</v>
      </c>
      <c r="L754" s="38">
        <v>136.62</v>
      </c>
      <c r="M754" s="37">
        <f>L754+273.15</f>
        <v>409.77</v>
      </c>
      <c r="N754" s="53"/>
      <c r="O754" s="37"/>
      <c r="P754" s="37"/>
      <c r="Q754" s="49">
        <f t="shared" si="147"/>
        <v>19.702791680368545</v>
      </c>
      <c r="R754" s="48">
        <f t="shared" si="148"/>
        <v>18.765697764274581</v>
      </c>
      <c r="S754" s="34">
        <f t="shared" si="149"/>
        <v>1.4735725023706614</v>
      </c>
      <c r="T754" s="34">
        <f t="shared" si="150"/>
        <v>1.3220831009529164</v>
      </c>
      <c r="U754" s="17">
        <f t="shared" si="151"/>
        <v>32.993599999999979</v>
      </c>
      <c r="V754" s="17">
        <f t="shared" si="156"/>
        <v>16.49679999999999</v>
      </c>
      <c r="W754" s="17">
        <f t="shared" si="153"/>
        <v>14.520507872849969</v>
      </c>
      <c r="X754" s="19">
        <f t="shared" si="154"/>
        <v>1.6496799999999989</v>
      </c>
      <c r="Y754" s="71">
        <f t="shared" si="155"/>
        <v>1.4520507872849968</v>
      </c>
    </row>
    <row r="755" spans="1:25" ht="18" x14ac:dyDescent="0.55000000000000004">
      <c r="A755" s="57">
        <v>762</v>
      </c>
      <c r="B755" s="70" t="s">
        <v>799</v>
      </c>
      <c r="C755" s="15">
        <v>15.8</v>
      </c>
      <c r="D755" s="46">
        <f t="shared" si="144"/>
        <v>15.039625000000001</v>
      </c>
      <c r="E755" s="15">
        <v>5.9</v>
      </c>
      <c r="F755" s="46">
        <f t="shared" si="145"/>
        <v>5.7864250000000004</v>
      </c>
      <c r="G755" s="15">
        <v>5.6</v>
      </c>
      <c r="H755" s="46">
        <f t="shared" si="146"/>
        <v>5.1164399999999999</v>
      </c>
      <c r="I755" s="47">
        <v>179.8</v>
      </c>
      <c r="J755" s="37">
        <f>K755-273.15</f>
        <v>-44.299999999999983</v>
      </c>
      <c r="K755" s="37">
        <v>228.85</v>
      </c>
      <c r="L755" s="37">
        <f>M755-273.15</f>
        <v>189</v>
      </c>
      <c r="M755" s="37">
        <v>462.15</v>
      </c>
      <c r="N755" s="53"/>
      <c r="O755" s="37"/>
      <c r="P755" s="37"/>
      <c r="Q755" s="48">
        <f t="shared" si="147"/>
        <v>17.771043863543866</v>
      </c>
      <c r="R755" s="48">
        <f t="shared" si="148"/>
        <v>16.907128457986293</v>
      </c>
      <c r="S755" s="34">
        <f t="shared" si="149"/>
        <v>3.4053203191953401</v>
      </c>
      <c r="T755" s="34">
        <f t="shared" si="150"/>
        <v>3.1806524072412046</v>
      </c>
      <c r="U755" s="17">
        <f t="shared" si="151"/>
        <v>37.275599999999962</v>
      </c>
      <c r="V755" s="17">
        <f t="shared" si="156"/>
        <v>18.637799999999981</v>
      </c>
      <c r="W755" s="17">
        <f t="shared" si="153"/>
        <v>16.265809516912462</v>
      </c>
      <c r="X755" s="19">
        <f t="shared" si="154"/>
        <v>1.863779999999998</v>
      </c>
      <c r="Y755" s="71">
        <f t="shared" si="155"/>
        <v>1.6265809516912462</v>
      </c>
    </row>
    <row r="756" spans="1:25" ht="18" x14ac:dyDescent="0.55000000000000004">
      <c r="A756" s="57">
        <v>763</v>
      </c>
      <c r="B756" s="70" t="s">
        <v>800</v>
      </c>
      <c r="C756" s="15">
        <v>15.6</v>
      </c>
      <c r="D756" s="46">
        <f t="shared" si="144"/>
        <v>14.84925</v>
      </c>
      <c r="E756" s="15">
        <v>5.5</v>
      </c>
      <c r="F756" s="46">
        <f t="shared" si="145"/>
        <v>5.3941249999999998</v>
      </c>
      <c r="G756" s="15">
        <v>5.2</v>
      </c>
      <c r="H756" s="46">
        <f t="shared" si="146"/>
        <v>4.7509800000000002</v>
      </c>
      <c r="I756" s="47">
        <v>140</v>
      </c>
      <c r="J756" s="37" t="s">
        <v>47</v>
      </c>
      <c r="K756" s="37" t="s">
        <v>47</v>
      </c>
      <c r="L756" s="37">
        <f>M756-273.15</f>
        <v>208.83200000000005</v>
      </c>
      <c r="M756" s="37">
        <v>481.98200000000003</v>
      </c>
      <c r="N756" s="53"/>
      <c r="O756" s="37"/>
      <c r="P756" s="37"/>
      <c r="Q756" s="48">
        <f t="shared" si="147"/>
        <v>17.339261806662936</v>
      </c>
      <c r="R756" s="48">
        <f t="shared" si="148"/>
        <v>16.497533786555039</v>
      </c>
      <c r="S756" s="34">
        <f t="shared" si="149"/>
        <v>3.8371023760762704</v>
      </c>
      <c r="T756" s="34">
        <f t="shared" si="150"/>
        <v>3.5902470786724585</v>
      </c>
      <c r="U756" s="17">
        <f t="shared" si="151"/>
        <v>44.427599999999984</v>
      </c>
      <c r="V756" s="17">
        <f t="shared" si="156"/>
        <v>22.213799999999992</v>
      </c>
      <c r="W756" s="17">
        <f t="shared" si="153"/>
        <v>19.444244977562473</v>
      </c>
      <c r="X756" s="19">
        <f t="shared" si="154"/>
        <v>2.221379999999999</v>
      </c>
      <c r="Y756" s="71">
        <f t="shared" si="155"/>
        <v>1.9444244977562473</v>
      </c>
    </row>
    <row r="757" spans="1:25" ht="18" x14ac:dyDescent="0.55000000000000004">
      <c r="A757" s="57">
        <v>764</v>
      </c>
      <c r="B757" s="70" t="s">
        <v>801</v>
      </c>
      <c r="C757" s="15">
        <v>17.899999999999999</v>
      </c>
      <c r="D757" s="46">
        <f t="shared" si="144"/>
        <v>17.038562499999998</v>
      </c>
      <c r="E757" s="15">
        <v>4.8</v>
      </c>
      <c r="F757" s="46">
        <f t="shared" si="145"/>
        <v>4.7076000000000002</v>
      </c>
      <c r="G757" s="15">
        <v>11.7</v>
      </c>
      <c r="H757" s="46">
        <f t="shared" si="146"/>
        <v>10.689704999999998</v>
      </c>
      <c r="I757" s="47">
        <v>181.7</v>
      </c>
      <c r="J757" s="37">
        <v>-5.8</v>
      </c>
      <c r="K757" s="37">
        <f>J757+273.15</f>
        <v>267.34999999999997</v>
      </c>
      <c r="L757" s="37">
        <v>271</v>
      </c>
      <c r="M757" s="37">
        <f>L757+273.15</f>
        <v>544.15</v>
      </c>
      <c r="N757" s="53"/>
      <c r="O757" s="37"/>
      <c r="P757" s="37"/>
      <c r="Q757" s="48">
        <f t="shared" si="147"/>
        <v>21.916660329530135</v>
      </c>
      <c r="R757" s="48">
        <f t="shared" si="148"/>
        <v>20.657780684609641</v>
      </c>
      <c r="S757" s="34">
        <f t="shared" si="149"/>
        <v>0.74029614679092859</v>
      </c>
      <c r="T757" s="34">
        <f t="shared" si="150"/>
        <v>0.56999981938214361</v>
      </c>
      <c r="U757" s="17">
        <f t="shared" si="151"/>
        <v>29.619599999999995</v>
      </c>
      <c r="V757" s="17">
        <f t="shared" ref="V757:V788" si="159">(4*($AB$2-C757)^2+($AC$2-E757)^2+($AD$2-G757)^2)^1/2</f>
        <v>14.809799999999997</v>
      </c>
      <c r="W757" s="17">
        <f t="shared" si="153"/>
        <v>12.627170398374989</v>
      </c>
      <c r="X757" s="19">
        <f t="shared" si="154"/>
        <v>1.4809799999999997</v>
      </c>
      <c r="Y757" s="71">
        <f t="shared" si="155"/>
        <v>1.2627170398374989</v>
      </c>
    </row>
    <row r="758" spans="1:25" ht="18" x14ac:dyDescent="0.55000000000000004">
      <c r="A758" s="57">
        <v>765</v>
      </c>
      <c r="B758" s="70" t="s">
        <v>802</v>
      </c>
      <c r="C758" s="15">
        <v>16.100000000000001</v>
      </c>
      <c r="D758" s="46">
        <f t="shared" si="144"/>
        <v>15.325187500000002</v>
      </c>
      <c r="E758" s="15">
        <v>4.4000000000000004</v>
      </c>
      <c r="F758" s="46">
        <f t="shared" si="145"/>
        <v>4.3153000000000006</v>
      </c>
      <c r="G758" s="15">
        <v>8.3000000000000007</v>
      </c>
      <c r="H758" s="46">
        <f t="shared" si="146"/>
        <v>7.5832950000000006</v>
      </c>
      <c r="I758" s="47">
        <v>118.4</v>
      </c>
      <c r="J758" s="37">
        <f>K758-273.15</f>
        <v>-44.049999999999983</v>
      </c>
      <c r="K758" s="37">
        <v>229.1</v>
      </c>
      <c r="L758" s="37">
        <f>M758-273.15</f>
        <v>170.964</v>
      </c>
      <c r="M758" s="37">
        <v>444.11399999999998</v>
      </c>
      <c r="N758" s="53"/>
      <c r="O758" s="37"/>
      <c r="P758" s="37"/>
      <c r="Q758" s="48">
        <f t="shared" si="147"/>
        <v>18.640278967869556</v>
      </c>
      <c r="R758" s="48">
        <f t="shared" si="148"/>
        <v>17.634895776759819</v>
      </c>
      <c r="S758" s="34">
        <f t="shared" si="149"/>
        <v>2.5360852148696509</v>
      </c>
      <c r="T758" s="34">
        <f t="shared" si="150"/>
        <v>2.4528850884676778</v>
      </c>
      <c r="U758" s="17">
        <f t="shared" si="151"/>
        <v>35.907599999999952</v>
      </c>
      <c r="V758" s="17">
        <f t="shared" si="159"/>
        <v>17.953799999999976</v>
      </c>
      <c r="W758" s="17">
        <f t="shared" si="153"/>
        <v>15.877014939374952</v>
      </c>
      <c r="X758" s="19">
        <f t="shared" si="154"/>
        <v>1.7953799999999975</v>
      </c>
      <c r="Y758" s="71">
        <f t="shared" si="155"/>
        <v>1.5877014939374952</v>
      </c>
    </row>
    <row r="759" spans="1:25" ht="18" x14ac:dyDescent="0.55000000000000004">
      <c r="A759" s="57">
        <v>766</v>
      </c>
      <c r="B759" s="70" t="s">
        <v>803</v>
      </c>
      <c r="C759" s="15">
        <v>16.7</v>
      </c>
      <c r="D759" s="46">
        <f t="shared" si="144"/>
        <v>15.896312500000001</v>
      </c>
      <c r="E759" s="15">
        <v>7.3</v>
      </c>
      <c r="F759" s="46">
        <f t="shared" si="145"/>
        <v>7.1594749999999996</v>
      </c>
      <c r="G759" s="15">
        <v>8.8000000000000007</v>
      </c>
      <c r="H759" s="46">
        <f t="shared" si="146"/>
        <v>8.0401199999999999</v>
      </c>
      <c r="I759" s="47">
        <v>160.19999999999999</v>
      </c>
      <c r="J759" s="37" t="s">
        <v>47</v>
      </c>
      <c r="K759" s="37" t="s">
        <v>47</v>
      </c>
      <c r="L759" s="37" t="s">
        <v>47</v>
      </c>
      <c r="M759" s="37" t="s">
        <v>47</v>
      </c>
      <c r="N759" s="53"/>
      <c r="O759" s="37"/>
      <c r="P759" s="37"/>
      <c r="Q759" s="48">
        <f t="shared" si="147"/>
        <v>20.239071124930611</v>
      </c>
      <c r="R759" s="48">
        <f t="shared" si="148"/>
        <v>19.1988114993528</v>
      </c>
      <c r="S759" s="34">
        <f t="shared" si="149"/>
        <v>0.93729305780859562</v>
      </c>
      <c r="T759" s="34">
        <f t="shared" si="150"/>
        <v>0.8889693658746971</v>
      </c>
      <c r="U759" s="17">
        <f t="shared" si="151"/>
        <v>19.651599999999995</v>
      </c>
      <c r="V759" s="17">
        <f t="shared" si="159"/>
        <v>9.8257999999999974</v>
      </c>
      <c r="W759" s="17">
        <f t="shared" si="153"/>
        <v>8.4141609483749757</v>
      </c>
      <c r="X759" s="19">
        <f t="shared" si="154"/>
        <v>0.98257999999999979</v>
      </c>
      <c r="Y759" s="71">
        <f t="shared" si="155"/>
        <v>0.84141609483749757</v>
      </c>
    </row>
    <row r="760" spans="1:25" ht="18" x14ac:dyDescent="0.55000000000000004">
      <c r="A760" s="57">
        <v>767</v>
      </c>
      <c r="B760" s="70" t="s">
        <v>804</v>
      </c>
      <c r="C760" s="15">
        <v>16</v>
      </c>
      <c r="D760" s="46">
        <f t="shared" si="144"/>
        <v>15.23</v>
      </c>
      <c r="E760" s="15">
        <v>6.3</v>
      </c>
      <c r="F760" s="46">
        <f t="shared" si="145"/>
        <v>6.178725</v>
      </c>
      <c r="G760" s="15">
        <v>7.7</v>
      </c>
      <c r="H760" s="46">
        <f t="shared" si="146"/>
        <v>7.0351049999999997</v>
      </c>
      <c r="I760" s="47">
        <v>164.4</v>
      </c>
      <c r="J760" s="37">
        <f>K760-273.15</f>
        <v>-73.299999999999983</v>
      </c>
      <c r="K760" s="37">
        <v>199.85</v>
      </c>
      <c r="L760" s="37">
        <f>M760-273.15</f>
        <v>197.78000000000003</v>
      </c>
      <c r="M760" s="37">
        <v>470.93</v>
      </c>
      <c r="N760" s="53"/>
      <c r="O760" s="37"/>
      <c r="P760" s="37"/>
      <c r="Q760" s="48">
        <f t="shared" si="147"/>
        <v>18.840912929048848</v>
      </c>
      <c r="R760" s="48">
        <f t="shared" si="148"/>
        <v>17.87798212849118</v>
      </c>
      <c r="S760" s="34">
        <f t="shared" si="149"/>
        <v>2.3354512536903584</v>
      </c>
      <c r="T760" s="34">
        <f t="shared" si="150"/>
        <v>2.2097987367363174</v>
      </c>
      <c r="U760" s="17">
        <f t="shared" si="151"/>
        <v>30.573599999999978</v>
      </c>
      <c r="V760" s="17">
        <f t="shared" si="159"/>
        <v>15.286799999999989</v>
      </c>
      <c r="W760" s="17">
        <f t="shared" si="153"/>
        <v>13.318901736624966</v>
      </c>
      <c r="X760" s="19">
        <f t="shared" si="154"/>
        <v>1.5286799999999989</v>
      </c>
      <c r="Y760" s="71">
        <f t="shared" si="155"/>
        <v>1.3318901736624966</v>
      </c>
    </row>
    <row r="761" spans="1:25" ht="18" x14ac:dyDescent="0.55000000000000004">
      <c r="A761" s="57">
        <v>768</v>
      </c>
      <c r="B761" s="70" t="s">
        <v>805</v>
      </c>
      <c r="C761" s="15">
        <v>16.600000000000001</v>
      </c>
      <c r="D761" s="46">
        <f t="shared" si="144"/>
        <v>15.801125000000003</v>
      </c>
      <c r="E761" s="15">
        <v>5.8</v>
      </c>
      <c r="F761" s="46">
        <f t="shared" si="145"/>
        <v>5.6883499999999998</v>
      </c>
      <c r="G761" s="15">
        <v>7.3</v>
      </c>
      <c r="H761" s="46">
        <f t="shared" si="146"/>
        <v>6.6696449999999992</v>
      </c>
      <c r="I761" s="47">
        <v>164.3</v>
      </c>
      <c r="J761" s="37">
        <f>K761-273.15</f>
        <v>-35.599999999999966</v>
      </c>
      <c r="K761" s="37">
        <v>237.55</v>
      </c>
      <c r="L761" s="37">
        <f>M761-273.15</f>
        <v>195.81300000000005</v>
      </c>
      <c r="M761" s="37">
        <v>468.96300000000002</v>
      </c>
      <c r="N761" s="53"/>
      <c r="O761" s="37"/>
      <c r="P761" s="37"/>
      <c r="Q761" s="48">
        <f t="shared" si="147"/>
        <v>19.039170149982905</v>
      </c>
      <c r="R761" s="48">
        <f t="shared" si="148"/>
        <v>18.069782550272986</v>
      </c>
      <c r="S761" s="34">
        <f t="shared" si="149"/>
        <v>2.1371940327563017</v>
      </c>
      <c r="T761" s="34">
        <f t="shared" si="150"/>
        <v>2.0179983149545109</v>
      </c>
      <c r="U761" s="17">
        <f t="shared" si="151"/>
        <v>19.507599999999957</v>
      </c>
      <c r="V761" s="17">
        <f t="shared" si="159"/>
        <v>9.7537999999999787</v>
      </c>
      <c r="W761" s="17">
        <f t="shared" si="153"/>
        <v>8.45742370106246</v>
      </c>
      <c r="X761" s="19">
        <f t="shared" si="154"/>
        <v>0.97537999999999792</v>
      </c>
      <c r="Y761" s="71">
        <f t="shared" si="155"/>
        <v>0.84574237010624598</v>
      </c>
    </row>
    <row r="762" spans="1:25" ht="18" x14ac:dyDescent="0.55000000000000004">
      <c r="A762" s="57">
        <v>769</v>
      </c>
      <c r="B762" s="70" t="s">
        <v>806</v>
      </c>
      <c r="C762" s="15">
        <v>15.9</v>
      </c>
      <c r="D762" s="46">
        <f t="shared" si="144"/>
        <v>15.134812500000001</v>
      </c>
      <c r="E762" s="15">
        <v>6.9</v>
      </c>
      <c r="F762" s="46">
        <f t="shared" si="145"/>
        <v>6.7671750000000008</v>
      </c>
      <c r="G762" s="15">
        <v>8.6</v>
      </c>
      <c r="H762" s="46">
        <f t="shared" si="146"/>
        <v>7.8573899999999997</v>
      </c>
      <c r="I762" s="47">
        <v>137.80000000000001</v>
      </c>
      <c r="J762" s="37">
        <v>-84.9</v>
      </c>
      <c r="K762" s="37">
        <f>J762+273.15</f>
        <v>188.24999999999997</v>
      </c>
      <c r="L762" s="37">
        <v>194</v>
      </c>
      <c r="M762" s="37">
        <f>L762+273.15</f>
        <v>467.15</v>
      </c>
      <c r="N762" s="53"/>
      <c r="O762" s="37"/>
      <c r="P762" s="37"/>
      <c r="Q762" s="48">
        <f t="shared" si="147"/>
        <v>19.348901777620352</v>
      </c>
      <c r="R762" s="48">
        <f t="shared" si="148"/>
        <v>18.346546936763914</v>
      </c>
      <c r="S762" s="34">
        <f t="shared" si="149"/>
        <v>1.8274624051188546</v>
      </c>
      <c r="T762" s="34">
        <f t="shared" si="150"/>
        <v>1.7412339284635827</v>
      </c>
      <c r="U762" s="17">
        <f t="shared" si="151"/>
        <v>34.379599999999968</v>
      </c>
      <c r="V762" s="17">
        <f t="shared" si="159"/>
        <v>17.189799999999984</v>
      </c>
      <c r="W762" s="17">
        <f t="shared" si="153"/>
        <v>14.947208390224965</v>
      </c>
      <c r="X762" s="19">
        <f t="shared" si="154"/>
        <v>1.7189799999999984</v>
      </c>
      <c r="Y762" s="71">
        <f t="shared" si="155"/>
        <v>1.4947208390224964</v>
      </c>
    </row>
    <row r="763" spans="1:25" ht="18" x14ac:dyDescent="0.55000000000000004">
      <c r="A763" s="57">
        <v>770</v>
      </c>
      <c r="B763" s="70" t="s">
        <v>807</v>
      </c>
      <c r="C763" s="15">
        <v>15.5</v>
      </c>
      <c r="D763" s="46">
        <f t="shared" si="144"/>
        <v>14.7540625</v>
      </c>
      <c r="E763" s="15">
        <v>6.2</v>
      </c>
      <c r="F763" s="46">
        <f t="shared" si="145"/>
        <v>6.0806500000000003</v>
      </c>
      <c r="G763" s="15">
        <v>5</v>
      </c>
      <c r="H763" s="46">
        <f t="shared" si="146"/>
        <v>4.5682499999999999</v>
      </c>
      <c r="I763" s="47">
        <v>145</v>
      </c>
      <c r="J763" s="37">
        <f>K763-273.15</f>
        <v>-61.149999999999977</v>
      </c>
      <c r="K763" s="37">
        <v>212</v>
      </c>
      <c r="L763" s="37">
        <f>M763-273.15</f>
        <v>136.85000000000002</v>
      </c>
      <c r="M763" s="37">
        <v>410</v>
      </c>
      <c r="N763" s="53"/>
      <c r="O763" s="37"/>
      <c r="P763" s="37"/>
      <c r="Q763" s="48">
        <f t="shared" si="147"/>
        <v>17.426703646989584</v>
      </c>
      <c r="R763" s="48">
        <f t="shared" si="148"/>
        <v>16.598963001913891</v>
      </c>
      <c r="S763" s="34">
        <f t="shared" si="149"/>
        <v>3.7496605357496229</v>
      </c>
      <c r="T763" s="34">
        <f t="shared" si="150"/>
        <v>3.4888178633136064</v>
      </c>
      <c r="U763" s="17">
        <f t="shared" si="151"/>
        <v>46.11359999999997</v>
      </c>
      <c r="V763" s="17">
        <f t="shared" si="159"/>
        <v>23.056799999999985</v>
      </c>
      <c r="W763" s="17">
        <f t="shared" si="153"/>
        <v>20.120316496612467</v>
      </c>
      <c r="X763" s="19">
        <f t="shared" si="154"/>
        <v>2.3056799999999984</v>
      </c>
      <c r="Y763" s="71">
        <f t="shared" si="155"/>
        <v>2.0120316496612469</v>
      </c>
    </row>
    <row r="764" spans="1:25" ht="18" x14ac:dyDescent="0.55000000000000004">
      <c r="A764" s="57">
        <v>771</v>
      </c>
      <c r="B764" s="70" t="s">
        <v>808</v>
      </c>
      <c r="C764" s="15">
        <v>15.9</v>
      </c>
      <c r="D764" s="46">
        <f t="shared" si="144"/>
        <v>15.134812500000001</v>
      </c>
      <c r="E764" s="15">
        <v>5.0999999999999996</v>
      </c>
      <c r="F764" s="46">
        <f t="shared" si="145"/>
        <v>5.0018249999999993</v>
      </c>
      <c r="G764" s="15">
        <v>9.3000000000000007</v>
      </c>
      <c r="H764" s="46">
        <f t="shared" si="146"/>
        <v>8.4969450000000002</v>
      </c>
      <c r="I764" s="47">
        <v>147.69999999999999</v>
      </c>
      <c r="J764" s="37" t="s">
        <v>47</v>
      </c>
      <c r="K764" s="37" t="s">
        <v>47</v>
      </c>
      <c r="L764" s="37" t="s">
        <v>47</v>
      </c>
      <c r="M764" s="37" t="s">
        <v>47</v>
      </c>
      <c r="N764" s="53"/>
      <c r="O764" s="37"/>
      <c r="P764" s="37"/>
      <c r="Q764" s="48">
        <f t="shared" si="147"/>
        <v>19.11308452343577</v>
      </c>
      <c r="R764" s="48">
        <f t="shared" si="148"/>
        <v>18.063191220651081</v>
      </c>
      <c r="S764" s="34">
        <f t="shared" si="149"/>
        <v>2.0632796593034364</v>
      </c>
      <c r="T764" s="34">
        <f t="shared" si="150"/>
        <v>2.024589644576416</v>
      </c>
      <c r="U764" s="17">
        <f t="shared" si="151"/>
        <v>40.709599999999973</v>
      </c>
      <c r="V764" s="17">
        <f t="shared" si="159"/>
        <v>20.354799999999987</v>
      </c>
      <c r="W764" s="17">
        <f t="shared" si="153"/>
        <v>17.809349161437467</v>
      </c>
      <c r="X764" s="19">
        <f t="shared" si="154"/>
        <v>2.0354799999999988</v>
      </c>
      <c r="Y764" s="71">
        <f t="shared" si="155"/>
        <v>1.7809349161437467</v>
      </c>
    </row>
    <row r="765" spans="1:25" ht="18" x14ac:dyDescent="0.55000000000000004">
      <c r="A765" s="57">
        <v>772</v>
      </c>
      <c r="B765" s="70" t="s">
        <v>809</v>
      </c>
      <c r="C765" s="15">
        <v>16.7</v>
      </c>
      <c r="D765" s="46">
        <f t="shared" si="144"/>
        <v>15.896312500000001</v>
      </c>
      <c r="E765" s="15">
        <v>9.6</v>
      </c>
      <c r="F765" s="46">
        <f t="shared" si="145"/>
        <v>9.4152000000000005</v>
      </c>
      <c r="G765" s="15">
        <v>8.8000000000000007</v>
      </c>
      <c r="H765" s="46">
        <f t="shared" si="146"/>
        <v>8.0401199999999999</v>
      </c>
      <c r="I765" s="47">
        <v>107.5</v>
      </c>
      <c r="J765" s="37" t="s">
        <v>47</v>
      </c>
      <c r="K765" s="37" t="s">
        <v>47</v>
      </c>
      <c r="L765" s="37">
        <f>M765-273.15</f>
        <v>138.85000000000002</v>
      </c>
      <c r="M765" s="37">
        <v>412</v>
      </c>
      <c r="N765" s="53"/>
      <c r="O765" s="37"/>
      <c r="P765" s="37"/>
      <c r="Q765" s="48">
        <f t="shared" si="147"/>
        <v>21.177582487148999</v>
      </c>
      <c r="R765" s="48">
        <f t="shared" si="148"/>
        <v>20.149001755721205</v>
      </c>
      <c r="S765" s="34">
        <f t="shared" si="149"/>
        <v>1.2183044097930917E-3</v>
      </c>
      <c r="T765" s="34">
        <f t="shared" si="150"/>
        <v>6.1220890493707714E-2</v>
      </c>
      <c r="U765" s="17">
        <f t="shared" si="151"/>
        <v>26.321599999999993</v>
      </c>
      <c r="V765" s="17">
        <f t="shared" si="159"/>
        <v>13.160799999999997</v>
      </c>
      <c r="W765" s="17">
        <f t="shared" si="153"/>
        <v>11.639368356812478</v>
      </c>
      <c r="X765" s="19">
        <f t="shared" si="154"/>
        <v>1.3160799999999997</v>
      </c>
      <c r="Y765" s="71">
        <f t="shared" si="155"/>
        <v>1.1639368356812478</v>
      </c>
    </row>
    <row r="766" spans="1:25" ht="18" x14ac:dyDescent="0.55000000000000004">
      <c r="A766" s="57">
        <v>773</v>
      </c>
      <c r="B766" s="70" t="s">
        <v>810</v>
      </c>
      <c r="C766" s="15">
        <v>16.7</v>
      </c>
      <c r="D766" s="46">
        <f t="shared" si="144"/>
        <v>15.896312500000001</v>
      </c>
      <c r="E766" s="15">
        <v>3</v>
      </c>
      <c r="F766" s="46">
        <f t="shared" si="145"/>
        <v>2.94225</v>
      </c>
      <c r="G766" s="15">
        <v>6.7</v>
      </c>
      <c r="H766" s="46">
        <f t="shared" si="146"/>
        <v>6.1214550000000001</v>
      </c>
      <c r="I766" s="47">
        <v>232.7</v>
      </c>
      <c r="J766" s="37">
        <v>-18.899999999999999</v>
      </c>
      <c r="K766" s="37">
        <f>J766+273.15</f>
        <v>254.24999999999997</v>
      </c>
      <c r="L766" s="37" t="s">
        <v>47</v>
      </c>
      <c r="M766" s="37" t="s">
        <v>47</v>
      </c>
      <c r="N766" s="53"/>
      <c r="O766" s="37"/>
      <c r="P766" s="37"/>
      <c r="Q766" s="48">
        <f t="shared" si="147"/>
        <v>18.242258632088298</v>
      </c>
      <c r="R766" s="48">
        <f t="shared" si="148"/>
        <v>17.286462838799071</v>
      </c>
      <c r="S766" s="34">
        <f t="shared" si="149"/>
        <v>2.9341055506509086</v>
      </c>
      <c r="T766" s="34">
        <f t="shared" si="150"/>
        <v>2.8013180264284259</v>
      </c>
      <c r="U766" s="17">
        <f t="shared" si="151"/>
        <v>32.411599999999993</v>
      </c>
      <c r="V766" s="17">
        <f t="shared" si="159"/>
        <v>16.205799999999996</v>
      </c>
      <c r="W766" s="17">
        <f t="shared" si="153"/>
        <v>14.703853712124975</v>
      </c>
      <c r="X766" s="19">
        <f t="shared" si="154"/>
        <v>1.6205799999999997</v>
      </c>
      <c r="Y766" s="71">
        <f t="shared" si="155"/>
        <v>1.4703853712124975</v>
      </c>
    </row>
    <row r="767" spans="1:25" ht="18" x14ac:dyDescent="0.55000000000000004">
      <c r="A767" s="57">
        <v>774</v>
      </c>
      <c r="B767" s="70" t="s">
        <v>811</v>
      </c>
      <c r="C767" s="15">
        <v>15.6</v>
      </c>
      <c r="D767" s="46">
        <f t="shared" si="144"/>
        <v>14.84925</v>
      </c>
      <c r="E767" s="15">
        <v>2.9</v>
      </c>
      <c r="F767" s="46">
        <f t="shared" si="145"/>
        <v>2.8441749999999999</v>
      </c>
      <c r="G767" s="15">
        <v>5.6</v>
      </c>
      <c r="H767" s="46">
        <f t="shared" si="146"/>
        <v>5.1164399999999999</v>
      </c>
      <c r="I767" s="47">
        <v>166.7</v>
      </c>
      <c r="J767" s="37">
        <f>K767-273.15</f>
        <v>-91.999999999999972</v>
      </c>
      <c r="K767" s="37">
        <v>181.15</v>
      </c>
      <c r="L767" s="37">
        <f>M767-273.15</f>
        <v>165</v>
      </c>
      <c r="M767" s="37">
        <v>438.15</v>
      </c>
      <c r="N767" s="53"/>
      <c r="O767" s="37"/>
      <c r="P767" s="37"/>
      <c r="Q767" s="48">
        <f t="shared" si="147"/>
        <v>16.826467246573181</v>
      </c>
      <c r="R767" s="48">
        <f t="shared" si="148"/>
        <v>15.961438383389043</v>
      </c>
      <c r="S767" s="34">
        <f t="shared" si="149"/>
        <v>4.3498969361660258</v>
      </c>
      <c r="T767" s="34">
        <f t="shared" si="150"/>
        <v>4.1263424818384546</v>
      </c>
      <c r="U767" s="17">
        <f t="shared" si="151"/>
        <v>57.707599999999978</v>
      </c>
      <c r="V767" s="17">
        <f t="shared" si="159"/>
        <v>28.853799999999989</v>
      </c>
      <c r="W767" s="17">
        <f t="shared" si="153"/>
        <v>25.895598053162473</v>
      </c>
      <c r="X767" s="19">
        <f t="shared" si="154"/>
        <v>2.8853799999999987</v>
      </c>
      <c r="Y767" s="71">
        <f t="shared" si="155"/>
        <v>2.5895598053162474</v>
      </c>
    </row>
    <row r="768" spans="1:25" ht="18" x14ac:dyDescent="0.55000000000000004">
      <c r="A768" s="57">
        <v>776</v>
      </c>
      <c r="B768" s="70" t="s">
        <v>812</v>
      </c>
      <c r="C768" s="15">
        <v>15.9</v>
      </c>
      <c r="D768" s="46">
        <f t="shared" si="144"/>
        <v>15.134812500000001</v>
      </c>
      <c r="E768" s="15">
        <v>5.7</v>
      </c>
      <c r="F768" s="46">
        <f t="shared" si="145"/>
        <v>5.5902750000000001</v>
      </c>
      <c r="G768" s="15">
        <v>11.7</v>
      </c>
      <c r="H768" s="46">
        <f t="shared" si="146"/>
        <v>10.689704999999998</v>
      </c>
      <c r="I768" s="47">
        <v>156</v>
      </c>
      <c r="J768" s="37">
        <f>K768-273.15</f>
        <v>-81.569999999999965</v>
      </c>
      <c r="K768" s="37">
        <v>191.58</v>
      </c>
      <c r="L768" s="37">
        <f>M768-273.15</f>
        <v>131</v>
      </c>
      <c r="M768" s="37">
        <v>404.15</v>
      </c>
      <c r="N768" s="53"/>
      <c r="O768" s="37"/>
      <c r="P768" s="37"/>
      <c r="Q768" s="48">
        <f t="shared" si="147"/>
        <v>20.547262591401317</v>
      </c>
      <c r="R768" s="48">
        <f t="shared" si="148"/>
        <v>19.354160198076439</v>
      </c>
      <c r="S768" s="34">
        <f t="shared" si="149"/>
        <v>0.62910159133788923</v>
      </c>
      <c r="T768" s="34">
        <f t="shared" si="150"/>
        <v>0.73362066715105811</v>
      </c>
      <c r="U768" s="17">
        <f t="shared" si="151"/>
        <v>55.589599999999962</v>
      </c>
      <c r="V768" s="17">
        <f t="shared" si="159"/>
        <v>27.794799999999981</v>
      </c>
      <c r="W768" s="17">
        <f t="shared" si="153"/>
        <v>23.919321847437455</v>
      </c>
      <c r="X768" s="19">
        <f t="shared" si="154"/>
        <v>2.7794799999999982</v>
      </c>
      <c r="Y768" s="71">
        <f t="shared" si="155"/>
        <v>2.3919321847437454</v>
      </c>
    </row>
    <row r="769" spans="1:25" ht="18" x14ac:dyDescent="0.55000000000000004">
      <c r="A769" s="57">
        <v>777</v>
      </c>
      <c r="B769" s="70" t="s">
        <v>813</v>
      </c>
      <c r="C769" s="15">
        <v>15.4</v>
      </c>
      <c r="D769" s="46">
        <f t="shared" si="144"/>
        <v>14.658875</v>
      </c>
      <c r="E769" s="15">
        <v>4.9000000000000004</v>
      </c>
      <c r="F769" s="46">
        <f t="shared" si="145"/>
        <v>4.8056750000000008</v>
      </c>
      <c r="G769" s="15">
        <v>4.5999999999999996</v>
      </c>
      <c r="H769" s="46">
        <f t="shared" si="146"/>
        <v>4.2027899999999994</v>
      </c>
      <c r="I769" s="47">
        <v>177.6</v>
      </c>
      <c r="J769" s="37" t="s">
        <v>47</v>
      </c>
      <c r="K769" s="37" t="s">
        <v>47</v>
      </c>
      <c r="L769" s="41">
        <v>142.85</v>
      </c>
      <c r="M769" s="37">
        <f>L769+273.15</f>
        <v>416</v>
      </c>
      <c r="N769" s="53"/>
      <c r="O769" s="37"/>
      <c r="P769" s="37"/>
      <c r="Q769" s="48">
        <f t="shared" si="147"/>
        <v>16.802678357928539</v>
      </c>
      <c r="R769" s="48">
        <f t="shared" si="148"/>
        <v>15.988763937695435</v>
      </c>
      <c r="S769" s="34">
        <f t="shared" si="149"/>
        <v>4.3736858248106678</v>
      </c>
      <c r="T769" s="34">
        <f t="shared" si="150"/>
        <v>4.0990169275320625</v>
      </c>
      <c r="U769" s="17">
        <f t="shared" si="151"/>
        <v>54.259599999999963</v>
      </c>
      <c r="V769" s="17">
        <f t="shared" si="159"/>
        <v>27.129799999999982</v>
      </c>
      <c r="W769" s="17">
        <f t="shared" si="153"/>
        <v>23.820930059662462</v>
      </c>
      <c r="X769" s="19">
        <f t="shared" si="154"/>
        <v>2.7129799999999982</v>
      </c>
      <c r="Y769" s="71">
        <f t="shared" si="155"/>
        <v>2.3820930059662464</v>
      </c>
    </row>
    <row r="770" spans="1:25" ht="18" x14ac:dyDescent="0.55000000000000004">
      <c r="A770" s="57">
        <v>778</v>
      </c>
      <c r="B770" s="70" t="s">
        <v>814</v>
      </c>
      <c r="C770" s="15">
        <v>19.600000000000001</v>
      </c>
      <c r="D770" s="46">
        <f t="shared" ref="D770:D833" si="160">C770*(1-($AC$12-$AD$12)*$AA$12*1.25)</f>
        <v>18.656750000000002</v>
      </c>
      <c r="E770" s="15">
        <v>3.2</v>
      </c>
      <c r="F770" s="46">
        <f t="shared" ref="F770:F833" si="161">E770*(1-($AC$12-$AD$12)*$AA$12/2)</f>
        <v>3.1384000000000003</v>
      </c>
      <c r="G770" s="15">
        <v>5.8</v>
      </c>
      <c r="H770" s="46">
        <f t="shared" ref="H770:H833" si="162">G770*(1-($AC$12-$AD$12)*(0.00122+$AA$12/2))</f>
        <v>5.2991699999999993</v>
      </c>
      <c r="I770" s="47">
        <v>160.4</v>
      </c>
      <c r="J770" s="37">
        <f>K770-273.15</f>
        <v>26.879999999999995</v>
      </c>
      <c r="K770" s="37">
        <v>300.02999999999997</v>
      </c>
      <c r="L770" s="37">
        <f>M770-273.15</f>
        <v>258.31000000000006</v>
      </c>
      <c r="M770" s="37">
        <v>531.46</v>
      </c>
      <c r="N770" s="53"/>
      <c r="O770" s="50" t="s">
        <v>815</v>
      </c>
      <c r="P770" s="50" t="s">
        <v>50</v>
      </c>
      <c r="Q770" s="48">
        <f t="shared" ref="Q770:Q833" si="163">(C770^2+E770^2+G770^2)^(1/2)</f>
        <v>20.689127579480004</v>
      </c>
      <c r="R770" s="48">
        <f t="shared" ref="R770:R833" si="164">(D770^2+F770^2+H770^2)^(1/2)</f>
        <v>19.64701193086114</v>
      </c>
      <c r="S770" s="34">
        <f t="shared" ref="S770:S833" si="165">ABS($AG$2-Q770)</f>
        <v>0.48723660325920193</v>
      </c>
      <c r="T770" s="34">
        <f t="shared" ref="T770:T833" si="166">ABS($AG$3-R770)</f>
        <v>0.440768934366357</v>
      </c>
      <c r="U770" s="17">
        <f t="shared" ref="U770:U833" si="167">4*($AB$2-C770)^2+($AC$2-E770)^2+($AD$2-G770)^2</f>
        <v>18.97760000000002</v>
      </c>
      <c r="V770" s="17">
        <f t="shared" si="159"/>
        <v>9.4888000000000101</v>
      </c>
      <c r="W770" s="17">
        <f t="shared" ref="W770:W833" si="168">(4*($AB$3-D770)^2+($AC$3-F770)^2+($AD$3-H770)^2)^1/2</f>
        <v>9.0897547462500174</v>
      </c>
      <c r="X770" s="19">
        <f t="shared" ref="X770:X833" si="169">V770/$Z$12</f>
        <v>0.94888000000000106</v>
      </c>
      <c r="Y770" s="71">
        <f t="shared" ref="Y770:Y833" si="170">W770/$Z$12</f>
        <v>0.90897547462500172</v>
      </c>
    </row>
    <row r="771" spans="1:25" ht="18" x14ac:dyDescent="0.55000000000000004">
      <c r="A771" s="57">
        <v>779</v>
      </c>
      <c r="B771" s="70" t="s">
        <v>816</v>
      </c>
      <c r="C771" s="15">
        <v>21.1</v>
      </c>
      <c r="D771" s="46">
        <f t="shared" si="160"/>
        <v>20.084562500000001</v>
      </c>
      <c r="E771" s="15">
        <v>14.4</v>
      </c>
      <c r="F771" s="46">
        <f t="shared" si="161"/>
        <v>14.1228</v>
      </c>
      <c r="G771" s="15">
        <v>3.4</v>
      </c>
      <c r="H771" s="46">
        <f t="shared" si="162"/>
        <v>3.1064099999999999</v>
      </c>
      <c r="I771" s="47">
        <v>174.3</v>
      </c>
      <c r="J771" s="37">
        <v>128</v>
      </c>
      <c r="K771" s="37">
        <f>J771+273.15</f>
        <v>401.15</v>
      </c>
      <c r="L771" s="37">
        <v>378</v>
      </c>
      <c r="M771" s="37">
        <f>L771+273.15</f>
        <v>651.15</v>
      </c>
      <c r="N771" s="53"/>
      <c r="O771" s="37"/>
      <c r="P771" s="37"/>
      <c r="Q771" s="48">
        <f t="shared" si="163"/>
        <v>25.77071981920567</v>
      </c>
      <c r="R771" s="48">
        <f t="shared" si="164"/>
        <v>24.748594177134713</v>
      </c>
      <c r="S771" s="34">
        <f t="shared" si="165"/>
        <v>4.5943556364664637</v>
      </c>
      <c r="T771" s="34">
        <f t="shared" si="166"/>
        <v>4.6608133119072157</v>
      </c>
      <c r="U771" s="17">
        <f t="shared" si="167"/>
        <v>90.377600000000058</v>
      </c>
      <c r="V771" s="17">
        <f t="shared" si="159"/>
        <v>45.188800000000029</v>
      </c>
      <c r="W771" s="17">
        <f t="shared" si="168"/>
        <v>42.512298114662528</v>
      </c>
      <c r="X771" s="19">
        <f t="shared" si="169"/>
        <v>4.5188800000000029</v>
      </c>
      <c r="Y771" s="71">
        <f t="shared" si="170"/>
        <v>4.2512298114662528</v>
      </c>
    </row>
    <row r="772" spans="1:25" ht="18" x14ac:dyDescent="0.55000000000000004">
      <c r="A772" s="57">
        <v>780</v>
      </c>
      <c r="B772" s="70" t="s">
        <v>817</v>
      </c>
      <c r="C772" s="15">
        <v>18.5</v>
      </c>
      <c r="D772" s="46">
        <f t="shared" si="160"/>
        <v>17.6096875</v>
      </c>
      <c r="E772" s="15">
        <v>13</v>
      </c>
      <c r="F772" s="46">
        <f t="shared" si="161"/>
        <v>12.749750000000001</v>
      </c>
      <c r="G772" s="15">
        <v>5.0999999999999996</v>
      </c>
      <c r="H772" s="46">
        <f t="shared" si="162"/>
        <v>4.6596149999999996</v>
      </c>
      <c r="I772" s="47">
        <v>113.9</v>
      </c>
      <c r="J772" s="37">
        <f>K772-273.15</f>
        <v>23</v>
      </c>
      <c r="K772" s="37">
        <v>296.14999999999998</v>
      </c>
      <c r="L772" s="37">
        <f>M772-273.15</f>
        <v>161.5</v>
      </c>
      <c r="M772" s="37">
        <v>434.65</v>
      </c>
      <c r="N772" s="53"/>
      <c r="O772" s="37"/>
      <c r="P772" s="37"/>
      <c r="Q772" s="48">
        <f t="shared" si="163"/>
        <v>23.178869687713419</v>
      </c>
      <c r="R772" s="48">
        <f t="shared" si="164"/>
        <v>22.23441546023599</v>
      </c>
      <c r="S772" s="34">
        <f t="shared" si="165"/>
        <v>2.0025055049742129</v>
      </c>
      <c r="T772" s="34">
        <f t="shared" si="166"/>
        <v>2.1466345950084929</v>
      </c>
      <c r="U772" s="17">
        <f t="shared" si="167"/>
        <v>39.803599999999996</v>
      </c>
      <c r="V772" s="17">
        <f t="shared" si="159"/>
        <v>19.901799999999998</v>
      </c>
      <c r="W772" s="17">
        <f t="shared" si="168"/>
        <v>18.902293876725004</v>
      </c>
      <c r="X772" s="19">
        <f t="shared" si="169"/>
        <v>1.9901799999999998</v>
      </c>
      <c r="Y772" s="71">
        <f t="shared" si="170"/>
        <v>1.8902293876725005</v>
      </c>
    </row>
    <row r="773" spans="1:25" ht="18" x14ac:dyDescent="0.55000000000000004">
      <c r="A773" s="57">
        <v>781</v>
      </c>
      <c r="B773" s="70" t="s">
        <v>818</v>
      </c>
      <c r="C773" s="15">
        <v>19.399999999999999</v>
      </c>
      <c r="D773" s="46">
        <f t="shared" si="160"/>
        <v>18.466374999999999</v>
      </c>
      <c r="E773" s="15">
        <v>16.7</v>
      </c>
      <c r="F773" s="46">
        <f t="shared" si="161"/>
        <v>16.378525</v>
      </c>
      <c r="G773" s="15">
        <v>5.4</v>
      </c>
      <c r="H773" s="46">
        <f t="shared" si="162"/>
        <v>4.9337100000000005</v>
      </c>
      <c r="I773" s="47">
        <v>121</v>
      </c>
      <c r="J773" s="37">
        <f>K773-273.15</f>
        <v>61.5</v>
      </c>
      <c r="K773" s="37">
        <v>334.65</v>
      </c>
      <c r="L773" s="37">
        <f>M773-273.15</f>
        <v>256.5</v>
      </c>
      <c r="M773" s="37">
        <v>529.65</v>
      </c>
      <c r="N773" s="53"/>
      <c r="O773" s="37"/>
      <c r="P773" s="37"/>
      <c r="Q773" s="48">
        <f t="shared" si="163"/>
        <v>26.161230857893518</v>
      </c>
      <c r="R773" s="48">
        <f t="shared" si="164"/>
        <v>25.171503355587443</v>
      </c>
      <c r="S773" s="34">
        <f t="shared" si="165"/>
        <v>4.9848666751543114</v>
      </c>
      <c r="T773" s="34">
        <f t="shared" si="166"/>
        <v>5.0837224903599463</v>
      </c>
      <c r="U773" s="17">
        <f t="shared" si="167"/>
        <v>98.499599999999987</v>
      </c>
      <c r="V773" s="17">
        <f t="shared" si="159"/>
        <v>49.249799999999993</v>
      </c>
      <c r="W773" s="17">
        <f t="shared" si="168"/>
        <v>47.358261145162501</v>
      </c>
      <c r="X773" s="19">
        <f t="shared" si="169"/>
        <v>4.9249799999999997</v>
      </c>
      <c r="Y773" s="71">
        <f t="shared" si="170"/>
        <v>4.7358261145162501</v>
      </c>
    </row>
    <row r="774" spans="1:25" ht="18" x14ac:dyDescent="0.55000000000000004">
      <c r="A774" s="57">
        <v>782</v>
      </c>
      <c r="B774" s="70" t="s">
        <v>819</v>
      </c>
      <c r="C774" s="15">
        <v>18.3</v>
      </c>
      <c r="D774" s="46">
        <f t="shared" si="160"/>
        <v>17.4193125</v>
      </c>
      <c r="E774" s="15">
        <v>7.6</v>
      </c>
      <c r="F774" s="46">
        <f t="shared" si="161"/>
        <v>7.4536999999999995</v>
      </c>
      <c r="G774" s="15">
        <v>6.8</v>
      </c>
      <c r="H774" s="46">
        <f t="shared" si="162"/>
        <v>6.2128199999999998</v>
      </c>
      <c r="I774" s="47">
        <v>101.8</v>
      </c>
      <c r="J774" s="37">
        <f>K774-273.15</f>
        <v>6.5</v>
      </c>
      <c r="K774" s="38">
        <v>279.64999999999998</v>
      </c>
      <c r="L774" s="37">
        <f>M774-273.15</f>
        <v>171</v>
      </c>
      <c r="M774" s="37">
        <v>444.15</v>
      </c>
      <c r="N774" s="53"/>
      <c r="O774" s="50" t="s">
        <v>54</v>
      </c>
      <c r="P774" s="50" t="s">
        <v>192</v>
      </c>
      <c r="Q774" s="48">
        <f t="shared" si="163"/>
        <v>20.949701668520248</v>
      </c>
      <c r="R774" s="48">
        <f t="shared" si="164"/>
        <v>19.939639515674706</v>
      </c>
      <c r="S774" s="34">
        <f t="shared" si="165"/>
        <v>0.22666251421895822</v>
      </c>
      <c r="T774" s="34">
        <f t="shared" si="166"/>
        <v>0.14814134955279101</v>
      </c>
      <c r="U774" s="17">
        <f t="shared" si="167"/>
        <v>1.1055999999999935</v>
      </c>
      <c r="V774" s="17">
        <f t="shared" si="159"/>
        <v>0.55279999999999674</v>
      </c>
      <c r="W774" s="17">
        <f t="shared" si="168"/>
        <v>0.43565139081249588</v>
      </c>
      <c r="X774" s="19">
        <f t="shared" si="169"/>
        <v>5.5279999999999677E-2</v>
      </c>
      <c r="Y774" s="71">
        <f t="shared" si="170"/>
        <v>4.3565139081249586E-2</v>
      </c>
    </row>
    <row r="775" spans="1:25" ht="18" x14ac:dyDescent="0.55000000000000004">
      <c r="A775" s="57">
        <v>783</v>
      </c>
      <c r="B775" s="70" t="s">
        <v>820</v>
      </c>
      <c r="C775" s="15">
        <v>19.5</v>
      </c>
      <c r="D775" s="46">
        <f t="shared" si="160"/>
        <v>18.561562500000001</v>
      </c>
      <c r="E775" s="15">
        <v>14</v>
      </c>
      <c r="F775" s="46">
        <f t="shared" si="161"/>
        <v>13.730499999999999</v>
      </c>
      <c r="G775" s="15">
        <v>6.3</v>
      </c>
      <c r="H775" s="46">
        <f t="shared" si="162"/>
        <v>5.7559949999999995</v>
      </c>
      <c r="I775" s="47">
        <v>138.80000000000001</v>
      </c>
      <c r="J775" s="37" t="s">
        <v>47</v>
      </c>
      <c r="K775" s="37" t="s">
        <v>47</v>
      </c>
      <c r="L775" s="37" t="s">
        <v>47</v>
      </c>
      <c r="M775" s="37" t="s">
        <v>47</v>
      </c>
      <c r="N775" s="53"/>
      <c r="O775" s="37"/>
      <c r="P775" s="37"/>
      <c r="Q775" s="48">
        <f t="shared" si="163"/>
        <v>24.818138528100775</v>
      </c>
      <c r="R775" s="48">
        <f t="shared" si="164"/>
        <v>23.794741249516274</v>
      </c>
      <c r="S775" s="34">
        <f t="shared" si="165"/>
        <v>3.6417743453615685</v>
      </c>
      <c r="T775" s="34">
        <f t="shared" si="166"/>
        <v>3.7069603842887773</v>
      </c>
      <c r="U775" s="17">
        <f t="shared" si="167"/>
        <v>51.923600000000008</v>
      </c>
      <c r="V775" s="17">
        <f t="shared" si="159"/>
        <v>25.961800000000004</v>
      </c>
      <c r="W775" s="17">
        <f t="shared" si="168"/>
        <v>25.07903060837501</v>
      </c>
      <c r="X775" s="19">
        <f t="shared" si="169"/>
        <v>2.5961800000000004</v>
      </c>
      <c r="Y775" s="71">
        <f t="shared" si="170"/>
        <v>2.507903060837501</v>
      </c>
    </row>
    <row r="776" spans="1:25" ht="18" x14ac:dyDescent="0.55000000000000004">
      <c r="A776" s="57">
        <v>784</v>
      </c>
      <c r="B776" s="70" t="s">
        <v>821</v>
      </c>
      <c r="C776" s="15">
        <v>20.100000000000001</v>
      </c>
      <c r="D776" s="46">
        <f t="shared" si="160"/>
        <v>19.132687500000003</v>
      </c>
      <c r="E776" s="15">
        <v>9.6</v>
      </c>
      <c r="F776" s="46">
        <f t="shared" si="161"/>
        <v>9.4152000000000005</v>
      </c>
      <c r="G776" s="15">
        <v>3.9</v>
      </c>
      <c r="H776" s="46">
        <f t="shared" si="162"/>
        <v>3.5632349999999997</v>
      </c>
      <c r="I776" s="47">
        <v>98.5</v>
      </c>
      <c r="J776" s="37">
        <f>K776-273.15</f>
        <v>51.600000000000023</v>
      </c>
      <c r="K776" s="37">
        <v>324.75</v>
      </c>
      <c r="L776" s="37">
        <f>M776-273.15</f>
        <v>238.5</v>
      </c>
      <c r="M776" s="37">
        <v>511.65</v>
      </c>
      <c r="N776" s="53"/>
      <c r="O776" s="37"/>
      <c r="P776" s="37"/>
      <c r="Q776" s="48">
        <f t="shared" si="163"/>
        <v>22.613712654051305</v>
      </c>
      <c r="R776" s="48">
        <f t="shared" si="164"/>
        <v>21.619490412076818</v>
      </c>
      <c r="S776" s="34">
        <f t="shared" si="165"/>
        <v>1.4373484713120988</v>
      </c>
      <c r="T776" s="34">
        <f t="shared" si="166"/>
        <v>1.5317095468493207</v>
      </c>
      <c r="U776" s="17">
        <f t="shared" si="167"/>
        <v>23.987600000000029</v>
      </c>
      <c r="V776" s="17">
        <f t="shared" si="159"/>
        <v>11.993800000000014</v>
      </c>
      <c r="W776" s="17">
        <f t="shared" si="168"/>
        <v>10.986830269475034</v>
      </c>
      <c r="X776" s="19">
        <f t="shared" si="169"/>
        <v>1.1993800000000014</v>
      </c>
      <c r="Y776" s="71">
        <f t="shared" si="170"/>
        <v>1.0986830269475034</v>
      </c>
    </row>
    <row r="777" spans="1:25" ht="18" x14ac:dyDescent="0.55000000000000004">
      <c r="A777" s="57">
        <v>785</v>
      </c>
      <c r="B777" s="70" t="s">
        <v>822</v>
      </c>
      <c r="C777" s="15">
        <v>19.100000000000001</v>
      </c>
      <c r="D777" s="46">
        <f t="shared" si="160"/>
        <v>18.180812500000002</v>
      </c>
      <c r="E777" s="15">
        <v>12.2</v>
      </c>
      <c r="F777" s="46">
        <f t="shared" si="161"/>
        <v>11.96515</v>
      </c>
      <c r="G777" s="15">
        <v>9.3000000000000007</v>
      </c>
      <c r="H777" s="46">
        <f t="shared" si="162"/>
        <v>8.4969450000000002</v>
      </c>
      <c r="I777" s="47">
        <v>108</v>
      </c>
      <c r="J777" s="37" t="s">
        <v>47</v>
      </c>
      <c r="K777" s="37" t="s">
        <v>47</v>
      </c>
      <c r="L777" s="37" t="s">
        <v>47</v>
      </c>
      <c r="M777" s="37" t="s">
        <v>47</v>
      </c>
      <c r="N777" s="53"/>
      <c r="O777" s="37"/>
      <c r="P777" s="37"/>
      <c r="Q777" s="48">
        <f t="shared" si="163"/>
        <v>24.497754999183091</v>
      </c>
      <c r="R777" s="48">
        <f t="shared" si="164"/>
        <v>23.364606395479495</v>
      </c>
      <c r="S777" s="34">
        <f t="shared" si="165"/>
        <v>3.3213908164438841</v>
      </c>
      <c r="T777" s="34">
        <f t="shared" si="166"/>
        <v>3.2768255302519975</v>
      </c>
      <c r="U777" s="17">
        <f t="shared" si="167"/>
        <v>32.907600000000002</v>
      </c>
      <c r="V777" s="17">
        <f t="shared" si="159"/>
        <v>16.453800000000001</v>
      </c>
      <c r="W777" s="17">
        <f t="shared" si="168"/>
        <v>15.609385823625008</v>
      </c>
      <c r="X777" s="19">
        <f t="shared" si="169"/>
        <v>1.6453800000000001</v>
      </c>
      <c r="Y777" s="71">
        <f t="shared" si="170"/>
        <v>1.5609385823625008</v>
      </c>
    </row>
    <row r="778" spans="1:25" ht="18" x14ac:dyDescent="0.55000000000000004">
      <c r="A778" s="57">
        <v>786</v>
      </c>
      <c r="B778" s="70" t="s">
        <v>823</v>
      </c>
      <c r="C778" s="15">
        <v>16.3</v>
      </c>
      <c r="D778" s="46">
        <f t="shared" si="160"/>
        <v>15.515562500000001</v>
      </c>
      <c r="E778" s="15">
        <v>10.5</v>
      </c>
      <c r="F778" s="46">
        <f t="shared" si="161"/>
        <v>10.297874999999999</v>
      </c>
      <c r="G778" s="15">
        <v>6.1</v>
      </c>
      <c r="H778" s="46">
        <f t="shared" si="162"/>
        <v>5.5732649999999992</v>
      </c>
      <c r="I778" s="47">
        <v>195</v>
      </c>
      <c r="J778" s="37" t="s">
        <v>47</v>
      </c>
      <c r="K778" s="37" t="s">
        <v>47</v>
      </c>
      <c r="L778" s="37" t="s">
        <v>47</v>
      </c>
      <c r="M778" s="37" t="s">
        <v>47</v>
      </c>
      <c r="N778" s="53"/>
      <c r="O778" s="37"/>
      <c r="P778" s="37"/>
      <c r="Q778" s="48">
        <f t="shared" si="163"/>
        <v>20.326091606602581</v>
      </c>
      <c r="R778" s="48">
        <f t="shared" si="164"/>
        <v>19.438111841618163</v>
      </c>
      <c r="S778" s="34">
        <f t="shared" si="165"/>
        <v>0.85027257613662499</v>
      </c>
      <c r="T778" s="34">
        <f t="shared" si="166"/>
        <v>0.64966902360933432</v>
      </c>
      <c r="U778" s="17">
        <f t="shared" si="167"/>
        <v>36.485599999999963</v>
      </c>
      <c r="V778" s="17">
        <f t="shared" si="159"/>
        <v>18.242799999999981</v>
      </c>
      <c r="W778" s="17">
        <f t="shared" si="168"/>
        <v>16.393218380537462</v>
      </c>
      <c r="X778" s="19">
        <f t="shared" si="169"/>
        <v>1.8242799999999981</v>
      </c>
      <c r="Y778" s="71">
        <f t="shared" si="170"/>
        <v>1.6393218380537462</v>
      </c>
    </row>
    <row r="779" spans="1:25" ht="18" x14ac:dyDescent="0.55000000000000004">
      <c r="A779" s="57">
        <v>787</v>
      </c>
      <c r="B779" s="70" t="s">
        <v>824</v>
      </c>
      <c r="C779" s="15">
        <v>20.2</v>
      </c>
      <c r="D779" s="46">
        <f t="shared" si="160"/>
        <v>19.227875000000001</v>
      </c>
      <c r="E779" s="15">
        <v>7</v>
      </c>
      <c r="F779" s="46">
        <f t="shared" si="161"/>
        <v>6.8652499999999996</v>
      </c>
      <c r="G779" s="15">
        <v>10</v>
      </c>
      <c r="H779" s="46">
        <f t="shared" si="162"/>
        <v>9.1364999999999998</v>
      </c>
      <c r="I779" s="47">
        <v>113.4</v>
      </c>
      <c r="J779" s="37">
        <v>49</v>
      </c>
      <c r="K779" s="37">
        <f>J779+273.15</f>
        <v>322.14999999999998</v>
      </c>
      <c r="L779" s="37">
        <v>205</v>
      </c>
      <c r="M779" s="37">
        <f>L779+273.15</f>
        <v>478.15</v>
      </c>
      <c r="N779" s="53"/>
      <c r="O779" s="50" t="s">
        <v>54</v>
      </c>
      <c r="P779" s="50" t="s">
        <v>55</v>
      </c>
      <c r="Q779" s="48">
        <f t="shared" si="163"/>
        <v>23.601694854395522</v>
      </c>
      <c r="R779" s="48">
        <f t="shared" si="164"/>
        <v>22.367799776198932</v>
      </c>
      <c r="S779" s="34">
        <f t="shared" si="165"/>
        <v>2.4253306716563152</v>
      </c>
      <c r="T779" s="34">
        <f t="shared" si="166"/>
        <v>2.2800189109714353</v>
      </c>
      <c r="U779" s="17">
        <f t="shared" si="167"/>
        <v>17.761600000000005</v>
      </c>
      <c r="V779" s="17">
        <f t="shared" si="159"/>
        <v>8.8808000000000025</v>
      </c>
      <c r="W779" s="17">
        <f t="shared" si="168"/>
        <v>8.0422573863000189</v>
      </c>
      <c r="X779" s="19">
        <f t="shared" si="169"/>
        <v>0.8880800000000002</v>
      </c>
      <c r="Y779" s="71">
        <f t="shared" si="170"/>
        <v>0.80422573863000191</v>
      </c>
    </row>
    <row r="780" spans="1:25" ht="18" x14ac:dyDescent="0.55000000000000004">
      <c r="A780" s="57">
        <v>788</v>
      </c>
      <c r="B780" s="70" t="s">
        <v>825</v>
      </c>
      <c r="C780" s="15">
        <v>21.5</v>
      </c>
      <c r="D780" s="46">
        <f t="shared" si="160"/>
        <v>20.4653125</v>
      </c>
      <c r="E780" s="15">
        <v>6.9</v>
      </c>
      <c r="F780" s="46">
        <f t="shared" si="161"/>
        <v>6.7671750000000008</v>
      </c>
      <c r="G780" s="15">
        <v>12.8</v>
      </c>
      <c r="H780" s="46">
        <f t="shared" si="162"/>
        <v>11.69472</v>
      </c>
      <c r="I780" s="47">
        <v>134.69999999999999</v>
      </c>
      <c r="J780" s="37">
        <v>190</v>
      </c>
      <c r="K780" s="37">
        <f>J780+273.15</f>
        <v>463.15</v>
      </c>
      <c r="L780" s="37">
        <v>309</v>
      </c>
      <c r="M780" s="37">
        <f>L780+273.15</f>
        <v>582.15</v>
      </c>
      <c r="N780" s="53"/>
      <c r="O780" s="37"/>
      <c r="P780" s="37"/>
      <c r="Q780" s="48">
        <f t="shared" si="163"/>
        <v>25.955731544304431</v>
      </c>
      <c r="R780" s="48">
        <f t="shared" si="164"/>
        <v>24.52325730978006</v>
      </c>
      <c r="S780" s="34">
        <f t="shared" si="165"/>
        <v>4.7793673615652246</v>
      </c>
      <c r="T780" s="34">
        <f t="shared" si="166"/>
        <v>4.4354764445525632</v>
      </c>
      <c r="U780" s="17">
        <f t="shared" si="167"/>
        <v>64.563600000000037</v>
      </c>
      <c r="V780" s="17">
        <f t="shared" si="159"/>
        <v>32.281800000000018</v>
      </c>
      <c r="W780" s="17">
        <f t="shared" si="168"/>
        <v>28.640608067875025</v>
      </c>
      <c r="X780" s="19">
        <f t="shared" si="169"/>
        <v>3.2281800000000018</v>
      </c>
      <c r="Y780" s="71">
        <f t="shared" si="170"/>
        <v>2.8640608067875024</v>
      </c>
    </row>
    <row r="781" spans="1:25" ht="18" x14ac:dyDescent="0.55000000000000004">
      <c r="A781" s="57">
        <v>789</v>
      </c>
      <c r="B781" s="70" t="s">
        <v>826</v>
      </c>
      <c r="C781" s="15">
        <v>20</v>
      </c>
      <c r="D781" s="46">
        <f t="shared" si="160"/>
        <v>19.037500000000001</v>
      </c>
      <c r="E781" s="15">
        <v>15.9</v>
      </c>
      <c r="F781" s="46">
        <f t="shared" si="161"/>
        <v>15.593925</v>
      </c>
      <c r="G781" s="15">
        <v>5.0999999999999996</v>
      </c>
      <c r="H781" s="46">
        <f t="shared" si="162"/>
        <v>4.6596149999999996</v>
      </c>
      <c r="I781" s="47">
        <v>75.099999999999994</v>
      </c>
      <c r="J781" s="37">
        <f>K781-273.15</f>
        <v>-11</v>
      </c>
      <c r="K781" s="37">
        <v>262.14999999999998</v>
      </c>
      <c r="L781" s="37">
        <f>M781-273.15</f>
        <v>173</v>
      </c>
      <c r="M781" s="37">
        <v>446.15</v>
      </c>
      <c r="N781" s="53"/>
      <c r="O781" s="37"/>
      <c r="P781" s="37"/>
      <c r="Q781" s="48">
        <f t="shared" si="163"/>
        <v>26.054174329653971</v>
      </c>
      <c r="R781" s="48">
        <f t="shared" si="164"/>
        <v>25.04613573196173</v>
      </c>
      <c r="S781" s="34">
        <f t="shared" si="165"/>
        <v>4.877810146914765</v>
      </c>
      <c r="T781" s="34">
        <f t="shared" si="166"/>
        <v>4.9583548667342328</v>
      </c>
      <c r="U781" s="17">
        <f t="shared" si="167"/>
        <v>89.373600000000025</v>
      </c>
      <c r="V781" s="17">
        <f t="shared" si="159"/>
        <v>44.686800000000012</v>
      </c>
      <c r="W781" s="17">
        <f t="shared" si="168"/>
        <v>42.880712606725027</v>
      </c>
      <c r="X781" s="19">
        <f t="shared" si="169"/>
        <v>4.4686800000000009</v>
      </c>
      <c r="Y781" s="71">
        <f t="shared" si="170"/>
        <v>4.2880712606725027</v>
      </c>
    </row>
    <row r="782" spans="1:25" ht="18" x14ac:dyDescent="0.55000000000000004">
      <c r="A782" s="57">
        <v>790</v>
      </c>
      <c r="B782" s="70" t="s">
        <v>827</v>
      </c>
      <c r="C782" s="15">
        <v>20.3</v>
      </c>
      <c r="D782" s="46">
        <f t="shared" si="160"/>
        <v>19.323062500000002</v>
      </c>
      <c r="E782" s="15">
        <v>18.2</v>
      </c>
      <c r="F782" s="46">
        <f t="shared" si="161"/>
        <v>17.84965</v>
      </c>
      <c r="G782" s="15">
        <v>10.9</v>
      </c>
      <c r="H782" s="46">
        <f t="shared" si="162"/>
        <v>9.9587850000000007</v>
      </c>
      <c r="I782" s="47">
        <v>95.7</v>
      </c>
      <c r="J782" s="37">
        <v>27</v>
      </c>
      <c r="K782" s="37">
        <f>J782+273.15</f>
        <v>300.14999999999998</v>
      </c>
      <c r="L782" s="37">
        <v>285</v>
      </c>
      <c r="M782" s="37">
        <f>L782+273.15</f>
        <v>558.15</v>
      </c>
      <c r="N782" s="53"/>
      <c r="O782" s="37"/>
      <c r="P782" s="37"/>
      <c r="Q782" s="48">
        <f t="shared" si="163"/>
        <v>29.362220624469121</v>
      </c>
      <c r="R782" s="48">
        <f t="shared" si="164"/>
        <v>28.127711392461908</v>
      </c>
      <c r="S782" s="34">
        <f t="shared" si="165"/>
        <v>8.1858564417299142</v>
      </c>
      <c r="T782" s="34">
        <f t="shared" si="166"/>
        <v>8.0399305272344108</v>
      </c>
      <c r="U782" s="17">
        <f t="shared" si="167"/>
        <v>150.63560000000001</v>
      </c>
      <c r="V782" s="17">
        <f t="shared" si="159"/>
        <v>75.317800000000005</v>
      </c>
      <c r="W782" s="17">
        <f t="shared" si="168"/>
        <v>71.627722333725046</v>
      </c>
      <c r="X782" s="19">
        <f t="shared" si="169"/>
        <v>7.5317800000000004</v>
      </c>
      <c r="Y782" s="71">
        <f t="shared" si="170"/>
        <v>7.1627722333725048</v>
      </c>
    </row>
    <row r="783" spans="1:25" ht="18" x14ac:dyDescent="0.55000000000000004">
      <c r="A783" s="57">
        <v>791</v>
      </c>
      <c r="B783" s="70" t="s">
        <v>828</v>
      </c>
      <c r="C783" s="15">
        <v>15.2</v>
      </c>
      <c r="D783" s="46">
        <f t="shared" si="160"/>
        <v>14.468500000000001</v>
      </c>
      <c r="E783" s="15">
        <v>5.4</v>
      </c>
      <c r="F783" s="46">
        <f t="shared" si="161"/>
        <v>5.2960500000000001</v>
      </c>
      <c r="G783" s="15">
        <v>5.3</v>
      </c>
      <c r="H783" s="46">
        <f t="shared" si="162"/>
        <v>4.8423449999999999</v>
      </c>
      <c r="I783" s="47">
        <v>142.19999999999999</v>
      </c>
      <c r="J783" s="37">
        <f>K783-273.15</f>
        <v>-99.999999999999972</v>
      </c>
      <c r="K783" s="37">
        <v>173.15</v>
      </c>
      <c r="L783" s="37">
        <f>M783-273.15</f>
        <v>103.5</v>
      </c>
      <c r="M783" s="37">
        <v>376.65</v>
      </c>
      <c r="N783" s="53"/>
      <c r="O783" s="37"/>
      <c r="P783" s="37"/>
      <c r="Q783" s="48">
        <f t="shared" si="163"/>
        <v>16.979104805613279</v>
      </c>
      <c r="R783" s="48">
        <f t="shared" si="164"/>
        <v>16.150354267059438</v>
      </c>
      <c r="S783" s="34">
        <f t="shared" si="165"/>
        <v>4.1972593771259277</v>
      </c>
      <c r="T783" s="34">
        <f t="shared" si="166"/>
        <v>3.9374265981680594</v>
      </c>
      <c r="U783" s="17">
        <f t="shared" si="167"/>
        <v>55.011599999999987</v>
      </c>
      <c r="V783" s="17">
        <f t="shared" si="159"/>
        <v>27.505799999999994</v>
      </c>
      <c r="W783" s="17">
        <f t="shared" si="168"/>
        <v>24.181819526312456</v>
      </c>
      <c r="X783" s="19">
        <f t="shared" si="169"/>
        <v>2.7505799999999994</v>
      </c>
      <c r="Y783" s="71">
        <f t="shared" si="170"/>
        <v>2.4181819526312456</v>
      </c>
    </row>
    <row r="784" spans="1:25" ht="18" x14ac:dyDescent="0.55000000000000004">
      <c r="A784" s="57">
        <v>792</v>
      </c>
      <c r="B784" s="70" t="s">
        <v>829</v>
      </c>
      <c r="C784" s="15">
        <v>15.1</v>
      </c>
      <c r="D784" s="46">
        <f t="shared" si="160"/>
        <v>14.373312500000001</v>
      </c>
      <c r="E784" s="15">
        <v>8.3000000000000007</v>
      </c>
      <c r="F784" s="46">
        <f t="shared" si="161"/>
        <v>8.1402250000000009</v>
      </c>
      <c r="G784" s="15">
        <v>7.4</v>
      </c>
      <c r="H784" s="46">
        <f t="shared" si="162"/>
        <v>6.7610099999999997</v>
      </c>
      <c r="I784" s="47">
        <v>141.5</v>
      </c>
      <c r="J784" s="37" t="s">
        <v>47</v>
      </c>
      <c r="K784" s="37" t="s">
        <v>47</v>
      </c>
      <c r="L784" s="37">
        <v>170.2</v>
      </c>
      <c r="M784" s="37">
        <f>L784+273.15</f>
        <v>443.34999999999997</v>
      </c>
      <c r="N784" s="53"/>
      <c r="O784" s="37"/>
      <c r="P784" s="37"/>
      <c r="Q784" s="48">
        <f t="shared" si="163"/>
        <v>18.752599819758323</v>
      </c>
      <c r="R784" s="48">
        <f t="shared" si="164"/>
        <v>17.848434987230149</v>
      </c>
      <c r="S784" s="34">
        <f t="shared" si="165"/>
        <v>2.4237643629808829</v>
      </c>
      <c r="T784" s="34">
        <f t="shared" si="166"/>
        <v>2.2393458779973479</v>
      </c>
      <c r="U784" s="17">
        <f t="shared" si="167"/>
        <v>54.267599999999987</v>
      </c>
      <c r="V784" s="17">
        <f t="shared" si="159"/>
        <v>27.133799999999994</v>
      </c>
      <c r="W784" s="17">
        <f t="shared" si="168"/>
        <v>23.934898579724951</v>
      </c>
      <c r="X784" s="19">
        <f t="shared" si="169"/>
        <v>2.7133799999999995</v>
      </c>
      <c r="Y784" s="71">
        <f t="shared" si="170"/>
        <v>2.393489857972495</v>
      </c>
    </row>
    <row r="785" spans="1:25" ht="29.25" x14ac:dyDescent="0.55000000000000004">
      <c r="A785" s="57">
        <v>793</v>
      </c>
      <c r="B785" s="73" t="s">
        <v>830</v>
      </c>
      <c r="C785" s="15">
        <v>18.899999999999999</v>
      </c>
      <c r="D785" s="46">
        <f t="shared" si="160"/>
        <v>17.990437499999999</v>
      </c>
      <c r="E785" s="15">
        <v>11.2</v>
      </c>
      <c r="F785" s="46">
        <f t="shared" si="161"/>
        <v>10.984399999999999</v>
      </c>
      <c r="G785" s="15">
        <v>7</v>
      </c>
      <c r="H785" s="46">
        <f t="shared" si="162"/>
        <v>6.3955500000000001</v>
      </c>
      <c r="I785" s="47">
        <v>137.80000000000001</v>
      </c>
      <c r="J785" s="37">
        <v>36</v>
      </c>
      <c r="K785" s="37">
        <f>J785+273.15</f>
        <v>309.14999999999998</v>
      </c>
      <c r="L785" s="37">
        <v>250</v>
      </c>
      <c r="M785" s="37">
        <f>L785+273.15</f>
        <v>523.15</v>
      </c>
      <c r="N785" s="53">
        <v>4.8568400000000003E-3</v>
      </c>
      <c r="O785" s="50" t="s">
        <v>130</v>
      </c>
      <c r="P785" s="50" t="s">
        <v>55</v>
      </c>
      <c r="Q785" s="48">
        <f t="shared" si="163"/>
        <v>23.057536728800844</v>
      </c>
      <c r="R785" s="48">
        <f t="shared" si="164"/>
        <v>22.027617769607005</v>
      </c>
      <c r="S785" s="34">
        <f t="shared" si="165"/>
        <v>1.881172546061638</v>
      </c>
      <c r="T785" s="34">
        <f t="shared" si="166"/>
        <v>1.9398369043795078</v>
      </c>
      <c r="U785" s="17">
        <f t="shared" si="167"/>
        <v>17.769599999999993</v>
      </c>
      <c r="V785" s="17">
        <f t="shared" si="159"/>
        <v>8.8847999999999967</v>
      </c>
      <c r="W785" s="17">
        <f t="shared" si="168"/>
        <v>8.6147703828624973</v>
      </c>
      <c r="X785" s="19">
        <f t="shared" si="169"/>
        <v>0.88847999999999971</v>
      </c>
      <c r="Y785" s="71">
        <f t="shared" si="170"/>
        <v>0.86147703828624977</v>
      </c>
    </row>
    <row r="786" spans="1:25" ht="18" x14ac:dyDescent="0.55000000000000004">
      <c r="A786" s="57">
        <v>794</v>
      </c>
      <c r="B786" s="70" t="s">
        <v>831</v>
      </c>
      <c r="C786" s="15">
        <v>18.8</v>
      </c>
      <c r="D786" s="46">
        <f t="shared" si="160"/>
        <v>17.895250000000001</v>
      </c>
      <c r="E786" s="15">
        <v>10.3</v>
      </c>
      <c r="F786" s="46">
        <f t="shared" si="161"/>
        <v>10.101725</v>
      </c>
      <c r="G786" s="15">
        <v>6.4</v>
      </c>
      <c r="H786" s="46">
        <f t="shared" si="162"/>
        <v>5.8473600000000001</v>
      </c>
      <c r="I786" s="47">
        <v>162.6</v>
      </c>
      <c r="J786" s="37">
        <v>37</v>
      </c>
      <c r="K786" s="37">
        <f>J786+273.15</f>
        <v>310.14999999999998</v>
      </c>
      <c r="L786" s="37">
        <v>268.5</v>
      </c>
      <c r="M786" s="37">
        <f>L786+273.15</f>
        <v>541.65</v>
      </c>
      <c r="N786" s="53"/>
      <c r="O786" s="50" t="s">
        <v>47</v>
      </c>
      <c r="P786" s="50" t="s">
        <v>192</v>
      </c>
      <c r="Q786" s="48">
        <f t="shared" si="163"/>
        <v>22.371633825002593</v>
      </c>
      <c r="R786" s="48">
        <f t="shared" si="164"/>
        <v>21.365309253734779</v>
      </c>
      <c r="S786" s="34">
        <f t="shared" si="165"/>
        <v>1.1952696422633871</v>
      </c>
      <c r="T786" s="34">
        <f t="shared" si="166"/>
        <v>1.2775283885072817</v>
      </c>
      <c r="U786" s="17">
        <f t="shared" si="167"/>
        <v>11.275600000000004</v>
      </c>
      <c r="V786" s="17">
        <f t="shared" si="159"/>
        <v>5.6378000000000021</v>
      </c>
      <c r="W786" s="17">
        <f t="shared" si="168"/>
        <v>5.4409792691625025</v>
      </c>
      <c r="X786" s="19">
        <f t="shared" si="169"/>
        <v>0.56378000000000017</v>
      </c>
      <c r="Y786" s="71">
        <f t="shared" si="170"/>
        <v>0.54409792691625025</v>
      </c>
    </row>
    <row r="787" spans="1:25" ht="18" x14ac:dyDescent="0.55000000000000004">
      <c r="A787" s="57">
        <v>795</v>
      </c>
      <c r="B787" s="70" t="s">
        <v>832</v>
      </c>
      <c r="C787" s="15">
        <v>19.5</v>
      </c>
      <c r="D787" s="46">
        <f t="shared" si="160"/>
        <v>18.561562500000001</v>
      </c>
      <c r="E787" s="15">
        <v>7.7</v>
      </c>
      <c r="F787" s="46">
        <f t="shared" si="161"/>
        <v>7.5517750000000001</v>
      </c>
      <c r="G787" s="15">
        <v>3.5</v>
      </c>
      <c r="H787" s="46">
        <f t="shared" si="162"/>
        <v>3.197775</v>
      </c>
      <c r="I787" s="47">
        <v>122</v>
      </c>
      <c r="J787" s="37" t="s">
        <v>47</v>
      </c>
      <c r="K787" s="37" t="s">
        <v>47</v>
      </c>
      <c r="L787" s="37" t="s">
        <v>47</v>
      </c>
      <c r="M787" s="37" t="s">
        <v>47</v>
      </c>
      <c r="N787" s="53"/>
      <c r="O787" s="37"/>
      <c r="P787" s="37"/>
      <c r="Q787" s="48">
        <f t="shared" si="163"/>
        <v>21.255352267134977</v>
      </c>
      <c r="R787" s="48">
        <f t="shared" si="164"/>
        <v>20.292527517356142</v>
      </c>
      <c r="S787" s="34">
        <f t="shared" si="165"/>
        <v>7.8988084395771097E-2</v>
      </c>
      <c r="T787" s="34">
        <f t="shared" si="166"/>
        <v>0.20474665212864451</v>
      </c>
      <c r="U787" s="17">
        <f t="shared" si="167"/>
        <v>15.173600000000008</v>
      </c>
      <c r="V787" s="17">
        <f t="shared" si="159"/>
        <v>7.5868000000000038</v>
      </c>
      <c r="W787" s="17">
        <f t="shared" si="168"/>
        <v>6.5899528147375115</v>
      </c>
      <c r="X787" s="19">
        <f t="shared" si="169"/>
        <v>0.75868000000000035</v>
      </c>
      <c r="Y787" s="71">
        <f t="shared" si="170"/>
        <v>0.65899528147375119</v>
      </c>
    </row>
    <row r="788" spans="1:25" ht="18" x14ac:dyDescent="0.55000000000000004">
      <c r="A788" s="57">
        <v>796</v>
      </c>
      <c r="B788" s="70" t="s">
        <v>833</v>
      </c>
      <c r="C788" s="15">
        <v>19</v>
      </c>
      <c r="D788" s="46">
        <f t="shared" si="160"/>
        <v>18.085625</v>
      </c>
      <c r="E788" s="15">
        <v>6.5</v>
      </c>
      <c r="F788" s="46">
        <f t="shared" si="161"/>
        <v>6.3748750000000003</v>
      </c>
      <c r="G788" s="15">
        <v>3.8</v>
      </c>
      <c r="H788" s="46">
        <f t="shared" si="162"/>
        <v>3.4718699999999996</v>
      </c>
      <c r="I788" s="47">
        <v>140.4</v>
      </c>
      <c r="J788" s="37">
        <v>33</v>
      </c>
      <c r="K788" s="37">
        <f>J788+273.15</f>
        <v>306.14999999999998</v>
      </c>
      <c r="L788" s="37">
        <v>217</v>
      </c>
      <c r="M788" s="37">
        <f>L788+273.15</f>
        <v>490.15</v>
      </c>
      <c r="N788" s="53">
        <v>3.1603699999999998E-2</v>
      </c>
      <c r="O788" s="50" t="s">
        <v>130</v>
      </c>
      <c r="P788" s="50" t="s">
        <v>50</v>
      </c>
      <c r="Q788" s="48">
        <f t="shared" si="163"/>
        <v>20.437465596301319</v>
      </c>
      <c r="R788" s="48">
        <f t="shared" si="164"/>
        <v>19.488015399294767</v>
      </c>
      <c r="S788" s="34">
        <f t="shared" si="165"/>
        <v>0.73889858643788742</v>
      </c>
      <c r="T788" s="34">
        <f t="shared" si="166"/>
        <v>0.59976546593273028</v>
      </c>
      <c r="U788" s="17">
        <f t="shared" si="167"/>
        <v>10.803600000000005</v>
      </c>
      <c r="V788" s="17">
        <f t="shared" si="159"/>
        <v>5.4018000000000024</v>
      </c>
      <c r="W788" s="17">
        <f t="shared" si="168"/>
        <v>4.5702116180625056</v>
      </c>
      <c r="X788" s="19">
        <f t="shared" si="169"/>
        <v>0.54018000000000022</v>
      </c>
      <c r="Y788" s="71">
        <f t="shared" si="170"/>
        <v>0.45702116180625058</v>
      </c>
    </row>
    <row r="789" spans="1:25" ht="18" x14ac:dyDescent="0.55000000000000004">
      <c r="A789" s="57">
        <v>797</v>
      </c>
      <c r="B789" s="70" t="s">
        <v>834</v>
      </c>
      <c r="C789" s="15">
        <v>19.600000000000001</v>
      </c>
      <c r="D789" s="46">
        <f t="shared" si="160"/>
        <v>18.656750000000002</v>
      </c>
      <c r="E789" s="15">
        <v>7.6</v>
      </c>
      <c r="F789" s="46">
        <f t="shared" si="161"/>
        <v>7.4536999999999995</v>
      </c>
      <c r="G789" s="15">
        <v>4</v>
      </c>
      <c r="H789" s="46">
        <f t="shared" si="162"/>
        <v>3.6545999999999998</v>
      </c>
      <c r="I789" s="47">
        <v>129.69999999999999</v>
      </c>
      <c r="J789" s="38">
        <v>20</v>
      </c>
      <c r="K789" s="38">
        <f>J789+273.15</f>
        <v>293.14999999999998</v>
      </c>
      <c r="L789" s="38">
        <v>232</v>
      </c>
      <c r="M789" s="38">
        <f>L789+273.15</f>
        <v>505.15</v>
      </c>
      <c r="N789" s="53"/>
      <c r="O789" s="50" t="s">
        <v>54</v>
      </c>
      <c r="P789" s="50" t="s">
        <v>50</v>
      </c>
      <c r="Q789" s="48">
        <f t="shared" si="163"/>
        <v>21.399065400152413</v>
      </c>
      <c r="R789" s="48">
        <f t="shared" si="164"/>
        <v>20.420285634939098</v>
      </c>
      <c r="S789" s="34">
        <f t="shared" si="165"/>
        <v>0.22270121741320636</v>
      </c>
      <c r="T789" s="34">
        <f t="shared" si="166"/>
        <v>0.33250476971160126</v>
      </c>
      <c r="U789" s="17">
        <f t="shared" si="167"/>
        <v>12.457600000000017</v>
      </c>
      <c r="V789" s="17">
        <f t="shared" ref="V789:V820" si="171">(4*($AB$2-C789)^2+($AC$2-E789)^2+($AD$2-G789)^2)^1/2</f>
        <v>6.2288000000000086</v>
      </c>
      <c r="W789" s="17">
        <f t="shared" si="168"/>
        <v>5.4941295063000188</v>
      </c>
      <c r="X789" s="19">
        <f t="shared" si="169"/>
        <v>0.62288000000000088</v>
      </c>
      <c r="Y789" s="71">
        <f t="shared" si="170"/>
        <v>0.54941295063000184</v>
      </c>
    </row>
    <row r="790" spans="1:25" ht="18" x14ac:dyDescent="0.55000000000000004">
      <c r="A790" s="57">
        <v>798</v>
      </c>
      <c r="B790" s="70" t="s">
        <v>278</v>
      </c>
      <c r="C790" s="15">
        <v>19.899999999999999</v>
      </c>
      <c r="D790" s="46">
        <f t="shared" si="160"/>
        <v>18.9423125</v>
      </c>
      <c r="E790" s="15">
        <v>8.4</v>
      </c>
      <c r="F790" s="46">
        <f t="shared" si="161"/>
        <v>8.2383000000000006</v>
      </c>
      <c r="G790" s="15">
        <v>6.5</v>
      </c>
      <c r="H790" s="46">
        <f t="shared" si="162"/>
        <v>5.9387249999999998</v>
      </c>
      <c r="I790" s="47">
        <v>137.1</v>
      </c>
      <c r="J790" s="37">
        <v>31</v>
      </c>
      <c r="K790" s="37">
        <f>J790+273.15</f>
        <v>304.14999999999998</v>
      </c>
      <c r="L790" s="37">
        <v>205.93</v>
      </c>
      <c r="M790" s="37">
        <f>L790+273.15</f>
        <v>479.08</v>
      </c>
      <c r="N790" s="53"/>
      <c r="O790" s="50" t="s">
        <v>47</v>
      </c>
      <c r="P790" s="50" t="s">
        <v>192</v>
      </c>
      <c r="Q790" s="48">
        <f t="shared" si="163"/>
        <v>22.557038812751994</v>
      </c>
      <c r="R790" s="48">
        <f t="shared" si="164"/>
        <v>21.493004544811349</v>
      </c>
      <c r="S790" s="34">
        <f t="shared" si="165"/>
        <v>1.3806746300127877</v>
      </c>
      <c r="T790" s="34">
        <f t="shared" si="166"/>
        <v>1.4052236795838517</v>
      </c>
      <c r="U790" s="17">
        <f t="shared" si="167"/>
        <v>7.7795999999999985</v>
      </c>
      <c r="V790" s="17">
        <f t="shared" si="171"/>
        <v>3.8897999999999993</v>
      </c>
      <c r="W790" s="17">
        <f t="shared" si="168"/>
        <v>3.8138968531750135</v>
      </c>
      <c r="X790" s="19">
        <f t="shared" si="169"/>
        <v>0.38897999999999994</v>
      </c>
      <c r="Y790" s="71">
        <f t="shared" si="170"/>
        <v>0.38138968531750134</v>
      </c>
    </row>
    <row r="791" spans="1:25" ht="18" x14ac:dyDescent="0.55000000000000004">
      <c r="A791" s="57">
        <v>799</v>
      </c>
      <c r="B791" s="70" t="s">
        <v>835</v>
      </c>
      <c r="C791" s="15">
        <v>18.7</v>
      </c>
      <c r="D791" s="46">
        <f t="shared" si="160"/>
        <v>17.800062499999999</v>
      </c>
      <c r="E791" s="15">
        <v>7.3</v>
      </c>
      <c r="F791" s="46">
        <f t="shared" si="161"/>
        <v>7.1594749999999996</v>
      </c>
      <c r="G791" s="15">
        <v>6.7</v>
      </c>
      <c r="H791" s="46">
        <f t="shared" si="162"/>
        <v>6.1214550000000001</v>
      </c>
      <c r="I791" s="47">
        <v>113.2</v>
      </c>
      <c r="J791" s="37">
        <v>-44.9</v>
      </c>
      <c r="K791" s="38">
        <f>J791+273.15</f>
        <v>228.24999999999997</v>
      </c>
      <c r="L791" s="37">
        <v>157</v>
      </c>
      <c r="M791" s="38">
        <f>L791+273.15</f>
        <v>430.15</v>
      </c>
      <c r="N791" s="53"/>
      <c r="O791" s="37"/>
      <c r="P791" s="37"/>
      <c r="Q791" s="48">
        <f t="shared" si="163"/>
        <v>21.162939304359401</v>
      </c>
      <c r="R791" s="48">
        <f t="shared" si="164"/>
        <v>20.138831112965722</v>
      </c>
      <c r="S791" s="34">
        <f t="shared" si="165"/>
        <v>1.3424878379804994E-2</v>
      </c>
      <c r="T791" s="34">
        <f t="shared" si="166"/>
        <v>5.1050247738224641E-2</v>
      </c>
      <c r="U791" s="17">
        <f t="shared" si="167"/>
        <v>0.18159999999999973</v>
      </c>
      <c r="V791" s="17">
        <f t="shared" si="171"/>
        <v>9.0799999999999867E-2</v>
      </c>
      <c r="W791" s="17">
        <f t="shared" si="168"/>
        <v>8.3167532437500219E-2</v>
      </c>
      <c r="X791" s="19">
        <f t="shared" si="169"/>
        <v>9.0799999999999874E-3</v>
      </c>
      <c r="Y791" s="71">
        <f t="shared" si="170"/>
        <v>8.3167532437500215E-3</v>
      </c>
    </row>
    <row r="792" spans="1:25" ht="18" x14ac:dyDescent="0.55000000000000004">
      <c r="A792" s="57">
        <v>800</v>
      </c>
      <c r="B792" s="70" t="s">
        <v>836</v>
      </c>
      <c r="C792" s="15">
        <v>19.8</v>
      </c>
      <c r="D792" s="46">
        <f t="shared" si="160"/>
        <v>18.847125000000002</v>
      </c>
      <c r="E792" s="15">
        <v>8.4</v>
      </c>
      <c r="F792" s="46">
        <f t="shared" si="161"/>
        <v>8.2383000000000006</v>
      </c>
      <c r="G792" s="15">
        <v>6.7</v>
      </c>
      <c r="H792" s="46">
        <f t="shared" si="162"/>
        <v>6.1214550000000001</v>
      </c>
      <c r="I792" s="47">
        <v>124.5</v>
      </c>
      <c r="J792" s="37">
        <f>K792-273.15</f>
        <v>1.3000000000000114</v>
      </c>
      <c r="K792" s="37">
        <v>274.45</v>
      </c>
      <c r="L792" s="37">
        <f>M792-273.15</f>
        <v>216</v>
      </c>
      <c r="M792" s="37">
        <v>489.15</v>
      </c>
      <c r="N792" s="54">
        <v>6.6281499999999998E-4</v>
      </c>
      <c r="O792" s="50" t="s">
        <v>130</v>
      </c>
      <c r="P792" s="50" t="s">
        <v>55</v>
      </c>
      <c r="Q792" s="48">
        <f t="shared" si="163"/>
        <v>22.52753870266346</v>
      </c>
      <c r="R792" s="48">
        <f t="shared" si="164"/>
        <v>21.460566604184756</v>
      </c>
      <c r="S792" s="34">
        <f t="shared" si="165"/>
        <v>1.3511745199242533</v>
      </c>
      <c r="T792" s="34">
        <f t="shared" si="166"/>
        <v>1.3727857389572584</v>
      </c>
      <c r="U792" s="17">
        <f t="shared" si="167"/>
        <v>6.7156000000000171</v>
      </c>
      <c r="V792" s="17">
        <f t="shared" si="171"/>
        <v>3.3578000000000086</v>
      </c>
      <c r="W792" s="17">
        <f t="shared" si="168"/>
        <v>3.3193805193125208</v>
      </c>
      <c r="X792" s="19">
        <f t="shared" si="169"/>
        <v>0.33578000000000086</v>
      </c>
      <c r="Y792" s="71">
        <f t="shared" si="170"/>
        <v>0.33193805193125209</v>
      </c>
    </row>
    <row r="793" spans="1:25" ht="18" x14ac:dyDescent="0.55000000000000004">
      <c r="A793" s="57">
        <v>801</v>
      </c>
      <c r="B793" s="70" t="s">
        <v>837</v>
      </c>
      <c r="C793" s="15">
        <v>20.100000000000001</v>
      </c>
      <c r="D793" s="46">
        <f t="shared" si="160"/>
        <v>19.132687500000003</v>
      </c>
      <c r="E793" s="15">
        <v>7.2</v>
      </c>
      <c r="F793" s="46">
        <f t="shared" si="161"/>
        <v>7.0613999999999999</v>
      </c>
      <c r="G793" s="15">
        <v>4.0999999999999996</v>
      </c>
      <c r="H793" s="46">
        <f t="shared" si="162"/>
        <v>3.7459649999999995</v>
      </c>
      <c r="I793" s="47">
        <v>130.6</v>
      </c>
      <c r="J793" s="37">
        <v>41</v>
      </c>
      <c r="K793" s="37">
        <f t="shared" ref="K793:K799" si="172">J793+273.15</f>
        <v>314.14999999999998</v>
      </c>
      <c r="L793" s="37">
        <v>255</v>
      </c>
      <c r="M793" s="37">
        <f t="shared" ref="M793:M798" si="173">L793+273.15</f>
        <v>528.15</v>
      </c>
      <c r="N793" s="53"/>
      <c r="O793" s="50" t="s">
        <v>47</v>
      </c>
      <c r="P793" s="50" t="s">
        <v>192</v>
      </c>
      <c r="Q793" s="48">
        <f t="shared" si="163"/>
        <v>21.740745157422733</v>
      </c>
      <c r="R793" s="48">
        <f t="shared" si="164"/>
        <v>20.735364831945478</v>
      </c>
      <c r="S793" s="34">
        <f t="shared" si="165"/>
        <v>0.56438097468352666</v>
      </c>
      <c r="T793" s="34">
        <f t="shared" si="166"/>
        <v>0.64758396671798124</v>
      </c>
      <c r="U793" s="17">
        <f t="shared" si="167"/>
        <v>16.067600000000031</v>
      </c>
      <c r="V793" s="17">
        <f t="shared" si="171"/>
        <v>8.0338000000000154</v>
      </c>
      <c r="W793" s="17">
        <f t="shared" si="168"/>
        <v>7.2373741469750321</v>
      </c>
      <c r="X793" s="19">
        <f t="shared" si="169"/>
        <v>0.80338000000000154</v>
      </c>
      <c r="Y793" s="71">
        <f t="shared" si="170"/>
        <v>0.72373741469750319</v>
      </c>
    </row>
    <row r="794" spans="1:25" ht="18" x14ac:dyDescent="0.55000000000000004">
      <c r="A794" s="57">
        <v>802</v>
      </c>
      <c r="B794" s="70" t="s">
        <v>838</v>
      </c>
      <c r="C794" s="15">
        <v>20.3</v>
      </c>
      <c r="D794" s="46">
        <f t="shared" si="160"/>
        <v>19.323062500000002</v>
      </c>
      <c r="E794" s="15">
        <v>7.7</v>
      </c>
      <c r="F794" s="46">
        <f t="shared" si="161"/>
        <v>7.5517750000000001</v>
      </c>
      <c r="G794" s="15">
        <v>4.5999999999999996</v>
      </c>
      <c r="H794" s="46">
        <f t="shared" si="162"/>
        <v>4.2027899999999994</v>
      </c>
      <c r="I794" s="47">
        <v>116.9</v>
      </c>
      <c r="J794" s="37">
        <v>-12.6</v>
      </c>
      <c r="K794" s="37">
        <f t="shared" si="172"/>
        <v>260.54999999999995</v>
      </c>
      <c r="L794" s="37">
        <v>204</v>
      </c>
      <c r="M794" s="37">
        <f t="shared" si="173"/>
        <v>477.15</v>
      </c>
      <c r="N794" s="53"/>
      <c r="O794" s="37"/>
      <c r="P794" s="37"/>
      <c r="Q794" s="48">
        <f t="shared" si="163"/>
        <v>22.193242214692294</v>
      </c>
      <c r="R794" s="48">
        <f t="shared" si="164"/>
        <v>21.167746545478838</v>
      </c>
      <c r="S794" s="34">
        <f t="shared" si="165"/>
        <v>1.0168780319530875</v>
      </c>
      <c r="T794" s="34">
        <f t="shared" si="166"/>
        <v>1.0799656802513411</v>
      </c>
      <c r="U794" s="17">
        <f t="shared" si="167"/>
        <v>16.235600000000026</v>
      </c>
      <c r="V794" s="17">
        <f t="shared" si="171"/>
        <v>8.1178000000000132</v>
      </c>
      <c r="W794" s="17">
        <f t="shared" si="168"/>
        <v>7.4670205187250343</v>
      </c>
      <c r="X794" s="19">
        <f t="shared" si="169"/>
        <v>0.81178000000000128</v>
      </c>
      <c r="Y794" s="71">
        <f t="shared" si="170"/>
        <v>0.74670205187250338</v>
      </c>
    </row>
    <row r="795" spans="1:25" ht="18" x14ac:dyDescent="0.55000000000000004">
      <c r="A795" s="57">
        <v>803</v>
      </c>
      <c r="B795" s="70" t="s">
        <v>839</v>
      </c>
      <c r="C795" s="15">
        <v>20.9</v>
      </c>
      <c r="D795" s="46">
        <f t="shared" si="160"/>
        <v>19.894187499999997</v>
      </c>
      <c r="E795" s="15">
        <v>9.9</v>
      </c>
      <c r="F795" s="46">
        <f t="shared" si="161"/>
        <v>9.7094250000000013</v>
      </c>
      <c r="G795" s="15">
        <v>5.9</v>
      </c>
      <c r="H795" s="46">
        <f t="shared" si="162"/>
        <v>5.3905349999999999</v>
      </c>
      <c r="I795" s="47">
        <v>103.7</v>
      </c>
      <c r="J795" s="37">
        <v>127</v>
      </c>
      <c r="K795" s="37">
        <f t="shared" si="172"/>
        <v>400.15</v>
      </c>
      <c r="L795" s="37">
        <v>256</v>
      </c>
      <c r="M795" s="37">
        <f t="shared" si="173"/>
        <v>529.15</v>
      </c>
      <c r="N795" s="53"/>
      <c r="O795" s="37"/>
      <c r="P795" s="37"/>
      <c r="Q795" s="48">
        <f t="shared" si="163"/>
        <v>23.866922717434687</v>
      </c>
      <c r="R795" s="48">
        <f t="shared" si="164"/>
        <v>22.783974580876055</v>
      </c>
      <c r="S795" s="34">
        <f t="shared" si="165"/>
        <v>2.6905585346954801</v>
      </c>
      <c r="T795" s="34">
        <f t="shared" si="166"/>
        <v>2.6961937156485583</v>
      </c>
      <c r="U795" s="17">
        <f t="shared" si="167"/>
        <v>28.629599999999996</v>
      </c>
      <c r="V795" s="17">
        <f t="shared" si="171"/>
        <v>14.314799999999998</v>
      </c>
      <c r="W795" s="17">
        <f t="shared" si="168"/>
        <v>13.608492776537506</v>
      </c>
      <c r="X795" s="19">
        <f t="shared" si="169"/>
        <v>1.4314799999999999</v>
      </c>
      <c r="Y795" s="71">
        <f t="shared" si="170"/>
        <v>1.3608492776537506</v>
      </c>
    </row>
    <row r="796" spans="1:25" ht="18" x14ac:dyDescent="0.55000000000000004">
      <c r="A796" s="57">
        <v>804</v>
      </c>
      <c r="B796" s="70" t="s">
        <v>840</v>
      </c>
      <c r="C796" s="15">
        <v>20.7</v>
      </c>
      <c r="D796" s="46">
        <f t="shared" si="160"/>
        <v>19.703812500000002</v>
      </c>
      <c r="E796" s="15">
        <v>6.5</v>
      </c>
      <c r="F796" s="46">
        <f t="shared" si="161"/>
        <v>6.3748750000000003</v>
      </c>
      <c r="G796" s="15">
        <v>5.3</v>
      </c>
      <c r="H796" s="46">
        <f t="shared" si="162"/>
        <v>4.8423449999999999</v>
      </c>
      <c r="I796" s="47">
        <v>120</v>
      </c>
      <c r="J796" s="37">
        <v>1.8</v>
      </c>
      <c r="K796" s="37">
        <f t="shared" si="172"/>
        <v>274.95</v>
      </c>
      <c r="L796" s="37">
        <v>221</v>
      </c>
      <c r="M796" s="37">
        <f t="shared" si="173"/>
        <v>494.15</v>
      </c>
      <c r="N796" s="53"/>
      <c r="O796" s="50" t="s">
        <v>47</v>
      </c>
      <c r="P796" s="50" t="s">
        <v>55</v>
      </c>
      <c r="Q796" s="48">
        <f t="shared" si="163"/>
        <v>22.334502456961065</v>
      </c>
      <c r="R796" s="48">
        <f t="shared" si="164"/>
        <v>21.267993873419428</v>
      </c>
      <c r="S796" s="34">
        <f t="shared" si="165"/>
        <v>1.1581382742218587</v>
      </c>
      <c r="T796" s="34">
        <f t="shared" si="166"/>
        <v>1.1802130081919309</v>
      </c>
      <c r="U796" s="17">
        <f t="shared" si="167"/>
        <v>18.821600000000007</v>
      </c>
      <c r="V796" s="17">
        <f t="shared" si="171"/>
        <v>9.4108000000000036</v>
      </c>
      <c r="W796" s="17">
        <f t="shared" si="168"/>
        <v>8.8084632244375314</v>
      </c>
      <c r="X796" s="19">
        <f t="shared" si="169"/>
        <v>0.94108000000000036</v>
      </c>
      <c r="Y796" s="71">
        <f t="shared" si="170"/>
        <v>0.88084632244375316</v>
      </c>
    </row>
    <row r="797" spans="1:25" ht="18" x14ac:dyDescent="0.55000000000000004">
      <c r="A797" s="57">
        <v>805</v>
      </c>
      <c r="B797" s="70" t="s">
        <v>841</v>
      </c>
      <c r="C797" s="15">
        <v>20.2</v>
      </c>
      <c r="D797" s="46">
        <f t="shared" si="160"/>
        <v>19.227875000000001</v>
      </c>
      <c r="E797" s="15">
        <v>6.5</v>
      </c>
      <c r="F797" s="46">
        <f t="shared" si="161"/>
        <v>6.3748750000000003</v>
      </c>
      <c r="G797" s="15">
        <v>5.5</v>
      </c>
      <c r="H797" s="46">
        <f t="shared" si="162"/>
        <v>5.0250750000000002</v>
      </c>
      <c r="I797" s="47">
        <v>137.19999999999999</v>
      </c>
      <c r="J797" s="37">
        <v>42</v>
      </c>
      <c r="K797" s="37">
        <f t="shared" si="172"/>
        <v>315.14999999999998</v>
      </c>
      <c r="L797" s="37">
        <v>247</v>
      </c>
      <c r="M797" s="37">
        <f t="shared" si="173"/>
        <v>520.15</v>
      </c>
      <c r="N797" s="53"/>
      <c r="O797" s="50" t="s">
        <v>54</v>
      </c>
      <c r="P797" s="50" t="s">
        <v>50</v>
      </c>
      <c r="Q797" s="48">
        <f t="shared" si="163"/>
        <v>21.921222593641989</v>
      </c>
      <c r="R797" s="48">
        <f t="shared" si="164"/>
        <v>20.871070577161944</v>
      </c>
      <c r="S797" s="34">
        <f t="shared" si="165"/>
        <v>0.74485841090278271</v>
      </c>
      <c r="T797" s="34">
        <f t="shared" si="166"/>
        <v>0.7832897119344473</v>
      </c>
      <c r="U797" s="17">
        <f t="shared" si="167"/>
        <v>11.261600000000005</v>
      </c>
      <c r="V797" s="17">
        <f t="shared" si="171"/>
        <v>5.6308000000000025</v>
      </c>
      <c r="W797" s="17">
        <f t="shared" si="168"/>
        <v>5.3097547581750204</v>
      </c>
      <c r="X797" s="19">
        <f t="shared" si="169"/>
        <v>0.56308000000000025</v>
      </c>
      <c r="Y797" s="71">
        <f t="shared" si="170"/>
        <v>0.53097547581750204</v>
      </c>
    </row>
    <row r="798" spans="1:25" ht="18" x14ac:dyDescent="0.55000000000000004">
      <c r="A798" s="57">
        <v>806</v>
      </c>
      <c r="B798" s="70" t="s">
        <v>842</v>
      </c>
      <c r="C798" s="15">
        <v>20.399999999999999</v>
      </c>
      <c r="D798" s="46">
        <f t="shared" si="160"/>
        <v>19.41825</v>
      </c>
      <c r="E798" s="15">
        <v>9.3000000000000007</v>
      </c>
      <c r="F798" s="46">
        <f t="shared" si="161"/>
        <v>9.1209750000000014</v>
      </c>
      <c r="G798" s="15">
        <v>5.8</v>
      </c>
      <c r="H798" s="46">
        <f t="shared" si="162"/>
        <v>5.2991699999999993</v>
      </c>
      <c r="I798" s="47">
        <v>113.8</v>
      </c>
      <c r="J798" s="37">
        <v>113</v>
      </c>
      <c r="K798" s="37">
        <f t="shared" si="172"/>
        <v>386.15</v>
      </c>
      <c r="L798" s="37">
        <v>237</v>
      </c>
      <c r="M798" s="37">
        <f t="shared" si="173"/>
        <v>510.15</v>
      </c>
      <c r="N798" s="53"/>
      <c r="O798" s="50" t="s">
        <v>54</v>
      </c>
      <c r="P798" s="50" t="s">
        <v>55</v>
      </c>
      <c r="Q798" s="48">
        <f t="shared" si="163"/>
        <v>23.157936004747917</v>
      </c>
      <c r="R798" s="48">
        <f t="shared" si="164"/>
        <v>22.098457428110791</v>
      </c>
      <c r="S798" s="34">
        <f t="shared" si="165"/>
        <v>1.9815718220087106</v>
      </c>
      <c r="T798" s="34">
        <f t="shared" si="166"/>
        <v>2.0106765628832939</v>
      </c>
      <c r="U798" s="17">
        <f t="shared" si="167"/>
        <v>18.019600000000001</v>
      </c>
      <c r="V798" s="17">
        <f t="shared" si="171"/>
        <v>9.0098000000000003</v>
      </c>
      <c r="W798" s="17">
        <f t="shared" si="168"/>
        <v>8.6033172303125269</v>
      </c>
      <c r="X798" s="19">
        <f t="shared" si="169"/>
        <v>0.90098</v>
      </c>
      <c r="Y798" s="71">
        <f t="shared" si="170"/>
        <v>0.86033172303125272</v>
      </c>
    </row>
    <row r="799" spans="1:25" ht="18" x14ac:dyDescent="0.55000000000000004">
      <c r="A799" s="57">
        <v>807</v>
      </c>
      <c r="B799" s="70" t="s">
        <v>843</v>
      </c>
      <c r="C799" s="15">
        <v>19.899999999999999</v>
      </c>
      <c r="D799" s="46">
        <f t="shared" si="160"/>
        <v>18.9423125</v>
      </c>
      <c r="E799" s="15">
        <v>6.6</v>
      </c>
      <c r="F799" s="46">
        <f t="shared" si="161"/>
        <v>6.47295</v>
      </c>
      <c r="G799" s="15">
        <v>2.4</v>
      </c>
      <c r="H799" s="46">
        <f t="shared" si="162"/>
        <v>2.1927599999999998</v>
      </c>
      <c r="I799" s="47">
        <v>134.19999999999999</v>
      </c>
      <c r="J799" s="37">
        <v>-26</v>
      </c>
      <c r="K799" s="37">
        <f t="shared" si="172"/>
        <v>247.14999999999998</v>
      </c>
      <c r="L799" s="37">
        <f>M799-273.15</f>
        <v>201.10000000000002</v>
      </c>
      <c r="M799" s="37">
        <v>474.25</v>
      </c>
      <c r="N799" s="53"/>
      <c r="O799" s="37"/>
      <c r="P799" s="37"/>
      <c r="Q799" s="48">
        <f t="shared" si="163"/>
        <v>21.102843410308477</v>
      </c>
      <c r="R799" s="48">
        <f t="shared" si="164"/>
        <v>20.137489440537426</v>
      </c>
      <c r="S799" s="34">
        <f t="shared" si="165"/>
        <v>7.3520772430729409E-2</v>
      </c>
      <c r="T799" s="34">
        <f t="shared" si="166"/>
        <v>4.9708575309928449E-2</v>
      </c>
      <c r="U799" s="17">
        <f t="shared" si="167"/>
        <v>26.889599999999994</v>
      </c>
      <c r="V799" s="17">
        <f t="shared" si="171"/>
        <v>13.444799999999997</v>
      </c>
      <c r="W799" s="17">
        <f t="shared" si="168"/>
        <v>11.633153573162515</v>
      </c>
      <c r="X799" s="19">
        <f t="shared" si="169"/>
        <v>1.3444799999999997</v>
      </c>
      <c r="Y799" s="71">
        <f t="shared" si="170"/>
        <v>1.1633153573162516</v>
      </c>
    </row>
    <row r="800" spans="1:25" ht="18" x14ac:dyDescent="0.55000000000000004">
      <c r="A800" s="57">
        <v>808</v>
      </c>
      <c r="B800" s="70" t="s">
        <v>844</v>
      </c>
      <c r="C800" s="15">
        <v>19.399999999999999</v>
      </c>
      <c r="D800" s="46">
        <f t="shared" si="160"/>
        <v>18.466374999999999</v>
      </c>
      <c r="E800" s="15">
        <v>8.6999999999999993</v>
      </c>
      <c r="F800" s="46">
        <f t="shared" si="161"/>
        <v>8.5325249999999997</v>
      </c>
      <c r="G800" s="15">
        <v>2</v>
      </c>
      <c r="H800" s="46">
        <f t="shared" si="162"/>
        <v>1.8272999999999999</v>
      </c>
      <c r="I800" s="47">
        <v>104.9</v>
      </c>
      <c r="J800" s="37">
        <f>K800-273.15</f>
        <v>-42.999999999999972</v>
      </c>
      <c r="K800" s="38">
        <v>230.15</v>
      </c>
      <c r="L800" s="37">
        <f>M800-273.15</f>
        <v>137.60000000000002</v>
      </c>
      <c r="M800" s="37">
        <v>410.75</v>
      </c>
      <c r="N800" s="53"/>
      <c r="O800" s="37"/>
      <c r="P800" s="37"/>
      <c r="Q800" s="48">
        <f t="shared" si="163"/>
        <v>21.355327204236417</v>
      </c>
      <c r="R800" s="48">
        <f t="shared" si="164"/>
        <v>20.424250630225089</v>
      </c>
      <c r="S800" s="34">
        <f t="shared" si="165"/>
        <v>0.17896302149721066</v>
      </c>
      <c r="T800" s="34">
        <f t="shared" si="166"/>
        <v>0.33646976499759162</v>
      </c>
      <c r="U800" s="17">
        <f t="shared" si="167"/>
        <v>29.739599999999996</v>
      </c>
      <c r="V800" s="17">
        <f t="shared" si="171"/>
        <v>14.869799999999998</v>
      </c>
      <c r="W800" s="17">
        <f t="shared" si="168"/>
        <v>12.778595876612506</v>
      </c>
      <c r="X800" s="19">
        <f t="shared" si="169"/>
        <v>1.4869799999999997</v>
      </c>
      <c r="Y800" s="71">
        <f t="shared" si="170"/>
        <v>1.2778595876612506</v>
      </c>
    </row>
    <row r="801" spans="1:25" ht="18" x14ac:dyDescent="0.55000000000000004">
      <c r="A801" s="57">
        <v>809</v>
      </c>
      <c r="B801" s="70" t="s">
        <v>845</v>
      </c>
      <c r="C801" s="15">
        <v>20.399999999999999</v>
      </c>
      <c r="D801" s="46">
        <f t="shared" si="160"/>
        <v>19.41825</v>
      </c>
      <c r="E801" s="15">
        <v>9.6</v>
      </c>
      <c r="F801" s="46">
        <f t="shared" si="161"/>
        <v>9.4152000000000005</v>
      </c>
      <c r="G801" s="15">
        <v>4.2</v>
      </c>
      <c r="H801" s="46">
        <f t="shared" si="162"/>
        <v>3.8373300000000001</v>
      </c>
      <c r="I801" s="47">
        <v>103.7</v>
      </c>
      <c r="J801" s="37">
        <v>83.5</v>
      </c>
      <c r="K801" s="37">
        <f>J801+273.15</f>
        <v>356.65</v>
      </c>
      <c r="L801" s="37">
        <v>242</v>
      </c>
      <c r="M801" s="37">
        <f>L801+273.15</f>
        <v>515.15</v>
      </c>
      <c r="N801" s="53"/>
      <c r="O801" s="37"/>
      <c r="P801" s="37"/>
      <c r="Q801" s="48">
        <f t="shared" si="163"/>
        <v>22.93381782433967</v>
      </c>
      <c r="R801" s="48">
        <f t="shared" si="164"/>
        <v>21.918930759309404</v>
      </c>
      <c r="S801" s="34">
        <f t="shared" si="165"/>
        <v>1.7574536416004634</v>
      </c>
      <c r="T801" s="34">
        <f t="shared" si="166"/>
        <v>1.8311498940819071</v>
      </c>
      <c r="U801" s="17">
        <f t="shared" si="167"/>
        <v>25.889599999999994</v>
      </c>
      <c r="V801" s="17">
        <f t="shared" si="171"/>
        <v>12.944799999999997</v>
      </c>
      <c r="W801" s="17">
        <f t="shared" si="168"/>
        <v>11.972521690250023</v>
      </c>
      <c r="X801" s="19">
        <f t="shared" si="169"/>
        <v>1.2944799999999996</v>
      </c>
      <c r="Y801" s="71">
        <f t="shared" si="170"/>
        <v>1.1972521690250022</v>
      </c>
    </row>
    <row r="802" spans="1:25" ht="18" x14ac:dyDescent="0.55000000000000004">
      <c r="A802" s="57">
        <v>810</v>
      </c>
      <c r="B802" s="70" t="s">
        <v>846</v>
      </c>
      <c r="C802" s="15">
        <v>18</v>
      </c>
      <c r="D802" s="46">
        <f t="shared" si="160"/>
        <v>17.133749999999999</v>
      </c>
      <c r="E802" s="15">
        <v>9</v>
      </c>
      <c r="F802" s="46">
        <f t="shared" si="161"/>
        <v>8.8267500000000005</v>
      </c>
      <c r="G802" s="15">
        <v>1</v>
      </c>
      <c r="H802" s="46">
        <f t="shared" si="162"/>
        <v>0.91364999999999996</v>
      </c>
      <c r="I802" s="47">
        <v>98.5</v>
      </c>
      <c r="J802" s="37">
        <f>K802-273.15</f>
        <v>-33.989999999999981</v>
      </c>
      <c r="K802" s="37">
        <v>239.16</v>
      </c>
      <c r="L802" s="37">
        <f>M802-273.15</f>
        <v>91.510000000000048</v>
      </c>
      <c r="M802" s="37">
        <v>364.66</v>
      </c>
      <c r="N802" s="53"/>
      <c r="O802" s="37"/>
      <c r="P802" s="37"/>
      <c r="Q802" s="49">
        <f t="shared" si="163"/>
        <v>20.149441679609886</v>
      </c>
      <c r="R802" s="48">
        <f t="shared" si="164"/>
        <v>19.295379264152857</v>
      </c>
      <c r="S802" s="34">
        <f t="shared" si="165"/>
        <v>1.0269225031293203</v>
      </c>
      <c r="T802" s="34">
        <f t="shared" si="166"/>
        <v>0.79240160107464064</v>
      </c>
      <c r="U802" s="17">
        <f t="shared" si="167"/>
        <v>42.073599999999992</v>
      </c>
      <c r="V802" s="17">
        <f t="shared" si="171"/>
        <v>21.036799999999996</v>
      </c>
      <c r="W802" s="17">
        <f t="shared" si="168"/>
        <v>17.7258894938</v>
      </c>
      <c r="X802" s="19">
        <f t="shared" si="169"/>
        <v>2.1036799999999998</v>
      </c>
      <c r="Y802" s="71">
        <f t="shared" si="170"/>
        <v>1.77258894938</v>
      </c>
    </row>
    <row r="803" spans="1:25" ht="18" x14ac:dyDescent="0.55000000000000004">
      <c r="A803" s="57">
        <v>811</v>
      </c>
      <c r="B803" s="70" t="s">
        <v>847</v>
      </c>
      <c r="C803" s="15">
        <v>19.5</v>
      </c>
      <c r="D803" s="46">
        <f t="shared" si="160"/>
        <v>18.561562500000001</v>
      </c>
      <c r="E803" s="15">
        <v>8</v>
      </c>
      <c r="F803" s="46">
        <f t="shared" si="161"/>
        <v>7.8460000000000001</v>
      </c>
      <c r="G803" s="15">
        <v>4.0999999999999996</v>
      </c>
      <c r="H803" s="46">
        <f t="shared" si="162"/>
        <v>3.7459649999999995</v>
      </c>
      <c r="I803" s="47">
        <v>125.1</v>
      </c>
      <c r="J803" s="37">
        <f>K803-273.15</f>
        <v>95</v>
      </c>
      <c r="K803" s="37">
        <v>368.15</v>
      </c>
      <c r="L803" s="37">
        <f>M803-273.15</f>
        <v>223</v>
      </c>
      <c r="M803" s="37">
        <v>496.15</v>
      </c>
      <c r="N803" s="53"/>
      <c r="O803" s="50" t="s">
        <v>54</v>
      </c>
      <c r="P803" s="50" t="s">
        <v>55</v>
      </c>
      <c r="Q803" s="48">
        <f t="shared" si="163"/>
        <v>21.472307747422025</v>
      </c>
      <c r="R803" s="48">
        <f t="shared" si="164"/>
        <v>20.496916163721586</v>
      </c>
      <c r="S803" s="34">
        <f t="shared" si="165"/>
        <v>0.29594356468281902</v>
      </c>
      <c r="T803" s="34">
        <f t="shared" si="166"/>
        <v>0.40913529849408903</v>
      </c>
      <c r="U803" s="17">
        <f t="shared" si="167"/>
        <v>11.843600000000009</v>
      </c>
      <c r="V803" s="17">
        <f t="shared" si="171"/>
        <v>5.9218000000000046</v>
      </c>
      <c r="W803" s="17">
        <f t="shared" si="168"/>
        <v>5.2389842644750129</v>
      </c>
      <c r="X803" s="19">
        <f t="shared" si="169"/>
        <v>0.59218000000000048</v>
      </c>
      <c r="Y803" s="71">
        <f t="shared" si="170"/>
        <v>0.52389842644750129</v>
      </c>
    </row>
    <row r="804" spans="1:25" ht="18" x14ac:dyDescent="0.55000000000000004">
      <c r="A804" s="57">
        <v>812</v>
      </c>
      <c r="B804" s="70" t="s">
        <v>848</v>
      </c>
      <c r="C804" s="15">
        <v>19.899999999999999</v>
      </c>
      <c r="D804" s="46">
        <f t="shared" si="160"/>
        <v>18.9423125</v>
      </c>
      <c r="E804" s="15">
        <v>6.7</v>
      </c>
      <c r="F804" s="46">
        <f t="shared" si="161"/>
        <v>6.5710250000000006</v>
      </c>
      <c r="G804" s="15">
        <v>5.0999999999999996</v>
      </c>
      <c r="H804" s="46">
        <f t="shared" si="162"/>
        <v>4.6596149999999996</v>
      </c>
      <c r="I804" s="47">
        <v>127.1</v>
      </c>
      <c r="J804" s="37">
        <f>K804-273.15</f>
        <v>16</v>
      </c>
      <c r="K804" s="37">
        <v>289.14999999999998</v>
      </c>
      <c r="L804" s="37">
        <f>M804-273.15</f>
        <v>222</v>
      </c>
      <c r="M804" s="37">
        <v>495.15</v>
      </c>
      <c r="N804" s="53"/>
      <c r="O804" s="50" t="s">
        <v>47</v>
      </c>
      <c r="P804" s="50" t="s">
        <v>50</v>
      </c>
      <c r="Q804" s="48">
        <f t="shared" si="163"/>
        <v>21.608100332976981</v>
      </c>
      <c r="R804" s="48">
        <f t="shared" si="164"/>
        <v>20.584012833908414</v>
      </c>
      <c r="S804" s="34">
        <f t="shared" si="165"/>
        <v>0.43173615023777501</v>
      </c>
      <c r="T804" s="34">
        <f t="shared" si="166"/>
        <v>0.49623196868091668</v>
      </c>
      <c r="U804" s="17">
        <f t="shared" si="167"/>
        <v>9.2695999999999987</v>
      </c>
      <c r="V804" s="17">
        <f t="shared" si="171"/>
        <v>4.6347999999999994</v>
      </c>
      <c r="W804" s="17">
        <f t="shared" si="168"/>
        <v>4.2942513345375133</v>
      </c>
      <c r="X804" s="19">
        <f t="shared" si="169"/>
        <v>0.46347999999999995</v>
      </c>
      <c r="Y804" s="71">
        <f t="shared" si="170"/>
        <v>0.42942513345375133</v>
      </c>
    </row>
    <row r="805" spans="1:25" ht="18" x14ac:dyDescent="0.55000000000000004">
      <c r="A805" s="57">
        <v>813</v>
      </c>
      <c r="B805" s="70" t="s">
        <v>849</v>
      </c>
      <c r="C805" s="15">
        <v>20.3</v>
      </c>
      <c r="D805" s="46">
        <f t="shared" si="160"/>
        <v>19.323062500000002</v>
      </c>
      <c r="E805" s="15">
        <v>9.6</v>
      </c>
      <c r="F805" s="46">
        <f t="shared" si="161"/>
        <v>9.4152000000000005</v>
      </c>
      <c r="G805" s="15">
        <v>3.8</v>
      </c>
      <c r="H805" s="46">
        <f t="shared" si="162"/>
        <v>3.4718699999999996</v>
      </c>
      <c r="I805" s="47">
        <v>132</v>
      </c>
      <c r="J805" s="37">
        <v>34</v>
      </c>
      <c r="K805" s="37">
        <f>J805+273.15</f>
        <v>307.14999999999998</v>
      </c>
      <c r="L805" s="37">
        <v>238</v>
      </c>
      <c r="M805" s="37">
        <f>L805+273.15</f>
        <v>511.15</v>
      </c>
      <c r="N805" s="53"/>
      <c r="O805" s="37"/>
      <c r="P805" s="37"/>
      <c r="Q805" s="48">
        <f t="shared" si="163"/>
        <v>22.774766738651795</v>
      </c>
      <c r="R805" s="48">
        <f t="shared" si="164"/>
        <v>21.773392402558823</v>
      </c>
      <c r="S805" s="34">
        <f t="shared" si="165"/>
        <v>1.598402555912589</v>
      </c>
      <c r="T805" s="34">
        <f t="shared" si="166"/>
        <v>1.6856115373313258</v>
      </c>
      <c r="U805" s="17">
        <f t="shared" si="167"/>
        <v>26.985600000000023</v>
      </c>
      <c r="V805" s="17">
        <f t="shared" si="171"/>
        <v>13.492800000000011</v>
      </c>
      <c r="W805" s="17">
        <f t="shared" si="168"/>
        <v>12.361059183062537</v>
      </c>
      <c r="X805" s="19">
        <f t="shared" si="169"/>
        <v>1.3492800000000011</v>
      </c>
      <c r="Y805" s="71">
        <f t="shared" si="170"/>
        <v>1.2361059183062537</v>
      </c>
    </row>
    <row r="806" spans="1:25" ht="18" x14ac:dyDescent="0.55000000000000004">
      <c r="A806" s="57">
        <v>814</v>
      </c>
      <c r="B806" s="70" t="s">
        <v>850</v>
      </c>
      <c r="C806" s="15">
        <v>19.100000000000001</v>
      </c>
      <c r="D806" s="46">
        <f t="shared" si="160"/>
        <v>18.180812500000002</v>
      </c>
      <c r="E806" s="15">
        <v>6.2</v>
      </c>
      <c r="F806" s="46">
        <f t="shared" si="161"/>
        <v>6.0806500000000003</v>
      </c>
      <c r="G806" s="15">
        <v>2.6</v>
      </c>
      <c r="H806" s="46">
        <f t="shared" si="162"/>
        <v>2.3754900000000001</v>
      </c>
      <c r="I806" s="47">
        <v>118.3</v>
      </c>
      <c r="J806" s="37">
        <f>K806-273.15</f>
        <v>7.5</v>
      </c>
      <c r="K806" s="37">
        <v>280.64999999999998</v>
      </c>
      <c r="L806" s="37">
        <f>M806-273.15</f>
        <v>162.5</v>
      </c>
      <c r="M806" s="37">
        <v>435.65</v>
      </c>
      <c r="N806" s="53"/>
      <c r="O806" s="50" t="s">
        <v>130</v>
      </c>
      <c r="P806" s="50" t="s">
        <v>50</v>
      </c>
      <c r="Q806" s="48">
        <f t="shared" si="163"/>
        <v>20.248703662210083</v>
      </c>
      <c r="R806" s="48">
        <f t="shared" si="164"/>
        <v>19.317329016268172</v>
      </c>
      <c r="S806" s="34">
        <f t="shared" si="165"/>
        <v>0.92766052052912329</v>
      </c>
      <c r="T806" s="34">
        <f t="shared" si="166"/>
        <v>0.7704518489593255</v>
      </c>
      <c r="U806" s="17">
        <f t="shared" si="167"/>
        <v>20.577600000000011</v>
      </c>
      <c r="V806" s="17">
        <f t="shared" si="171"/>
        <v>10.288800000000005</v>
      </c>
      <c r="W806" s="17">
        <f t="shared" si="168"/>
        <v>8.6927592739125075</v>
      </c>
      <c r="X806" s="19">
        <f t="shared" si="169"/>
        <v>1.0288800000000005</v>
      </c>
      <c r="Y806" s="71">
        <f t="shared" si="170"/>
        <v>0.8692759273912507</v>
      </c>
    </row>
    <row r="807" spans="1:25" ht="18" x14ac:dyDescent="0.55000000000000004">
      <c r="A807" s="57">
        <v>815</v>
      </c>
      <c r="B807" s="70" t="s">
        <v>851</v>
      </c>
      <c r="C807" s="15">
        <v>19.5</v>
      </c>
      <c r="D807" s="46">
        <f t="shared" si="160"/>
        <v>18.561562500000001</v>
      </c>
      <c r="E807" s="15">
        <v>7.7</v>
      </c>
      <c r="F807" s="46">
        <f t="shared" si="161"/>
        <v>7.5517750000000001</v>
      </c>
      <c r="G807" s="15">
        <v>5.3</v>
      </c>
      <c r="H807" s="46">
        <f t="shared" si="162"/>
        <v>4.8423449999999999</v>
      </c>
      <c r="I807" s="47">
        <v>140</v>
      </c>
      <c r="J807" s="37">
        <v>4</v>
      </c>
      <c r="K807" s="37">
        <f>J807+273.15</f>
        <v>277.14999999999998</v>
      </c>
      <c r="L807" s="37">
        <v>233</v>
      </c>
      <c r="M807" s="37">
        <f>L807+273.15</f>
        <v>506.15</v>
      </c>
      <c r="N807" s="53"/>
      <c r="O807" s="50" t="s">
        <v>130</v>
      </c>
      <c r="P807" s="50" t="s">
        <v>50</v>
      </c>
      <c r="Q807" s="48">
        <f t="shared" si="163"/>
        <v>21.624754333864697</v>
      </c>
      <c r="R807" s="48">
        <f t="shared" si="164"/>
        <v>20.615751579582451</v>
      </c>
      <c r="S807" s="34">
        <f t="shared" si="165"/>
        <v>0.44839015112549063</v>
      </c>
      <c r="T807" s="34">
        <f t="shared" si="166"/>
        <v>0.52797071435495369</v>
      </c>
      <c r="U807" s="17">
        <f t="shared" si="167"/>
        <v>5.8136000000000081</v>
      </c>
      <c r="V807" s="17">
        <f t="shared" si="171"/>
        <v>2.906800000000004</v>
      </c>
      <c r="W807" s="17">
        <f t="shared" si="168"/>
        <v>2.6959564144375121</v>
      </c>
      <c r="X807" s="19">
        <f t="shared" si="169"/>
        <v>0.29068000000000038</v>
      </c>
      <c r="Y807" s="71">
        <f t="shared" si="170"/>
        <v>0.2695956414437512</v>
      </c>
    </row>
    <row r="808" spans="1:25" ht="18" x14ac:dyDescent="0.55000000000000004">
      <c r="A808" s="57">
        <v>816</v>
      </c>
      <c r="B808" s="70" t="s">
        <v>852</v>
      </c>
      <c r="C808" s="15">
        <v>19.3</v>
      </c>
      <c r="D808" s="46">
        <f t="shared" si="160"/>
        <v>18.371187500000001</v>
      </c>
      <c r="E808" s="15">
        <v>6.3</v>
      </c>
      <c r="F808" s="46">
        <f t="shared" si="161"/>
        <v>6.178725</v>
      </c>
      <c r="G808" s="15">
        <v>4.4000000000000004</v>
      </c>
      <c r="H808" s="46">
        <f t="shared" si="162"/>
        <v>4.02006</v>
      </c>
      <c r="I808" s="47">
        <v>139.19999999999999</v>
      </c>
      <c r="J808" s="37">
        <f>K808-273.15</f>
        <v>21</v>
      </c>
      <c r="K808" s="37">
        <v>294.14999999999998</v>
      </c>
      <c r="L808" s="37">
        <f>M808-273.15</f>
        <v>213</v>
      </c>
      <c r="M808" s="37">
        <v>486.15</v>
      </c>
      <c r="N808" s="53"/>
      <c r="O808" s="50" t="s">
        <v>47</v>
      </c>
      <c r="P808" s="50" t="s">
        <v>47</v>
      </c>
      <c r="Q808" s="48">
        <f t="shared" si="163"/>
        <v>20.773540863319379</v>
      </c>
      <c r="R808" s="48">
        <f t="shared" si="164"/>
        <v>19.794899726681649</v>
      </c>
      <c r="S808" s="34">
        <f t="shared" si="165"/>
        <v>0.40282331941982719</v>
      </c>
      <c r="T808" s="34">
        <f t="shared" si="166"/>
        <v>0.29288113854584807</v>
      </c>
      <c r="U808" s="17">
        <f t="shared" si="167"/>
        <v>8.5956000000000063</v>
      </c>
      <c r="V808" s="17">
        <f t="shared" si="171"/>
        <v>4.2978000000000032</v>
      </c>
      <c r="W808" s="17">
        <f t="shared" si="168"/>
        <v>3.7622038864750103</v>
      </c>
      <c r="X808" s="19">
        <f t="shared" si="169"/>
        <v>0.42978000000000033</v>
      </c>
      <c r="Y808" s="71">
        <f t="shared" si="170"/>
        <v>0.37622038864750101</v>
      </c>
    </row>
    <row r="809" spans="1:25" ht="18" x14ac:dyDescent="0.55000000000000004">
      <c r="A809" s="57">
        <v>817</v>
      </c>
      <c r="B809" s="70" t="s">
        <v>853</v>
      </c>
      <c r="C809" s="15">
        <v>19.2</v>
      </c>
      <c r="D809" s="46">
        <f t="shared" si="160"/>
        <v>18.276</v>
      </c>
      <c r="E809" s="15">
        <v>8.1</v>
      </c>
      <c r="F809" s="46">
        <f t="shared" si="161"/>
        <v>7.9440749999999998</v>
      </c>
      <c r="G809" s="15">
        <v>4.4000000000000004</v>
      </c>
      <c r="H809" s="46">
        <f t="shared" si="162"/>
        <v>4.02006</v>
      </c>
      <c r="I809" s="47">
        <v>138.69999999999999</v>
      </c>
      <c r="J809" s="37" t="s">
        <v>47</v>
      </c>
      <c r="K809" s="37" t="s">
        <v>47</v>
      </c>
      <c r="L809" s="37">
        <f>M809-273.15</f>
        <v>210</v>
      </c>
      <c r="M809" s="37">
        <v>483.15</v>
      </c>
      <c r="N809" s="53"/>
      <c r="O809" s="37"/>
      <c r="P809" s="37"/>
      <c r="Q809" s="48">
        <f t="shared" si="163"/>
        <v>21.298121982935491</v>
      </c>
      <c r="R809" s="48">
        <f t="shared" si="164"/>
        <v>20.329323304262367</v>
      </c>
      <c r="S809" s="34">
        <f t="shared" si="165"/>
        <v>0.1217578001962849</v>
      </c>
      <c r="T809" s="34">
        <f t="shared" si="166"/>
        <v>0.24154243903486972</v>
      </c>
      <c r="U809" s="17">
        <f t="shared" si="167"/>
        <v>8.8915999999999986</v>
      </c>
      <c r="V809" s="17">
        <f t="shared" si="171"/>
        <v>4.4457999999999993</v>
      </c>
      <c r="W809" s="17">
        <f t="shared" si="168"/>
        <v>3.9103834786625056</v>
      </c>
      <c r="X809" s="19">
        <f t="shared" si="169"/>
        <v>0.44457999999999992</v>
      </c>
      <c r="Y809" s="71">
        <f t="shared" si="170"/>
        <v>0.39103834786625058</v>
      </c>
    </row>
    <row r="810" spans="1:25" ht="18" x14ac:dyDescent="0.55000000000000004">
      <c r="A810" s="57">
        <v>818</v>
      </c>
      <c r="B810" s="70" t="s">
        <v>854</v>
      </c>
      <c r="C810" s="15">
        <v>18.5</v>
      </c>
      <c r="D810" s="46">
        <f t="shared" si="160"/>
        <v>17.6096875</v>
      </c>
      <c r="E810" s="15">
        <v>10.5</v>
      </c>
      <c r="F810" s="46">
        <f t="shared" si="161"/>
        <v>10.297874999999999</v>
      </c>
      <c r="G810" s="15">
        <v>3.7</v>
      </c>
      <c r="H810" s="46">
        <f t="shared" si="162"/>
        <v>3.3805049999999999</v>
      </c>
      <c r="I810" s="47">
        <v>128.5</v>
      </c>
      <c r="J810" s="37" t="s">
        <v>47</v>
      </c>
      <c r="K810" s="37" t="s">
        <v>47</v>
      </c>
      <c r="L810" s="37" t="s">
        <v>47</v>
      </c>
      <c r="M810" s="37" t="s">
        <v>47</v>
      </c>
      <c r="N810" s="53"/>
      <c r="O810" s="37"/>
      <c r="P810" s="37"/>
      <c r="Q810" s="48">
        <f t="shared" si="163"/>
        <v>21.591433486454761</v>
      </c>
      <c r="R810" s="48">
        <f t="shared" si="164"/>
        <v>20.677890062051937</v>
      </c>
      <c r="S810" s="34">
        <f t="shared" si="165"/>
        <v>0.41506930371555484</v>
      </c>
      <c r="T810" s="34">
        <f t="shared" si="166"/>
        <v>0.59010919682443941</v>
      </c>
      <c r="U810" s="17">
        <f t="shared" si="167"/>
        <v>23.333599999999997</v>
      </c>
      <c r="V810" s="17">
        <f t="shared" si="171"/>
        <v>11.666799999999999</v>
      </c>
      <c r="W810" s="17">
        <f t="shared" si="168"/>
        <v>10.489865376437498</v>
      </c>
      <c r="X810" s="19">
        <f t="shared" si="169"/>
        <v>1.1666799999999999</v>
      </c>
      <c r="Y810" s="71">
        <f t="shared" si="170"/>
        <v>1.0489865376437497</v>
      </c>
    </row>
    <row r="811" spans="1:25" ht="18" x14ac:dyDescent="0.55000000000000004">
      <c r="A811" s="57">
        <v>819</v>
      </c>
      <c r="B811" s="70" t="s">
        <v>855</v>
      </c>
      <c r="C811" s="15">
        <v>19.899999999999999</v>
      </c>
      <c r="D811" s="46">
        <f t="shared" si="160"/>
        <v>18.9423125</v>
      </c>
      <c r="E811" s="15">
        <v>11.8</v>
      </c>
      <c r="F811" s="46">
        <f t="shared" si="161"/>
        <v>11.572850000000001</v>
      </c>
      <c r="G811" s="15">
        <v>3.8</v>
      </c>
      <c r="H811" s="46">
        <f t="shared" si="162"/>
        <v>3.4718699999999996</v>
      </c>
      <c r="I811" s="47">
        <v>132</v>
      </c>
      <c r="J811" s="37">
        <v>38</v>
      </c>
      <c r="K811" s="37">
        <f>J811+273.15</f>
        <v>311.14999999999998</v>
      </c>
      <c r="L811" s="37">
        <v>171.58</v>
      </c>
      <c r="M811" s="37">
        <f>L811+273.15</f>
        <v>444.73</v>
      </c>
      <c r="N811" s="53"/>
      <c r="O811" s="37"/>
      <c r="P811" s="37"/>
      <c r="Q811" s="48">
        <f t="shared" si="163"/>
        <v>23.445468645348083</v>
      </c>
      <c r="R811" s="48">
        <f t="shared" si="164"/>
        <v>22.467664348281872</v>
      </c>
      <c r="S811" s="34">
        <f t="shared" si="165"/>
        <v>2.2691044626088761</v>
      </c>
      <c r="T811" s="34">
        <f t="shared" si="166"/>
        <v>2.3798834830543747</v>
      </c>
      <c r="U811" s="17">
        <f t="shared" si="167"/>
        <v>38.849600000000009</v>
      </c>
      <c r="V811" s="17">
        <f t="shared" si="171"/>
        <v>19.424800000000005</v>
      </c>
      <c r="W811" s="17">
        <f t="shared" si="168"/>
        <v>18.12830166431252</v>
      </c>
      <c r="X811" s="19">
        <f t="shared" si="169"/>
        <v>1.9424800000000004</v>
      </c>
      <c r="Y811" s="71">
        <f t="shared" si="170"/>
        <v>1.8128301664312521</v>
      </c>
    </row>
    <row r="812" spans="1:25" ht="18" x14ac:dyDescent="0.55000000000000004">
      <c r="A812" s="57">
        <v>820</v>
      </c>
      <c r="B812" s="70" t="s">
        <v>856</v>
      </c>
      <c r="C812" s="15">
        <v>19.600000000000001</v>
      </c>
      <c r="D812" s="46">
        <f t="shared" si="160"/>
        <v>18.656750000000002</v>
      </c>
      <c r="E812" s="15">
        <v>7.1</v>
      </c>
      <c r="F812" s="46">
        <f t="shared" si="161"/>
        <v>6.9633249999999993</v>
      </c>
      <c r="G812" s="15">
        <v>3.5</v>
      </c>
      <c r="H812" s="46">
        <f t="shared" si="162"/>
        <v>3.197775</v>
      </c>
      <c r="I812" s="47">
        <v>138.80000000000001</v>
      </c>
      <c r="J812" s="37" t="s">
        <v>47</v>
      </c>
      <c r="K812" s="37" t="s">
        <v>47</v>
      </c>
      <c r="L812" s="37" t="s">
        <v>47</v>
      </c>
      <c r="M812" s="37" t="s">
        <v>47</v>
      </c>
      <c r="N812" s="53"/>
      <c r="O812" s="37"/>
      <c r="P812" s="37"/>
      <c r="Q812" s="48">
        <f t="shared" si="163"/>
        <v>21.138117229308765</v>
      </c>
      <c r="R812" s="48">
        <f t="shared" si="164"/>
        <v>20.168985610802295</v>
      </c>
      <c r="S812" s="34">
        <f t="shared" si="165"/>
        <v>3.8246953430441266E-2</v>
      </c>
      <c r="T812" s="34">
        <f t="shared" si="166"/>
        <v>8.1204745574797954E-2</v>
      </c>
      <c r="U812" s="17">
        <f t="shared" si="167"/>
        <v>15.357600000000017</v>
      </c>
      <c r="V812" s="17">
        <f t="shared" si="171"/>
        <v>7.6788000000000087</v>
      </c>
      <c r="W812" s="17">
        <f t="shared" si="168"/>
        <v>6.6749877419250181</v>
      </c>
      <c r="X812" s="19">
        <f t="shared" si="169"/>
        <v>0.7678800000000009</v>
      </c>
      <c r="Y812" s="71">
        <f t="shared" si="170"/>
        <v>0.66749877419250181</v>
      </c>
    </row>
    <row r="813" spans="1:25" ht="18" x14ac:dyDescent="0.55000000000000004">
      <c r="A813" s="57">
        <v>821</v>
      </c>
      <c r="B813" s="70" t="s">
        <v>857</v>
      </c>
      <c r="C813" s="15">
        <v>19.3</v>
      </c>
      <c r="D813" s="46">
        <f t="shared" si="160"/>
        <v>18.371187500000001</v>
      </c>
      <c r="E813" s="15">
        <v>8.1</v>
      </c>
      <c r="F813" s="46">
        <f t="shared" si="161"/>
        <v>7.9440749999999998</v>
      </c>
      <c r="G813" s="15">
        <v>5.4</v>
      </c>
      <c r="H813" s="46">
        <f t="shared" si="162"/>
        <v>4.9337100000000005</v>
      </c>
      <c r="I813" s="47">
        <v>185.5</v>
      </c>
      <c r="J813" s="37">
        <f>K813-273.15</f>
        <v>37</v>
      </c>
      <c r="K813" s="37">
        <v>310.14999999999998</v>
      </c>
      <c r="L813" s="37" t="s">
        <v>47</v>
      </c>
      <c r="M813" s="37" t="s">
        <v>47</v>
      </c>
      <c r="N813" s="53"/>
      <c r="O813" s="50" t="s">
        <v>54</v>
      </c>
      <c r="P813" s="50" t="s">
        <v>50</v>
      </c>
      <c r="Q813" s="48">
        <f t="shared" si="163"/>
        <v>21.616197630480713</v>
      </c>
      <c r="R813" s="48">
        <f t="shared" si="164"/>
        <v>20.614323955198756</v>
      </c>
      <c r="S813" s="34">
        <f t="shared" si="165"/>
        <v>0.43983344774150623</v>
      </c>
      <c r="T813" s="34">
        <f t="shared" si="166"/>
        <v>0.52654308997125909</v>
      </c>
      <c r="U813" s="17">
        <f t="shared" si="167"/>
        <v>5.1156000000000068</v>
      </c>
      <c r="V813" s="17">
        <f t="shared" si="171"/>
        <v>2.5578000000000034</v>
      </c>
      <c r="W813" s="17">
        <f t="shared" si="168"/>
        <v>2.3761173117250092</v>
      </c>
      <c r="X813" s="19">
        <f t="shared" si="169"/>
        <v>0.25578000000000034</v>
      </c>
      <c r="Y813" s="71">
        <f t="shared" si="170"/>
        <v>0.23761173117250092</v>
      </c>
    </row>
    <row r="814" spans="1:25" ht="18" x14ac:dyDescent="0.55000000000000004">
      <c r="A814" s="57">
        <v>822</v>
      </c>
      <c r="B814" s="70" t="s">
        <v>858</v>
      </c>
      <c r="C814" s="15">
        <v>20.399999999999999</v>
      </c>
      <c r="D814" s="46">
        <f t="shared" si="160"/>
        <v>19.41825</v>
      </c>
      <c r="E814" s="15">
        <v>8.6999999999999993</v>
      </c>
      <c r="F814" s="46">
        <f t="shared" si="161"/>
        <v>8.5325249999999997</v>
      </c>
      <c r="G814" s="15">
        <v>4.2</v>
      </c>
      <c r="H814" s="46">
        <f t="shared" si="162"/>
        <v>3.8373300000000001</v>
      </c>
      <c r="I814" s="47">
        <v>133.4</v>
      </c>
      <c r="J814" s="37">
        <v>29</v>
      </c>
      <c r="K814" s="37">
        <f>J814+273.15</f>
        <v>302.14999999999998</v>
      </c>
      <c r="L814" s="37">
        <v>258</v>
      </c>
      <c r="M814" s="37">
        <f>L814+273.15</f>
        <v>531.15</v>
      </c>
      <c r="N814" s="53"/>
      <c r="O814" s="37"/>
      <c r="P814" s="37"/>
      <c r="Q814" s="48">
        <f t="shared" si="163"/>
        <v>22.571885167172013</v>
      </c>
      <c r="R814" s="48">
        <f t="shared" si="164"/>
        <v>21.554524292292442</v>
      </c>
      <c r="S814" s="34">
        <f t="shared" si="165"/>
        <v>1.3955209844328067</v>
      </c>
      <c r="T814" s="34">
        <f t="shared" si="166"/>
        <v>1.4667434270649444</v>
      </c>
      <c r="U814" s="17">
        <f t="shared" si="167"/>
        <v>22.019599999999993</v>
      </c>
      <c r="V814" s="17">
        <f t="shared" si="171"/>
        <v>11.009799999999997</v>
      </c>
      <c r="W814" s="17">
        <f t="shared" si="168"/>
        <v>10.104505554312521</v>
      </c>
      <c r="X814" s="19">
        <f t="shared" si="169"/>
        <v>1.1009799999999996</v>
      </c>
      <c r="Y814" s="71">
        <f t="shared" si="170"/>
        <v>1.0104505554312522</v>
      </c>
    </row>
    <row r="815" spans="1:25" ht="18" x14ac:dyDescent="0.55000000000000004">
      <c r="A815" s="57">
        <v>823</v>
      </c>
      <c r="B815" s="70" t="s">
        <v>859</v>
      </c>
      <c r="C815" s="15">
        <v>19.399999999999999</v>
      </c>
      <c r="D815" s="46">
        <f t="shared" si="160"/>
        <v>18.466374999999999</v>
      </c>
      <c r="E815" s="15">
        <v>11</v>
      </c>
      <c r="F815" s="46">
        <f t="shared" si="161"/>
        <v>10.78825</v>
      </c>
      <c r="G815" s="15">
        <v>3.7</v>
      </c>
      <c r="H815" s="46">
        <f t="shared" si="162"/>
        <v>3.3805049999999999</v>
      </c>
      <c r="I815" s="47">
        <v>109.6</v>
      </c>
      <c r="J815" s="37">
        <v>9</v>
      </c>
      <c r="K815" s="37">
        <f>J815+273.15</f>
        <v>282.14999999999998</v>
      </c>
      <c r="L815" s="37">
        <v>203</v>
      </c>
      <c r="M815" s="37">
        <f>L815+273.15</f>
        <v>476.15</v>
      </c>
      <c r="N815" s="53"/>
      <c r="O815" s="37"/>
      <c r="P815" s="37"/>
      <c r="Q815" s="48">
        <f t="shared" si="163"/>
        <v>22.606415018750759</v>
      </c>
      <c r="R815" s="48">
        <f t="shared" si="164"/>
        <v>21.652278350283371</v>
      </c>
      <c r="S815" s="34">
        <f t="shared" si="165"/>
        <v>1.4300508360115529</v>
      </c>
      <c r="T815" s="34">
        <f t="shared" si="166"/>
        <v>1.5644974850558739</v>
      </c>
      <c r="U815" s="17">
        <f t="shared" si="167"/>
        <v>28.739599999999996</v>
      </c>
      <c r="V815" s="17">
        <f t="shared" si="171"/>
        <v>14.369799999999998</v>
      </c>
      <c r="W815" s="17">
        <f t="shared" si="168"/>
        <v>13.223780319562504</v>
      </c>
      <c r="X815" s="19">
        <f t="shared" si="169"/>
        <v>1.4369799999999997</v>
      </c>
      <c r="Y815" s="71">
        <f t="shared" si="170"/>
        <v>1.3223780319562504</v>
      </c>
    </row>
    <row r="816" spans="1:25" ht="18" x14ac:dyDescent="0.55000000000000004">
      <c r="A816" s="57">
        <v>824</v>
      </c>
      <c r="B816" s="70" t="s">
        <v>860</v>
      </c>
      <c r="C816" s="15">
        <v>19.899999999999999</v>
      </c>
      <c r="D816" s="46">
        <f t="shared" si="160"/>
        <v>18.9423125</v>
      </c>
      <c r="E816" s="15">
        <v>7.2</v>
      </c>
      <c r="F816" s="46">
        <f t="shared" si="161"/>
        <v>7.0613999999999999</v>
      </c>
      <c r="G816" s="15">
        <v>4.2</v>
      </c>
      <c r="H816" s="46">
        <f t="shared" si="162"/>
        <v>3.8373300000000001</v>
      </c>
      <c r="I816" s="47">
        <v>140</v>
      </c>
      <c r="J816" s="37" t="s">
        <v>47</v>
      </c>
      <c r="K816" s="37" t="s">
        <v>47</v>
      </c>
      <c r="L816" s="37">
        <v>310.4366</v>
      </c>
      <c r="M816" s="37">
        <f>L816+273.15</f>
        <v>583.58659999999998</v>
      </c>
      <c r="N816" s="53"/>
      <c r="O816" s="37"/>
      <c r="P816" s="37"/>
      <c r="Q816" s="48">
        <f t="shared" si="163"/>
        <v>21.575217264259472</v>
      </c>
      <c r="R816" s="48">
        <f t="shared" si="164"/>
        <v>20.576677922749248</v>
      </c>
      <c r="S816" s="34">
        <f t="shared" si="165"/>
        <v>0.39885308152026511</v>
      </c>
      <c r="T816" s="34">
        <f t="shared" si="166"/>
        <v>0.48889705752175061</v>
      </c>
      <c r="U816" s="17">
        <f t="shared" si="167"/>
        <v>13.449599999999997</v>
      </c>
      <c r="V816" s="17">
        <f t="shared" si="171"/>
        <v>6.7247999999999983</v>
      </c>
      <c r="W816" s="17">
        <f t="shared" si="168"/>
        <v>6.0331584855625131</v>
      </c>
      <c r="X816" s="19">
        <f t="shared" si="169"/>
        <v>0.67247999999999986</v>
      </c>
      <c r="Y816" s="71">
        <f t="shared" si="170"/>
        <v>0.60331584855625131</v>
      </c>
    </row>
    <row r="817" spans="1:25" ht="18" x14ac:dyDescent="0.55000000000000004">
      <c r="A817" s="57">
        <v>825</v>
      </c>
      <c r="B817" s="70" t="s">
        <v>861</v>
      </c>
      <c r="C817" s="15">
        <v>19.399999999999999</v>
      </c>
      <c r="D817" s="46">
        <f t="shared" si="160"/>
        <v>18.466374999999999</v>
      </c>
      <c r="E817" s="15">
        <v>9.1</v>
      </c>
      <c r="F817" s="46">
        <f t="shared" si="161"/>
        <v>8.9248250000000002</v>
      </c>
      <c r="G817" s="15">
        <v>2.7</v>
      </c>
      <c r="H817" s="46">
        <f t="shared" si="162"/>
        <v>2.4668550000000002</v>
      </c>
      <c r="I817" s="47">
        <v>117.1</v>
      </c>
      <c r="J817" s="37">
        <v>37</v>
      </c>
      <c r="K817" s="37">
        <f>J817+273.15</f>
        <v>310.14999999999998</v>
      </c>
      <c r="L817" s="37" t="s">
        <v>47</v>
      </c>
      <c r="M817" s="37" t="s">
        <v>47</v>
      </c>
      <c r="N817" s="53"/>
      <c r="O817" s="37"/>
      <c r="P817" s="37"/>
      <c r="Q817" s="48">
        <f t="shared" si="163"/>
        <v>21.597685061135603</v>
      </c>
      <c r="R817" s="48">
        <f t="shared" si="164"/>
        <v>20.657804348775187</v>
      </c>
      <c r="S817" s="34">
        <f t="shared" si="165"/>
        <v>0.42132087839639709</v>
      </c>
      <c r="T817" s="34">
        <f t="shared" si="166"/>
        <v>0.57002348354768984</v>
      </c>
      <c r="U817" s="17">
        <f t="shared" si="167"/>
        <v>24.749599999999994</v>
      </c>
      <c r="V817" s="17">
        <f t="shared" si="171"/>
        <v>12.374799999999997</v>
      </c>
      <c r="W817" s="17">
        <f t="shared" si="168"/>
        <v>10.800430957875006</v>
      </c>
      <c r="X817" s="19">
        <f t="shared" si="169"/>
        <v>1.2374799999999997</v>
      </c>
      <c r="Y817" s="71">
        <f t="shared" si="170"/>
        <v>1.0800430957875007</v>
      </c>
    </row>
    <row r="818" spans="1:25" ht="18" x14ac:dyDescent="0.55000000000000004">
      <c r="A818" s="57">
        <v>826</v>
      </c>
      <c r="B818" s="70" t="s">
        <v>862</v>
      </c>
      <c r="C818" s="15">
        <v>20</v>
      </c>
      <c r="D818" s="46">
        <f t="shared" si="160"/>
        <v>19.037500000000001</v>
      </c>
      <c r="E818" s="15">
        <v>4.7</v>
      </c>
      <c r="F818" s="46">
        <f t="shared" si="161"/>
        <v>4.6095250000000005</v>
      </c>
      <c r="G818" s="15">
        <v>2.4</v>
      </c>
      <c r="H818" s="46">
        <f t="shared" si="162"/>
        <v>2.1927599999999998</v>
      </c>
      <c r="I818" s="47">
        <v>145.5</v>
      </c>
      <c r="J818" s="37" t="s">
        <v>47</v>
      </c>
      <c r="K818" s="37" t="s">
        <v>47</v>
      </c>
      <c r="L818" s="37">
        <f>M818-273.15</f>
        <v>174.82000000000005</v>
      </c>
      <c r="M818" s="37">
        <v>447.97</v>
      </c>
      <c r="N818" s="53"/>
      <c r="O818" s="37"/>
      <c r="P818" s="37"/>
      <c r="Q818" s="48">
        <f t="shared" si="163"/>
        <v>20.684535286053684</v>
      </c>
      <c r="R818" s="48">
        <f t="shared" si="164"/>
        <v>19.709954931283459</v>
      </c>
      <c r="S818" s="34">
        <f t="shared" si="165"/>
        <v>0.49182889668552221</v>
      </c>
      <c r="T818" s="34">
        <f t="shared" si="166"/>
        <v>0.37782593394403818</v>
      </c>
      <c r="U818" s="17">
        <f t="shared" si="167"/>
        <v>33.003600000000006</v>
      </c>
      <c r="V818" s="17">
        <f t="shared" si="171"/>
        <v>16.501800000000003</v>
      </c>
      <c r="W818" s="17">
        <f t="shared" si="168"/>
        <v>14.551388683162521</v>
      </c>
      <c r="X818" s="19">
        <f t="shared" si="169"/>
        <v>1.6501800000000002</v>
      </c>
      <c r="Y818" s="71">
        <f t="shared" si="170"/>
        <v>1.4551388683162521</v>
      </c>
    </row>
    <row r="819" spans="1:25" ht="18" x14ac:dyDescent="0.55000000000000004">
      <c r="A819" s="57">
        <v>827</v>
      </c>
      <c r="B819" s="70" t="s">
        <v>863</v>
      </c>
      <c r="C819" s="15">
        <v>19.399999999999999</v>
      </c>
      <c r="D819" s="46">
        <f t="shared" si="160"/>
        <v>18.466374999999999</v>
      </c>
      <c r="E819" s="15">
        <v>7.2</v>
      </c>
      <c r="F819" s="46">
        <f t="shared" si="161"/>
        <v>7.0613999999999999</v>
      </c>
      <c r="G819" s="15">
        <v>3.7</v>
      </c>
      <c r="H819" s="46">
        <f t="shared" si="162"/>
        <v>3.3805049999999999</v>
      </c>
      <c r="I819" s="47">
        <v>108.4</v>
      </c>
      <c r="J819" s="37" t="s">
        <v>47</v>
      </c>
      <c r="K819" s="37" t="s">
        <v>47</v>
      </c>
      <c r="L819" s="37">
        <f>M819-273.15</f>
        <v>198.5</v>
      </c>
      <c r="M819" s="38">
        <v>471.65</v>
      </c>
      <c r="N819" s="53"/>
      <c r="O819" s="37"/>
      <c r="P819" s="37"/>
      <c r="Q819" s="48">
        <f t="shared" si="163"/>
        <v>21.021179795625173</v>
      </c>
      <c r="R819" s="48">
        <f t="shared" si="164"/>
        <v>20.057372451436652</v>
      </c>
      <c r="S819" s="34">
        <f t="shared" si="165"/>
        <v>0.15518438711403348</v>
      </c>
      <c r="T819" s="34">
        <f t="shared" si="166"/>
        <v>3.0408413790844691E-2</v>
      </c>
      <c r="U819" s="17">
        <f t="shared" si="167"/>
        <v>12.779599999999997</v>
      </c>
      <c r="V819" s="17">
        <f t="shared" si="171"/>
        <v>6.3897999999999984</v>
      </c>
      <c r="W819" s="17">
        <f t="shared" si="168"/>
        <v>5.5193564858125068</v>
      </c>
      <c r="X819" s="19">
        <f t="shared" si="169"/>
        <v>0.63897999999999988</v>
      </c>
      <c r="Y819" s="71">
        <f t="shared" si="170"/>
        <v>0.55193564858125066</v>
      </c>
    </row>
    <row r="820" spans="1:25" ht="18" x14ac:dyDescent="0.55000000000000004">
      <c r="A820" s="57">
        <v>828</v>
      </c>
      <c r="B820" s="70" t="s">
        <v>864</v>
      </c>
      <c r="C820" s="15">
        <v>19.899999999999999</v>
      </c>
      <c r="D820" s="46">
        <f t="shared" si="160"/>
        <v>18.9423125</v>
      </c>
      <c r="E820" s="15">
        <v>7.6</v>
      </c>
      <c r="F820" s="46">
        <f t="shared" si="161"/>
        <v>7.4536999999999995</v>
      </c>
      <c r="G820" s="15">
        <v>3.7</v>
      </c>
      <c r="H820" s="46">
        <f t="shared" si="162"/>
        <v>3.3805049999999999</v>
      </c>
      <c r="I820" s="47">
        <v>162</v>
      </c>
      <c r="J820" s="37">
        <f>K820-273.15</f>
        <v>55</v>
      </c>
      <c r="K820" s="37">
        <v>328.15</v>
      </c>
      <c r="L820" s="37" t="s">
        <v>47</v>
      </c>
      <c r="M820" s="37" t="s">
        <v>47</v>
      </c>
      <c r="N820" s="53"/>
      <c r="O820" s="50" t="s">
        <v>130</v>
      </c>
      <c r="P820" s="50" t="s">
        <v>55</v>
      </c>
      <c r="Q820" s="48">
        <f t="shared" si="163"/>
        <v>21.6208232960727</v>
      </c>
      <c r="R820" s="48">
        <f t="shared" si="164"/>
        <v>20.634840939359851</v>
      </c>
      <c r="S820" s="34">
        <f t="shared" si="165"/>
        <v>0.44445911333349386</v>
      </c>
      <c r="T820" s="34">
        <f t="shared" si="166"/>
        <v>0.54706007413235369</v>
      </c>
      <c r="U820" s="17">
        <f t="shared" si="167"/>
        <v>16.819599999999994</v>
      </c>
      <c r="V820" s="17">
        <f t="shared" si="171"/>
        <v>8.4097999999999971</v>
      </c>
      <c r="W820" s="17">
        <f t="shared" si="168"/>
        <v>7.4595643248750125</v>
      </c>
      <c r="X820" s="19">
        <f t="shared" si="169"/>
        <v>0.84097999999999973</v>
      </c>
      <c r="Y820" s="71">
        <f t="shared" si="170"/>
        <v>0.74595643248750121</v>
      </c>
    </row>
    <row r="821" spans="1:25" ht="18" x14ac:dyDescent="0.55000000000000004">
      <c r="A821" s="57">
        <v>829</v>
      </c>
      <c r="B821" s="70" t="s">
        <v>865</v>
      </c>
      <c r="C821" s="15">
        <v>18.8</v>
      </c>
      <c r="D821" s="46">
        <f t="shared" si="160"/>
        <v>17.895250000000001</v>
      </c>
      <c r="E821" s="15">
        <v>11.2</v>
      </c>
      <c r="F821" s="46">
        <f t="shared" si="161"/>
        <v>10.984399999999999</v>
      </c>
      <c r="G821" s="15">
        <v>3.2</v>
      </c>
      <c r="H821" s="46">
        <f t="shared" si="162"/>
        <v>2.9236800000000001</v>
      </c>
      <c r="I821" s="47">
        <v>111.6</v>
      </c>
      <c r="J821" s="37">
        <v>30</v>
      </c>
      <c r="K821" s="37">
        <f>J821+273.15</f>
        <v>303.14999999999998</v>
      </c>
      <c r="L821" s="37">
        <v>197</v>
      </c>
      <c r="M821" s="37">
        <f>L821+273.15</f>
        <v>470.15</v>
      </c>
      <c r="N821" s="53"/>
      <c r="O821" s="37"/>
      <c r="P821" s="37"/>
      <c r="Q821" s="48">
        <f t="shared" si="163"/>
        <v>22.116057514846538</v>
      </c>
      <c r="R821" s="48">
        <f t="shared" si="164"/>
        <v>21.200116053099805</v>
      </c>
      <c r="S821" s="34">
        <f t="shared" si="165"/>
        <v>0.93969333210733197</v>
      </c>
      <c r="T821" s="34">
        <f t="shared" si="166"/>
        <v>1.1123351878723078</v>
      </c>
      <c r="U821" s="17">
        <f t="shared" si="167"/>
        <v>32.105599999999995</v>
      </c>
      <c r="V821" s="17">
        <f t="shared" ref="V821:V847" si="174">(4*($AB$2-C821)^2+($AC$2-E821)^2+($AD$2-G821)^2)^1/2</f>
        <v>16.052799999999998</v>
      </c>
      <c r="W821" s="17">
        <f t="shared" si="168"/>
        <v>14.5482611895</v>
      </c>
      <c r="X821" s="19">
        <f t="shared" si="169"/>
        <v>1.6052799999999998</v>
      </c>
      <c r="Y821" s="71">
        <f t="shared" si="170"/>
        <v>1.45482611895</v>
      </c>
    </row>
    <row r="822" spans="1:25" ht="18" x14ac:dyDescent="0.55000000000000004">
      <c r="A822" s="57">
        <v>830</v>
      </c>
      <c r="B822" s="70" t="s">
        <v>866</v>
      </c>
      <c r="C822" s="15">
        <v>18.8</v>
      </c>
      <c r="D822" s="46">
        <f t="shared" si="160"/>
        <v>17.895250000000001</v>
      </c>
      <c r="E822" s="15">
        <v>11.2</v>
      </c>
      <c r="F822" s="46">
        <f t="shared" si="161"/>
        <v>10.984399999999999</v>
      </c>
      <c r="G822" s="15">
        <v>3.2</v>
      </c>
      <c r="H822" s="46">
        <f t="shared" si="162"/>
        <v>2.9236800000000001</v>
      </c>
      <c r="I822" s="47">
        <v>111.6</v>
      </c>
      <c r="J822" s="37">
        <f>K822-273.15</f>
        <v>86.5</v>
      </c>
      <c r="K822" s="37">
        <v>359.65</v>
      </c>
      <c r="L822" s="37">
        <f>M822-273.15</f>
        <v>188.625</v>
      </c>
      <c r="M822" s="37">
        <v>461.77499999999998</v>
      </c>
      <c r="N822" s="53"/>
      <c r="O822" s="37"/>
      <c r="P822" s="37"/>
      <c r="Q822" s="48">
        <f t="shared" si="163"/>
        <v>22.116057514846538</v>
      </c>
      <c r="R822" s="48">
        <f t="shared" si="164"/>
        <v>21.200116053099805</v>
      </c>
      <c r="S822" s="34">
        <f t="shared" si="165"/>
        <v>0.93969333210733197</v>
      </c>
      <c r="T822" s="34">
        <f t="shared" si="166"/>
        <v>1.1123351878723078</v>
      </c>
      <c r="U822" s="17">
        <f t="shared" si="167"/>
        <v>32.105599999999995</v>
      </c>
      <c r="V822" s="17">
        <f t="shared" si="174"/>
        <v>16.052799999999998</v>
      </c>
      <c r="W822" s="17">
        <f t="shared" si="168"/>
        <v>14.5482611895</v>
      </c>
      <c r="X822" s="19">
        <f t="shared" si="169"/>
        <v>1.6052799999999998</v>
      </c>
      <c r="Y822" s="71">
        <f t="shared" si="170"/>
        <v>1.45482611895</v>
      </c>
    </row>
    <row r="823" spans="1:25" ht="18" x14ac:dyDescent="0.55000000000000004">
      <c r="A823" s="57">
        <v>831</v>
      </c>
      <c r="B823" s="70" t="s">
        <v>867</v>
      </c>
      <c r="C823" s="15">
        <v>19.8</v>
      </c>
      <c r="D823" s="46">
        <f t="shared" si="160"/>
        <v>18.847125000000002</v>
      </c>
      <c r="E823" s="15">
        <v>7.5</v>
      </c>
      <c r="F823" s="46">
        <f t="shared" si="161"/>
        <v>7.3556249999999999</v>
      </c>
      <c r="G823" s="15">
        <v>6.5</v>
      </c>
      <c r="H823" s="46">
        <f t="shared" si="162"/>
        <v>5.9387249999999998</v>
      </c>
      <c r="I823" s="47">
        <v>110.1</v>
      </c>
      <c r="J823" s="37">
        <f>K823-273.15</f>
        <v>53</v>
      </c>
      <c r="K823" s="37">
        <v>326.14999999999998</v>
      </c>
      <c r="L823" s="37">
        <f>M823-273.15</f>
        <v>253</v>
      </c>
      <c r="M823" s="37">
        <v>526.15</v>
      </c>
      <c r="N823" s="53"/>
      <c r="O823" s="50" t="s">
        <v>47</v>
      </c>
      <c r="P823" s="50" t="s">
        <v>55</v>
      </c>
      <c r="Q823" s="48">
        <f t="shared" si="163"/>
        <v>22.148137619222073</v>
      </c>
      <c r="R823" s="48">
        <f t="shared" si="164"/>
        <v>21.085250639531775</v>
      </c>
      <c r="S823" s="34">
        <f t="shared" si="165"/>
        <v>0.97177343648286652</v>
      </c>
      <c r="T823" s="34">
        <f t="shared" si="166"/>
        <v>0.99746977430427819</v>
      </c>
      <c r="U823" s="17">
        <f t="shared" si="167"/>
        <v>5.1656000000000164</v>
      </c>
      <c r="V823" s="17">
        <f t="shared" si="174"/>
        <v>2.5828000000000082</v>
      </c>
      <c r="W823" s="17">
        <f t="shared" si="168"/>
        <v>2.5555580756750196</v>
      </c>
      <c r="X823" s="19">
        <f t="shared" si="169"/>
        <v>0.25828000000000084</v>
      </c>
      <c r="Y823" s="71">
        <f t="shared" si="170"/>
        <v>0.25555580756750196</v>
      </c>
    </row>
    <row r="824" spans="1:25" ht="18" x14ac:dyDescent="0.55000000000000004">
      <c r="A824" s="57">
        <v>832</v>
      </c>
      <c r="B824" s="70" t="s">
        <v>868</v>
      </c>
      <c r="C824" s="15">
        <v>20</v>
      </c>
      <c r="D824" s="46">
        <f t="shared" si="160"/>
        <v>19.037500000000001</v>
      </c>
      <c r="E824" s="15">
        <v>7.1</v>
      </c>
      <c r="F824" s="46">
        <f t="shared" si="161"/>
        <v>6.9633249999999993</v>
      </c>
      <c r="G824" s="15">
        <v>6.2</v>
      </c>
      <c r="H824" s="46">
        <f t="shared" si="162"/>
        <v>5.6646299999999998</v>
      </c>
      <c r="I824" s="47">
        <v>122.6</v>
      </c>
      <c r="J824" s="37">
        <v>95</v>
      </c>
      <c r="K824" s="37">
        <f>J824+273.15</f>
        <v>368.15</v>
      </c>
      <c r="L824" s="37">
        <v>265</v>
      </c>
      <c r="M824" s="37">
        <f>L824+273.15</f>
        <v>538.15</v>
      </c>
      <c r="N824" s="53"/>
      <c r="O824" s="50" t="s">
        <v>130</v>
      </c>
      <c r="P824" s="50" t="s">
        <v>192</v>
      </c>
      <c r="Q824" s="48">
        <f t="shared" si="163"/>
        <v>22.109952510125389</v>
      </c>
      <c r="R824" s="48">
        <f t="shared" si="164"/>
        <v>21.047620633756328</v>
      </c>
      <c r="S824" s="34">
        <f t="shared" si="165"/>
        <v>0.93358832738618247</v>
      </c>
      <c r="T824" s="34">
        <f t="shared" si="166"/>
        <v>0.95983976852883046</v>
      </c>
      <c r="U824" s="17">
        <f t="shared" si="167"/>
        <v>7.2036000000000113</v>
      </c>
      <c r="V824" s="17">
        <f t="shared" si="174"/>
        <v>3.6018000000000057</v>
      </c>
      <c r="W824" s="17">
        <f t="shared" si="168"/>
        <v>3.4923081883125211</v>
      </c>
      <c r="X824" s="19">
        <f t="shared" si="169"/>
        <v>0.36018000000000056</v>
      </c>
      <c r="Y824" s="71">
        <f t="shared" si="170"/>
        <v>0.34923081883125212</v>
      </c>
    </row>
    <row r="825" spans="1:25" ht="18" x14ac:dyDescent="0.55000000000000004">
      <c r="A825" s="57">
        <v>833</v>
      </c>
      <c r="B825" s="70" t="s">
        <v>869</v>
      </c>
      <c r="C825" s="15">
        <v>19</v>
      </c>
      <c r="D825" s="46">
        <f t="shared" si="160"/>
        <v>18.085625</v>
      </c>
      <c r="E825" s="15">
        <v>7.8</v>
      </c>
      <c r="F825" s="46">
        <f t="shared" si="161"/>
        <v>7.6498499999999998</v>
      </c>
      <c r="G825" s="15">
        <v>1.5</v>
      </c>
      <c r="H825" s="46">
        <f t="shared" si="162"/>
        <v>1.3704749999999999</v>
      </c>
      <c r="I825" s="47">
        <v>127.5</v>
      </c>
      <c r="J825" s="37">
        <f>K825-273.15</f>
        <v>-72.799999999999983</v>
      </c>
      <c r="K825" s="37">
        <v>200.35</v>
      </c>
      <c r="L825" s="37">
        <f>M825-273.15</f>
        <v>183.01000000000005</v>
      </c>
      <c r="M825" s="37">
        <v>456.16</v>
      </c>
      <c r="N825" s="53"/>
      <c r="O825" s="37"/>
      <c r="P825" s="37"/>
      <c r="Q825" s="48">
        <f t="shared" si="163"/>
        <v>20.593445559206454</v>
      </c>
      <c r="R825" s="48">
        <f t="shared" si="164"/>
        <v>19.684720937538078</v>
      </c>
      <c r="S825" s="34">
        <f t="shared" si="165"/>
        <v>0.58291862353275192</v>
      </c>
      <c r="T825" s="34">
        <f t="shared" si="166"/>
        <v>0.40305992768941934</v>
      </c>
      <c r="U825" s="17">
        <f t="shared" si="167"/>
        <v>31.203600000000002</v>
      </c>
      <c r="V825" s="17">
        <f t="shared" si="174"/>
        <v>15.601800000000001</v>
      </c>
      <c r="W825" s="17">
        <f t="shared" si="168"/>
        <v>13.103149950362507</v>
      </c>
      <c r="X825" s="19">
        <f t="shared" si="169"/>
        <v>1.5601800000000001</v>
      </c>
      <c r="Y825" s="71">
        <f t="shared" si="170"/>
        <v>1.3103149950362507</v>
      </c>
    </row>
    <row r="826" spans="1:25" ht="18" x14ac:dyDescent="0.55000000000000004">
      <c r="A826" s="57">
        <v>834</v>
      </c>
      <c r="B826" s="70" t="s">
        <v>870</v>
      </c>
      <c r="C826" s="15">
        <v>17.2</v>
      </c>
      <c r="D826" s="46">
        <f t="shared" si="160"/>
        <v>16.372250000000001</v>
      </c>
      <c r="E826" s="15">
        <v>5</v>
      </c>
      <c r="F826" s="46">
        <f t="shared" si="161"/>
        <v>4.9037500000000005</v>
      </c>
      <c r="G826" s="15">
        <v>6.1</v>
      </c>
      <c r="H826" s="46">
        <f t="shared" si="162"/>
        <v>5.5732649999999992</v>
      </c>
      <c r="I826" s="47">
        <v>116.9</v>
      </c>
      <c r="J826" s="37" t="s">
        <v>47</v>
      </c>
      <c r="K826" s="37" t="s">
        <v>47</v>
      </c>
      <c r="L826" s="37">
        <v>156.55000000000001</v>
      </c>
      <c r="M826" s="37">
        <f>L826+273.15</f>
        <v>429.7</v>
      </c>
      <c r="N826" s="53"/>
      <c r="O826" s="37"/>
      <c r="P826" s="37"/>
      <c r="Q826" s="48">
        <f t="shared" si="163"/>
        <v>18.92220917334971</v>
      </c>
      <c r="R826" s="48">
        <f t="shared" si="164"/>
        <v>17.976613053776983</v>
      </c>
      <c r="S826" s="34">
        <f t="shared" si="165"/>
        <v>2.2541550093894962</v>
      </c>
      <c r="T826" s="34">
        <f t="shared" si="166"/>
        <v>2.1111678114505139</v>
      </c>
      <c r="U826" s="17">
        <f t="shared" si="167"/>
        <v>14.051599999999995</v>
      </c>
      <c r="V826" s="17">
        <f t="shared" si="174"/>
        <v>7.0257999999999976</v>
      </c>
      <c r="W826" s="17">
        <f t="shared" si="168"/>
        <v>6.1345564549124791</v>
      </c>
      <c r="X826" s="19">
        <f t="shared" si="169"/>
        <v>0.70257999999999976</v>
      </c>
      <c r="Y826" s="71">
        <f t="shared" si="170"/>
        <v>0.61345564549124787</v>
      </c>
    </row>
    <row r="827" spans="1:25" ht="18" x14ac:dyDescent="0.55000000000000004">
      <c r="A827" s="57">
        <v>839</v>
      </c>
      <c r="B827" s="70" t="s">
        <v>871</v>
      </c>
      <c r="C827" s="15">
        <v>16.7</v>
      </c>
      <c r="D827" s="46">
        <f t="shared" si="160"/>
        <v>15.896312500000001</v>
      </c>
      <c r="E827" s="15">
        <v>13.1</v>
      </c>
      <c r="F827" s="46">
        <f t="shared" si="161"/>
        <v>12.847825</v>
      </c>
      <c r="G827" s="15">
        <v>7.5</v>
      </c>
      <c r="H827" s="46">
        <f t="shared" si="162"/>
        <v>6.8523749999999994</v>
      </c>
      <c r="I827" s="47">
        <v>106.9</v>
      </c>
      <c r="J827" s="37" t="s">
        <v>47</v>
      </c>
      <c r="K827" s="37" t="s">
        <v>47</v>
      </c>
      <c r="L827" s="37" t="s">
        <v>47</v>
      </c>
      <c r="M827" s="37" t="s">
        <v>47</v>
      </c>
      <c r="N827" s="53"/>
      <c r="O827" s="37"/>
      <c r="P827" s="37"/>
      <c r="Q827" s="48">
        <f t="shared" si="163"/>
        <v>22.511108368980857</v>
      </c>
      <c r="R827" s="48">
        <f t="shared" si="164"/>
        <v>21.557235478347085</v>
      </c>
      <c r="S827" s="34">
        <f t="shared" si="165"/>
        <v>1.3347441862416503</v>
      </c>
      <c r="T827" s="34">
        <f t="shared" si="166"/>
        <v>1.4694546131195878</v>
      </c>
      <c r="U827" s="17">
        <f t="shared" si="167"/>
        <v>53.781599999999983</v>
      </c>
      <c r="V827" s="17">
        <f t="shared" si="174"/>
        <v>26.890799999999992</v>
      </c>
      <c r="W827" s="17">
        <f t="shared" si="168"/>
        <v>25.053172544737478</v>
      </c>
      <c r="X827" s="19">
        <f t="shared" si="169"/>
        <v>2.6890799999999992</v>
      </c>
      <c r="Y827" s="71">
        <f t="shared" si="170"/>
        <v>2.5053172544737476</v>
      </c>
    </row>
    <row r="828" spans="1:25" ht="18" x14ac:dyDescent="0.55000000000000004">
      <c r="A828" s="57">
        <v>840</v>
      </c>
      <c r="B828" s="70" t="s">
        <v>872</v>
      </c>
      <c r="C828" s="15">
        <v>16.399999999999999</v>
      </c>
      <c r="D828" s="46">
        <f t="shared" si="160"/>
        <v>15.610749999999999</v>
      </c>
      <c r="E828" s="15">
        <v>10</v>
      </c>
      <c r="F828" s="46">
        <f t="shared" si="161"/>
        <v>9.807500000000001</v>
      </c>
      <c r="G828" s="15">
        <v>5.7</v>
      </c>
      <c r="H828" s="46">
        <f t="shared" si="162"/>
        <v>5.2078049999999996</v>
      </c>
      <c r="I828" s="47">
        <v>184.4</v>
      </c>
      <c r="J828" s="37">
        <f>K828-273.15</f>
        <v>25</v>
      </c>
      <c r="K828" s="37">
        <v>298.14999999999998</v>
      </c>
      <c r="L828" s="37">
        <f>M828-273.15</f>
        <v>121.10000000000002</v>
      </c>
      <c r="M828" s="37">
        <v>394.25</v>
      </c>
      <c r="N828" s="53"/>
      <c r="O828" s="50" t="s">
        <v>54</v>
      </c>
      <c r="P828" s="50" t="s">
        <v>192</v>
      </c>
      <c r="Q828" s="49">
        <f t="shared" si="163"/>
        <v>20.036217207846395</v>
      </c>
      <c r="R828" s="48">
        <f t="shared" si="164"/>
        <v>19.157343363069032</v>
      </c>
      <c r="S828" s="34">
        <f t="shared" si="165"/>
        <v>1.1401469748928115</v>
      </c>
      <c r="T828" s="34">
        <f t="shared" si="166"/>
        <v>0.93043750215846543</v>
      </c>
      <c r="U828" s="17">
        <f t="shared" si="167"/>
        <v>32.219600000000007</v>
      </c>
      <c r="V828" s="17">
        <f t="shared" si="174"/>
        <v>16.109800000000003</v>
      </c>
      <c r="W828" s="17">
        <f t="shared" si="168"/>
        <v>14.351531996062485</v>
      </c>
      <c r="X828" s="19">
        <f t="shared" si="169"/>
        <v>1.6109800000000003</v>
      </c>
      <c r="Y828" s="71">
        <f t="shared" si="170"/>
        <v>1.4351531996062485</v>
      </c>
    </row>
    <row r="829" spans="1:25" ht="18" x14ac:dyDescent="0.55000000000000004">
      <c r="A829" s="57">
        <v>841</v>
      </c>
      <c r="B829" s="70" t="s">
        <v>873</v>
      </c>
      <c r="C829" s="15">
        <v>14</v>
      </c>
      <c r="D829" s="46">
        <f t="shared" si="160"/>
        <v>13.32625</v>
      </c>
      <c r="E829" s="15">
        <v>14</v>
      </c>
      <c r="F829" s="46">
        <f t="shared" si="161"/>
        <v>13.730499999999999</v>
      </c>
      <c r="G829" s="15">
        <v>8.4</v>
      </c>
      <c r="H829" s="46">
        <f t="shared" si="162"/>
        <v>7.6746600000000003</v>
      </c>
      <c r="I829" s="47">
        <v>73.900000000000006</v>
      </c>
      <c r="J829" s="37" t="s">
        <v>47</v>
      </c>
      <c r="K829" s="37" t="s">
        <v>47</v>
      </c>
      <c r="L829" s="37" t="s">
        <v>47</v>
      </c>
      <c r="M829" s="37" t="s">
        <v>47</v>
      </c>
      <c r="N829" s="53"/>
      <c r="O829" s="37"/>
      <c r="P829" s="37"/>
      <c r="Q829" s="48">
        <f t="shared" si="163"/>
        <v>21.507208094032102</v>
      </c>
      <c r="R829" s="48">
        <f t="shared" si="164"/>
        <v>20.615915585491223</v>
      </c>
      <c r="S829" s="34">
        <f t="shared" si="165"/>
        <v>0.33084391129289514</v>
      </c>
      <c r="T829" s="34">
        <f t="shared" si="166"/>
        <v>0.52813472026372565</v>
      </c>
      <c r="U829" s="17">
        <f t="shared" si="167"/>
        <v>140.07359999999997</v>
      </c>
      <c r="V829" s="17">
        <f t="shared" si="174"/>
        <v>70.036799999999985</v>
      </c>
      <c r="W829" s="17">
        <f t="shared" si="168"/>
        <v>63.898195793099951</v>
      </c>
      <c r="X829" s="19">
        <f t="shared" si="169"/>
        <v>7.0036799999999984</v>
      </c>
      <c r="Y829" s="71">
        <f t="shared" si="170"/>
        <v>6.3898195793099948</v>
      </c>
    </row>
    <row r="830" spans="1:25" ht="18" x14ac:dyDescent="0.55000000000000004">
      <c r="A830" s="57">
        <v>842</v>
      </c>
      <c r="B830" s="70" t="s">
        <v>874</v>
      </c>
      <c r="C830" s="15">
        <v>15.7</v>
      </c>
      <c r="D830" s="46">
        <f t="shared" si="160"/>
        <v>14.944437499999999</v>
      </c>
      <c r="E830" s="15">
        <v>10.199999999999999</v>
      </c>
      <c r="F830" s="46">
        <f t="shared" si="161"/>
        <v>10.003649999999999</v>
      </c>
      <c r="G830" s="15">
        <v>5.9</v>
      </c>
      <c r="H830" s="46">
        <f t="shared" si="162"/>
        <v>5.3905349999999999</v>
      </c>
      <c r="I830" s="47">
        <v>174.5</v>
      </c>
      <c r="J830" s="37" t="s">
        <v>47</v>
      </c>
      <c r="K830" s="37" t="s">
        <v>47</v>
      </c>
      <c r="L830" s="37" t="s">
        <v>47</v>
      </c>
      <c r="M830" s="37" t="s">
        <v>47</v>
      </c>
      <c r="N830" s="53"/>
      <c r="O830" s="37" t="s">
        <v>875</v>
      </c>
      <c r="P830" s="37"/>
      <c r="Q830" s="49">
        <f t="shared" si="163"/>
        <v>19.630078960615517</v>
      </c>
      <c r="R830" s="48">
        <f t="shared" si="164"/>
        <v>18.7741069854236</v>
      </c>
      <c r="S830" s="34">
        <f t="shared" si="165"/>
        <v>1.5462852221236894</v>
      </c>
      <c r="T830" s="34">
        <f t="shared" si="166"/>
        <v>1.3136738798038969</v>
      </c>
      <c r="U830" s="17">
        <f t="shared" si="167"/>
        <v>47.931599999999989</v>
      </c>
      <c r="V830" s="17">
        <f t="shared" si="174"/>
        <v>23.965799999999994</v>
      </c>
      <c r="W830" s="17">
        <f t="shared" si="168"/>
        <v>21.38701006622497</v>
      </c>
      <c r="X830" s="19">
        <f t="shared" si="169"/>
        <v>2.3965799999999993</v>
      </c>
      <c r="Y830" s="71">
        <f t="shared" si="170"/>
        <v>2.138701006622497</v>
      </c>
    </row>
    <row r="831" spans="1:25" ht="18" x14ac:dyDescent="0.55000000000000004">
      <c r="A831" s="57">
        <v>843</v>
      </c>
      <c r="B831" s="70" t="s">
        <v>876</v>
      </c>
      <c r="C831" s="15">
        <v>18.100000000000001</v>
      </c>
      <c r="D831" s="46">
        <f t="shared" si="160"/>
        <v>17.228937500000001</v>
      </c>
      <c r="E831" s="15">
        <v>7.2</v>
      </c>
      <c r="F831" s="46">
        <f t="shared" si="161"/>
        <v>7.0613999999999999</v>
      </c>
      <c r="G831" s="15">
        <v>6.8</v>
      </c>
      <c r="H831" s="46">
        <f t="shared" si="162"/>
        <v>6.2128199999999998</v>
      </c>
      <c r="I831" s="47">
        <v>107.3</v>
      </c>
      <c r="J831" s="37">
        <v>25</v>
      </c>
      <c r="K831" s="37">
        <f>J831+273.15</f>
        <v>298.14999999999998</v>
      </c>
      <c r="L831" s="37">
        <v>62</v>
      </c>
      <c r="M831" s="37">
        <f>L831+273.15</f>
        <v>335.15</v>
      </c>
      <c r="N831" s="53"/>
      <c r="O831" s="50" t="s">
        <v>54</v>
      </c>
      <c r="P831" s="50" t="s">
        <v>50</v>
      </c>
      <c r="Q831" s="48">
        <f t="shared" si="163"/>
        <v>20.632256299299893</v>
      </c>
      <c r="R831" s="48">
        <f t="shared" si="164"/>
        <v>19.629029260034901</v>
      </c>
      <c r="S831" s="34">
        <f t="shared" si="165"/>
        <v>0.54410788343931316</v>
      </c>
      <c r="T831" s="34">
        <f t="shared" si="166"/>
        <v>0.45875160519259595</v>
      </c>
      <c r="U831" s="17">
        <f t="shared" si="167"/>
        <v>1.6175999999999875</v>
      </c>
      <c r="V831" s="17">
        <f t="shared" si="174"/>
        <v>0.80879999999999375</v>
      </c>
      <c r="W831" s="17">
        <f t="shared" si="168"/>
        <v>0.61645283331249279</v>
      </c>
      <c r="X831" s="19">
        <f t="shared" si="169"/>
        <v>8.0879999999999369E-2</v>
      </c>
      <c r="Y831" s="71">
        <f t="shared" si="170"/>
        <v>6.164528333124928E-2</v>
      </c>
    </row>
    <row r="832" spans="1:25" ht="18" x14ac:dyDescent="0.55000000000000004">
      <c r="A832" s="57">
        <v>844</v>
      </c>
      <c r="B832" s="70" t="s">
        <v>877</v>
      </c>
      <c r="C832" s="15">
        <v>17.3</v>
      </c>
      <c r="D832" s="46">
        <f t="shared" si="160"/>
        <v>16.467437500000003</v>
      </c>
      <c r="E832" s="15">
        <v>6</v>
      </c>
      <c r="F832" s="46">
        <f t="shared" si="161"/>
        <v>5.8845000000000001</v>
      </c>
      <c r="G832" s="15">
        <v>10.5</v>
      </c>
      <c r="H832" s="46">
        <f t="shared" si="162"/>
        <v>9.5933250000000001</v>
      </c>
      <c r="I832" s="47">
        <v>132.19999999999999</v>
      </c>
      <c r="J832" s="37">
        <f>K832-273.15</f>
        <v>79.300000000000011</v>
      </c>
      <c r="K832" s="38">
        <v>352.45</v>
      </c>
      <c r="L832" s="37">
        <f>M832-273.15</f>
        <v>245</v>
      </c>
      <c r="M832" s="37">
        <v>518.15</v>
      </c>
      <c r="N832" s="53"/>
      <c r="O832" s="50" t="s">
        <v>54</v>
      </c>
      <c r="P832" s="50" t="s">
        <v>55</v>
      </c>
      <c r="Q832" s="48">
        <f t="shared" si="163"/>
        <v>21.107818456676188</v>
      </c>
      <c r="R832" s="48">
        <f t="shared" si="164"/>
        <v>19.945819677868126</v>
      </c>
      <c r="S832" s="34">
        <f t="shared" si="165"/>
        <v>6.8545726063018009E-2</v>
      </c>
      <c r="T832" s="34">
        <f t="shared" si="166"/>
        <v>0.14196118735937091</v>
      </c>
      <c r="U832" s="17">
        <f t="shared" si="167"/>
        <v>21.315599999999979</v>
      </c>
      <c r="V832" s="17">
        <f t="shared" si="174"/>
        <v>10.657799999999989</v>
      </c>
      <c r="W832" s="17">
        <f t="shared" si="168"/>
        <v>8.991897205674972</v>
      </c>
      <c r="X832" s="19">
        <f t="shared" si="169"/>
        <v>1.0657799999999988</v>
      </c>
      <c r="Y832" s="71">
        <f t="shared" si="170"/>
        <v>0.89918972056749724</v>
      </c>
    </row>
    <row r="833" spans="1:25" ht="18" x14ac:dyDescent="0.55000000000000004">
      <c r="A833" s="57">
        <v>846</v>
      </c>
      <c r="B833" s="70" t="s">
        <v>878</v>
      </c>
      <c r="C833" s="15">
        <v>19.7</v>
      </c>
      <c r="D833" s="46">
        <f t="shared" si="160"/>
        <v>18.7519375</v>
      </c>
      <c r="E833" s="15">
        <v>8.8000000000000007</v>
      </c>
      <c r="F833" s="46">
        <f t="shared" si="161"/>
        <v>8.6306000000000012</v>
      </c>
      <c r="G833" s="15">
        <v>5.4</v>
      </c>
      <c r="H833" s="46">
        <f t="shared" si="162"/>
        <v>4.9337100000000005</v>
      </c>
      <c r="I833" s="47">
        <v>135.69999999999999</v>
      </c>
      <c r="J833" s="37">
        <v>71</v>
      </c>
      <c r="K833" s="37">
        <f>J833+273.15</f>
        <v>344.15</v>
      </c>
      <c r="L833" s="37">
        <f>M833-273.15</f>
        <v>233</v>
      </c>
      <c r="M833" s="37">
        <v>506.15</v>
      </c>
      <c r="N833" s="56">
        <v>6.55332E-2</v>
      </c>
      <c r="O833" s="50" t="s">
        <v>130</v>
      </c>
      <c r="P833" s="50" t="s">
        <v>50</v>
      </c>
      <c r="Q833" s="48">
        <f t="shared" si="163"/>
        <v>22.241627638282232</v>
      </c>
      <c r="R833" s="48">
        <f t="shared" si="164"/>
        <v>21.224135099645551</v>
      </c>
      <c r="S833" s="34">
        <f t="shared" si="165"/>
        <v>1.0652634555430254</v>
      </c>
      <c r="T833" s="34">
        <f t="shared" si="166"/>
        <v>1.1363542344180537</v>
      </c>
      <c r="U833" s="17">
        <f t="shared" si="167"/>
        <v>9.6416000000000039</v>
      </c>
      <c r="V833" s="17">
        <f t="shared" si="174"/>
        <v>4.820800000000002</v>
      </c>
      <c r="W833" s="17">
        <f t="shared" si="168"/>
        <v>4.5668766026625143</v>
      </c>
      <c r="X833" s="19">
        <f t="shared" si="169"/>
        <v>0.48208000000000018</v>
      </c>
      <c r="Y833" s="71">
        <f t="shared" si="170"/>
        <v>0.45668766026625141</v>
      </c>
    </row>
    <row r="834" spans="1:25" ht="18" x14ac:dyDescent="0.55000000000000004">
      <c r="A834" s="57">
        <v>847</v>
      </c>
      <c r="B834" s="70" t="s">
        <v>879</v>
      </c>
      <c r="C834" s="15">
        <v>18.8</v>
      </c>
      <c r="D834" s="46">
        <f t="shared" ref="D834:D897" si="175">C834*(1-($AC$12-$AD$12)*$AA$12*1.25)</f>
        <v>17.895250000000001</v>
      </c>
      <c r="E834" s="15">
        <v>6.1</v>
      </c>
      <c r="F834" s="46">
        <f t="shared" ref="F834:F897" si="176">E834*(1-($AC$12-$AD$12)*$AA$12/2)</f>
        <v>5.9825749999999998</v>
      </c>
      <c r="G834" s="15">
        <v>3.5</v>
      </c>
      <c r="H834" s="46">
        <f t="shared" ref="H834:H897" si="177">G834*(1-($AC$12-$AD$12)*(0.00122+$AA$12/2))</f>
        <v>3.197775</v>
      </c>
      <c r="I834" s="47">
        <v>151.69999999999999</v>
      </c>
      <c r="J834" s="37">
        <f>K834-273.15</f>
        <v>31.5</v>
      </c>
      <c r="K834" s="37">
        <v>304.64999999999998</v>
      </c>
      <c r="L834" s="37">
        <f>M834-273.15</f>
        <v>180.97500000000002</v>
      </c>
      <c r="M834" s="37">
        <v>454.125</v>
      </c>
      <c r="N834" s="53"/>
      <c r="O834" s="50" t="s">
        <v>47</v>
      </c>
      <c r="P834" s="50" t="s">
        <v>192</v>
      </c>
      <c r="Q834" s="49">
        <f t="shared" ref="Q834:Q847" si="178">(C834^2+E834^2+G834^2)^(1/2)</f>
        <v>20.072369067950103</v>
      </c>
      <c r="R834" s="48">
        <f t="shared" ref="R834:R847" si="179">(D834^2+F834^2+H834^2)^(1/2)</f>
        <v>19.137840555918267</v>
      </c>
      <c r="S834" s="34">
        <f t="shared" ref="S834:S847" si="180">ABS($AG$2-Q834)</f>
        <v>1.1039951147891038</v>
      </c>
      <c r="T834" s="34">
        <f t="shared" ref="T834:T847" si="181">ABS($AG$3-R834)</f>
        <v>0.94994030930923046</v>
      </c>
      <c r="U834" s="17">
        <f t="shared" ref="U834:U847" si="182">4*($AB$2-C834)^2+($AC$2-E834)^2+($AD$2-G834)^2</f>
        <v>13.085600000000001</v>
      </c>
      <c r="V834" s="17">
        <f t="shared" si="174"/>
        <v>6.5428000000000006</v>
      </c>
      <c r="W834" s="17">
        <f t="shared" ref="W834:W847" si="183">(4*($AB$3-D834)^2+($AC$3-F834)^2+($AD$3-H834)^2)^1/2</f>
        <v>5.5036587119250022</v>
      </c>
      <c r="X834" s="19">
        <f t="shared" ref="X834:X847" si="184">V834/$Z$12</f>
        <v>0.65428000000000008</v>
      </c>
      <c r="Y834" s="71">
        <f t="shared" ref="Y834:Y847" si="185">W834/$Z$12</f>
        <v>0.55036587119250024</v>
      </c>
    </row>
    <row r="835" spans="1:25" ht="18" x14ac:dyDescent="0.55000000000000004">
      <c r="A835" s="57">
        <v>848</v>
      </c>
      <c r="B835" s="70" t="s">
        <v>880</v>
      </c>
      <c r="C835" s="15">
        <v>20.5</v>
      </c>
      <c r="D835" s="46">
        <f t="shared" si="175"/>
        <v>19.513437500000002</v>
      </c>
      <c r="E835" s="15">
        <v>10.8</v>
      </c>
      <c r="F835" s="46">
        <f t="shared" si="176"/>
        <v>10.5921</v>
      </c>
      <c r="G835" s="15">
        <v>4.4000000000000004</v>
      </c>
      <c r="H835" s="46">
        <f t="shared" si="177"/>
        <v>4.02006</v>
      </c>
      <c r="I835" s="47">
        <v>148.80000000000001</v>
      </c>
      <c r="J835" s="37">
        <v>38</v>
      </c>
      <c r="K835" s="37">
        <f t="shared" ref="K835:K842" si="186">J835+273.15</f>
        <v>311.14999999999998</v>
      </c>
      <c r="L835" s="37" t="s">
        <v>47</v>
      </c>
      <c r="M835" s="37" t="s">
        <v>47</v>
      </c>
      <c r="N835" s="53"/>
      <c r="O835" s="37"/>
      <c r="P835" s="37"/>
      <c r="Q835" s="48">
        <f t="shared" si="178"/>
        <v>23.584952830141511</v>
      </c>
      <c r="R835" s="48">
        <f t="shared" si="179"/>
        <v>22.563858443980859</v>
      </c>
      <c r="S835" s="34">
        <f t="shared" si="180"/>
        <v>2.4085886474023042</v>
      </c>
      <c r="T835" s="34">
        <f t="shared" si="181"/>
        <v>2.4760775787533618</v>
      </c>
      <c r="U835" s="17">
        <f t="shared" si="182"/>
        <v>33.873600000000017</v>
      </c>
      <c r="V835" s="17">
        <f t="shared" si="174"/>
        <v>16.936800000000009</v>
      </c>
      <c r="W835" s="17">
        <f t="shared" si="183"/>
        <v>15.872404079912535</v>
      </c>
      <c r="X835" s="19">
        <f t="shared" si="184"/>
        <v>1.693680000000001</v>
      </c>
      <c r="Y835" s="71">
        <f t="shared" si="185"/>
        <v>1.5872404079912534</v>
      </c>
    </row>
    <row r="836" spans="1:25" ht="18" x14ac:dyDescent="0.55000000000000004">
      <c r="A836" s="57">
        <v>849</v>
      </c>
      <c r="B836" s="70" t="s">
        <v>881</v>
      </c>
      <c r="C836" s="15">
        <v>19.100000000000001</v>
      </c>
      <c r="D836" s="46">
        <f t="shared" si="175"/>
        <v>18.180812500000002</v>
      </c>
      <c r="E836" s="15">
        <v>4.9000000000000004</v>
      </c>
      <c r="F836" s="46">
        <f t="shared" si="176"/>
        <v>4.8056750000000008</v>
      </c>
      <c r="G836" s="15">
        <v>12.9</v>
      </c>
      <c r="H836" s="46">
        <f t="shared" si="177"/>
        <v>11.786085</v>
      </c>
      <c r="I836" s="47">
        <v>116.3</v>
      </c>
      <c r="J836" s="37">
        <v>49</v>
      </c>
      <c r="K836" s="37">
        <f t="shared" si="186"/>
        <v>322.14999999999998</v>
      </c>
      <c r="L836" s="37">
        <v>212</v>
      </c>
      <c r="M836" s="37">
        <f t="shared" ref="M836:M842" si="187">L836+273.15</f>
        <v>485.15</v>
      </c>
      <c r="N836" s="53"/>
      <c r="O836" s="37"/>
      <c r="P836" s="37"/>
      <c r="Q836" s="48">
        <f t="shared" si="178"/>
        <v>23.563318951285279</v>
      </c>
      <c r="R836" s="48">
        <f t="shared" si="179"/>
        <v>22.193428193792105</v>
      </c>
      <c r="S836" s="34">
        <f t="shared" si="180"/>
        <v>2.3869547685460724</v>
      </c>
      <c r="T836" s="34">
        <f t="shared" si="181"/>
        <v>2.1056473285646078</v>
      </c>
      <c r="U836" s="17">
        <f t="shared" si="182"/>
        <v>39.79760000000001</v>
      </c>
      <c r="V836" s="17">
        <f t="shared" si="174"/>
        <v>19.898800000000005</v>
      </c>
      <c r="W836" s="17">
        <f t="shared" si="183"/>
        <v>17.017022149537503</v>
      </c>
      <c r="X836" s="19">
        <f t="shared" si="184"/>
        <v>1.9898800000000005</v>
      </c>
      <c r="Y836" s="71">
        <f t="shared" si="185"/>
        <v>1.7017022149537504</v>
      </c>
    </row>
    <row r="837" spans="1:25" ht="18" x14ac:dyDescent="0.55000000000000004">
      <c r="A837" s="57">
        <v>850</v>
      </c>
      <c r="B837" s="70" t="s">
        <v>882</v>
      </c>
      <c r="C837" s="15">
        <v>19.2</v>
      </c>
      <c r="D837" s="46">
        <f t="shared" si="175"/>
        <v>18.276</v>
      </c>
      <c r="E837" s="15">
        <v>6</v>
      </c>
      <c r="F837" s="46">
        <f t="shared" si="176"/>
        <v>5.8845000000000001</v>
      </c>
      <c r="G837" s="15">
        <v>13.4</v>
      </c>
      <c r="H837" s="46">
        <f t="shared" si="177"/>
        <v>12.24291</v>
      </c>
      <c r="I837" s="47">
        <v>121</v>
      </c>
      <c r="J837" s="37">
        <v>65</v>
      </c>
      <c r="K837" s="37">
        <f t="shared" si="186"/>
        <v>338.15</v>
      </c>
      <c r="L837" s="37">
        <v>225.1</v>
      </c>
      <c r="M837" s="37">
        <f t="shared" si="187"/>
        <v>498.25</v>
      </c>
      <c r="N837" s="53"/>
      <c r="O837" s="37"/>
      <c r="P837" s="37"/>
      <c r="Q837" s="48">
        <f t="shared" si="178"/>
        <v>24.170229622409465</v>
      </c>
      <c r="R837" s="48">
        <f t="shared" si="179"/>
        <v>22.771217831246972</v>
      </c>
      <c r="S837" s="34">
        <f t="shared" si="180"/>
        <v>2.9938654396702589</v>
      </c>
      <c r="T837" s="34">
        <f t="shared" si="181"/>
        <v>2.6834369660194746</v>
      </c>
      <c r="U837" s="17">
        <f t="shared" si="182"/>
        <v>42.881600000000006</v>
      </c>
      <c r="V837" s="17">
        <f t="shared" si="174"/>
        <v>21.440800000000003</v>
      </c>
      <c r="W837" s="17">
        <f t="shared" si="183"/>
        <v>18.131177401850003</v>
      </c>
      <c r="X837" s="19">
        <f t="shared" si="184"/>
        <v>2.1440800000000002</v>
      </c>
      <c r="Y837" s="71">
        <f t="shared" si="185"/>
        <v>1.8131177401850003</v>
      </c>
    </row>
    <row r="838" spans="1:25" ht="18" x14ac:dyDescent="0.55000000000000004">
      <c r="A838" s="57">
        <v>851</v>
      </c>
      <c r="B838" s="70" t="s">
        <v>883</v>
      </c>
      <c r="C838" s="15">
        <v>19.5</v>
      </c>
      <c r="D838" s="46">
        <f t="shared" si="175"/>
        <v>18.561562500000001</v>
      </c>
      <c r="E838" s="15">
        <v>12.3</v>
      </c>
      <c r="F838" s="46">
        <f t="shared" si="176"/>
        <v>12.063225000000001</v>
      </c>
      <c r="G838" s="15">
        <v>3.8</v>
      </c>
      <c r="H838" s="46">
        <f t="shared" si="177"/>
        <v>3.4718699999999996</v>
      </c>
      <c r="I838" s="47">
        <v>114.9</v>
      </c>
      <c r="J838" s="37">
        <v>-24</v>
      </c>
      <c r="K838" s="37">
        <f t="shared" si="186"/>
        <v>249.14999999999998</v>
      </c>
      <c r="L838" s="37">
        <v>233</v>
      </c>
      <c r="M838" s="37">
        <f t="shared" si="187"/>
        <v>506.15</v>
      </c>
      <c r="N838" s="53"/>
      <c r="O838" s="37"/>
      <c r="P838" s="37"/>
      <c r="Q838" s="48">
        <f t="shared" si="178"/>
        <v>23.366214926684211</v>
      </c>
      <c r="R838" s="48">
        <f t="shared" si="179"/>
        <v>22.407741544808378</v>
      </c>
      <c r="S838" s="34">
        <f t="shared" si="180"/>
        <v>2.189850743945005</v>
      </c>
      <c r="T838" s="34">
        <f t="shared" si="181"/>
        <v>2.3199606795808805</v>
      </c>
      <c r="U838" s="17">
        <f t="shared" si="182"/>
        <v>40.763600000000018</v>
      </c>
      <c r="V838" s="17">
        <f t="shared" si="174"/>
        <v>20.381800000000009</v>
      </c>
      <c r="W838" s="17">
        <f t="shared" si="183"/>
        <v>19.061685169625019</v>
      </c>
      <c r="X838" s="19">
        <f t="shared" si="184"/>
        <v>2.038180000000001</v>
      </c>
      <c r="Y838" s="71">
        <f t="shared" si="185"/>
        <v>1.9061685169625018</v>
      </c>
    </row>
    <row r="839" spans="1:25" ht="18" x14ac:dyDescent="0.55000000000000004">
      <c r="A839" s="57">
        <v>852</v>
      </c>
      <c r="B839" s="70" t="s">
        <v>884</v>
      </c>
      <c r="C839" s="15">
        <v>20.100000000000001</v>
      </c>
      <c r="D839" s="46">
        <f t="shared" si="175"/>
        <v>19.132687500000003</v>
      </c>
      <c r="E839" s="15">
        <v>7.5</v>
      </c>
      <c r="F839" s="46">
        <f t="shared" si="176"/>
        <v>7.3556249999999999</v>
      </c>
      <c r="G839" s="15">
        <v>10.9</v>
      </c>
      <c r="H839" s="46">
        <f t="shared" si="177"/>
        <v>9.9587850000000007</v>
      </c>
      <c r="I839" s="47">
        <v>119</v>
      </c>
      <c r="J839" s="37">
        <v>67</v>
      </c>
      <c r="K839" s="37">
        <f t="shared" si="186"/>
        <v>340.15</v>
      </c>
      <c r="L839" s="37">
        <v>219</v>
      </c>
      <c r="M839" s="37">
        <f t="shared" si="187"/>
        <v>492.15</v>
      </c>
      <c r="N839" s="53"/>
      <c r="O839" s="37"/>
      <c r="P839" s="37"/>
      <c r="Q839" s="48">
        <f t="shared" si="178"/>
        <v>24.063873337432611</v>
      </c>
      <c r="R839" s="48">
        <f t="shared" si="179"/>
        <v>22.78908398311583</v>
      </c>
      <c r="S839" s="34">
        <f t="shared" si="180"/>
        <v>2.8875091546934044</v>
      </c>
      <c r="T839" s="34">
        <f t="shared" si="181"/>
        <v>2.7013031178883331</v>
      </c>
      <c r="U839" s="17">
        <f t="shared" si="182"/>
        <v>23.077600000000032</v>
      </c>
      <c r="V839" s="17">
        <f t="shared" si="174"/>
        <v>11.538800000000016</v>
      </c>
      <c r="W839" s="17">
        <f t="shared" si="183"/>
        <v>10.226646299037531</v>
      </c>
      <c r="X839" s="19">
        <f t="shared" si="184"/>
        <v>1.1538800000000016</v>
      </c>
      <c r="Y839" s="71">
        <f t="shared" si="185"/>
        <v>1.0226646299037532</v>
      </c>
    </row>
    <row r="840" spans="1:25" ht="18" x14ac:dyDescent="0.55000000000000004">
      <c r="A840" s="57">
        <v>853</v>
      </c>
      <c r="B840" s="70" t="s">
        <v>885</v>
      </c>
      <c r="C840" s="15">
        <v>20.3</v>
      </c>
      <c r="D840" s="46">
        <f t="shared" si="175"/>
        <v>19.323062500000002</v>
      </c>
      <c r="E840" s="15">
        <v>5.5</v>
      </c>
      <c r="F840" s="46">
        <f t="shared" si="176"/>
        <v>5.3941249999999998</v>
      </c>
      <c r="G840" s="15">
        <v>3.5</v>
      </c>
      <c r="H840" s="46">
        <f t="shared" si="177"/>
        <v>3.197775</v>
      </c>
      <c r="I840" s="47">
        <v>153.80000000000001</v>
      </c>
      <c r="J840" s="37">
        <v>5.8</v>
      </c>
      <c r="K840" s="38">
        <f t="shared" si="186"/>
        <v>278.95</v>
      </c>
      <c r="L840" s="37">
        <v>245</v>
      </c>
      <c r="M840" s="38">
        <f t="shared" si="187"/>
        <v>518.15</v>
      </c>
      <c r="N840" s="53"/>
      <c r="O840" s="37"/>
      <c r="P840" s="37"/>
      <c r="Q840" s="48">
        <f t="shared" si="178"/>
        <v>21.321116293477694</v>
      </c>
      <c r="R840" s="48">
        <f t="shared" si="179"/>
        <v>20.315095221168821</v>
      </c>
      <c r="S840" s="34">
        <f t="shared" si="180"/>
        <v>0.14475211073848726</v>
      </c>
      <c r="T840" s="34">
        <f t="shared" si="181"/>
        <v>0.22731435594132421</v>
      </c>
      <c r="U840" s="17">
        <f t="shared" si="182"/>
        <v>24.485600000000023</v>
      </c>
      <c r="V840" s="17">
        <f t="shared" si="174"/>
        <v>12.242800000000011</v>
      </c>
      <c r="W840" s="17">
        <f t="shared" si="183"/>
        <v>10.997898359737533</v>
      </c>
      <c r="X840" s="19">
        <f t="shared" si="184"/>
        <v>1.2242800000000011</v>
      </c>
      <c r="Y840" s="71">
        <f t="shared" si="185"/>
        <v>1.0997898359737532</v>
      </c>
    </row>
    <row r="841" spans="1:25" ht="18" x14ac:dyDescent="0.55000000000000004">
      <c r="A841" s="57">
        <v>854</v>
      </c>
      <c r="B841" s="70" t="s">
        <v>886</v>
      </c>
      <c r="C841" s="15">
        <v>20</v>
      </c>
      <c r="D841" s="46">
        <f t="shared" si="175"/>
        <v>19.037500000000001</v>
      </c>
      <c r="E841" s="15">
        <v>6</v>
      </c>
      <c r="F841" s="46">
        <f t="shared" si="176"/>
        <v>5.8845000000000001</v>
      </c>
      <c r="G841" s="15">
        <v>4.9000000000000004</v>
      </c>
      <c r="H841" s="46">
        <f t="shared" si="177"/>
        <v>4.4768850000000002</v>
      </c>
      <c r="I841" s="47">
        <v>150.1</v>
      </c>
      <c r="J841" s="37">
        <v>34</v>
      </c>
      <c r="K841" s="37">
        <f t="shared" si="186"/>
        <v>307.14999999999998</v>
      </c>
      <c r="L841" s="37">
        <v>95</v>
      </c>
      <c r="M841" s="37">
        <f t="shared" si="187"/>
        <v>368.15</v>
      </c>
      <c r="N841" s="53"/>
      <c r="O841" s="50" t="s">
        <v>130</v>
      </c>
      <c r="P841" s="50" t="s">
        <v>50</v>
      </c>
      <c r="Q841" s="48">
        <f t="shared" si="178"/>
        <v>21.447843714462302</v>
      </c>
      <c r="R841" s="48">
        <f t="shared" si="179"/>
        <v>20.422934309330408</v>
      </c>
      <c r="S841" s="34">
        <f t="shared" si="180"/>
        <v>0.27147953172309514</v>
      </c>
      <c r="T841" s="34">
        <f t="shared" si="181"/>
        <v>0.33515344410291092</v>
      </c>
      <c r="U841" s="17">
        <f t="shared" si="182"/>
        <v>11.96360000000001</v>
      </c>
      <c r="V841" s="17">
        <f t="shared" si="174"/>
        <v>5.9818000000000051</v>
      </c>
      <c r="W841" s="17">
        <f t="shared" si="183"/>
        <v>5.5244971956625211</v>
      </c>
      <c r="X841" s="19">
        <f t="shared" si="184"/>
        <v>0.59818000000000049</v>
      </c>
      <c r="Y841" s="71">
        <f t="shared" si="185"/>
        <v>0.55244971956625211</v>
      </c>
    </row>
    <row r="842" spans="1:25" ht="18" x14ac:dyDescent="0.55000000000000004">
      <c r="A842" s="57">
        <v>855</v>
      </c>
      <c r="B842" s="70" t="s">
        <v>887</v>
      </c>
      <c r="C842" s="15">
        <v>18.7</v>
      </c>
      <c r="D842" s="46">
        <f t="shared" si="175"/>
        <v>17.800062499999999</v>
      </c>
      <c r="E842" s="15">
        <v>9.1999999999999993</v>
      </c>
      <c r="F842" s="46">
        <f t="shared" si="176"/>
        <v>9.0228999999999999</v>
      </c>
      <c r="G842" s="15">
        <v>8.6</v>
      </c>
      <c r="H842" s="46">
        <f t="shared" si="177"/>
        <v>7.8573899999999997</v>
      </c>
      <c r="I842" s="47">
        <v>77</v>
      </c>
      <c r="J842" s="37">
        <v>64</v>
      </c>
      <c r="K842" s="37">
        <f t="shared" si="186"/>
        <v>337.15</v>
      </c>
      <c r="L842" s="37">
        <v>114.5</v>
      </c>
      <c r="M842" s="37">
        <f t="shared" si="187"/>
        <v>387.65</v>
      </c>
      <c r="N842" s="53">
        <v>10.8</v>
      </c>
      <c r="O842" s="50" t="s">
        <v>130</v>
      </c>
      <c r="P842" s="50" t="s">
        <v>50</v>
      </c>
      <c r="Q842" s="48">
        <f t="shared" si="178"/>
        <v>22.545287755981292</v>
      </c>
      <c r="R842" s="48">
        <f t="shared" si="179"/>
        <v>21.447459687012032</v>
      </c>
      <c r="S842" s="34">
        <f t="shared" si="180"/>
        <v>1.3689235732420855</v>
      </c>
      <c r="T842" s="34">
        <f t="shared" si="181"/>
        <v>1.3596788217845344</v>
      </c>
      <c r="U842" s="17">
        <f t="shared" si="182"/>
        <v>7.4015999999999957</v>
      </c>
      <c r="V842" s="17">
        <f t="shared" si="174"/>
        <v>3.7007999999999979</v>
      </c>
      <c r="W842" s="17">
        <f t="shared" si="183"/>
        <v>3.4262492486624998</v>
      </c>
      <c r="X842" s="19">
        <f t="shared" si="184"/>
        <v>0.3700799999999998</v>
      </c>
      <c r="Y842" s="71">
        <f t="shared" si="185"/>
        <v>0.34262492486624996</v>
      </c>
    </row>
    <row r="843" spans="1:25" ht="18" x14ac:dyDescent="0.55000000000000004">
      <c r="A843" s="57">
        <v>856</v>
      </c>
      <c r="B843" s="70" t="s">
        <v>888</v>
      </c>
      <c r="C843" s="15">
        <v>16.2</v>
      </c>
      <c r="D843" s="46">
        <f t="shared" si="175"/>
        <v>15.420375</v>
      </c>
      <c r="E843" s="15">
        <v>7.6</v>
      </c>
      <c r="F843" s="46">
        <f t="shared" si="176"/>
        <v>7.4536999999999995</v>
      </c>
      <c r="G843" s="15">
        <v>12.5</v>
      </c>
      <c r="H843" s="46">
        <f t="shared" si="177"/>
        <v>11.420624999999999</v>
      </c>
      <c r="I843" s="47">
        <v>160</v>
      </c>
      <c r="J843" s="37">
        <f>K843-273.15</f>
        <v>-43.999999999999972</v>
      </c>
      <c r="K843" s="37">
        <v>229.15</v>
      </c>
      <c r="L843" s="37">
        <f>M843-273.15</f>
        <v>233.85000000000002</v>
      </c>
      <c r="M843" s="37">
        <v>507</v>
      </c>
      <c r="N843" s="53"/>
      <c r="O843" s="37"/>
      <c r="P843" s="37"/>
      <c r="Q843" s="48">
        <f t="shared" si="178"/>
        <v>21.827734651126764</v>
      </c>
      <c r="R843" s="48">
        <f t="shared" si="179"/>
        <v>20.585827265894611</v>
      </c>
      <c r="S843" s="34">
        <f t="shared" si="180"/>
        <v>0.65137046838755808</v>
      </c>
      <c r="T843" s="34">
        <f t="shared" si="181"/>
        <v>0.49804640066711414</v>
      </c>
      <c r="U843" s="17">
        <f t="shared" si="182"/>
        <v>56.011599999999987</v>
      </c>
      <c r="V843" s="17">
        <f t="shared" si="174"/>
        <v>28.005799999999994</v>
      </c>
      <c r="W843" s="17">
        <f t="shared" si="183"/>
        <v>23.86122769161247</v>
      </c>
      <c r="X843" s="19">
        <f t="shared" si="184"/>
        <v>2.8005799999999992</v>
      </c>
      <c r="Y843" s="71">
        <f t="shared" si="185"/>
        <v>2.386122769161247</v>
      </c>
    </row>
    <row r="844" spans="1:25" ht="18" x14ac:dyDescent="0.55000000000000004">
      <c r="A844" s="57">
        <v>857</v>
      </c>
      <c r="B844" s="70" t="s">
        <v>889</v>
      </c>
      <c r="C844" s="15">
        <v>15.5</v>
      </c>
      <c r="D844" s="46">
        <f t="shared" si="175"/>
        <v>14.7540625</v>
      </c>
      <c r="E844" s="15">
        <v>6.1</v>
      </c>
      <c r="F844" s="46">
        <f t="shared" si="176"/>
        <v>5.9825749999999998</v>
      </c>
      <c r="G844" s="15">
        <v>11</v>
      </c>
      <c r="H844" s="46">
        <f t="shared" si="177"/>
        <v>10.05015</v>
      </c>
      <c r="I844" s="47">
        <v>134.6</v>
      </c>
      <c r="J844" s="37" t="s">
        <v>47</v>
      </c>
      <c r="K844" s="37" t="s">
        <v>47</v>
      </c>
      <c r="L844" s="37">
        <v>140</v>
      </c>
      <c r="M844" s="37">
        <f>L844+273.15</f>
        <v>413.15</v>
      </c>
      <c r="N844" s="53"/>
      <c r="O844" s="37"/>
      <c r="P844" s="37"/>
      <c r="Q844" s="49">
        <f t="shared" si="178"/>
        <v>19.96146287224461</v>
      </c>
      <c r="R844" s="48">
        <f t="shared" si="179"/>
        <v>18.827614796012565</v>
      </c>
      <c r="S844" s="34">
        <f t="shared" si="180"/>
        <v>1.2149013104945965</v>
      </c>
      <c r="T844" s="34">
        <f t="shared" si="181"/>
        <v>1.2601660692149323</v>
      </c>
      <c r="U844" s="17">
        <f t="shared" si="182"/>
        <v>58.283599999999971</v>
      </c>
      <c r="V844" s="17">
        <f t="shared" si="174"/>
        <v>29.141799999999986</v>
      </c>
      <c r="W844" s="17">
        <f t="shared" si="183"/>
        <v>25.25206888192497</v>
      </c>
      <c r="X844" s="19">
        <f t="shared" si="184"/>
        <v>2.9141799999999987</v>
      </c>
      <c r="Y844" s="71">
        <f t="shared" si="185"/>
        <v>2.5252068881924972</v>
      </c>
    </row>
    <row r="845" spans="1:25" ht="18" x14ac:dyDescent="0.55000000000000004">
      <c r="A845" s="57">
        <v>858</v>
      </c>
      <c r="B845" s="70" t="s">
        <v>890</v>
      </c>
      <c r="C845" s="15">
        <v>15.5</v>
      </c>
      <c r="D845" s="46">
        <f t="shared" si="175"/>
        <v>14.7540625</v>
      </c>
      <c r="E845" s="15">
        <v>16</v>
      </c>
      <c r="F845" s="46">
        <f t="shared" si="176"/>
        <v>15.692</v>
      </c>
      <c r="G845" s="15">
        <v>42.3</v>
      </c>
      <c r="H845" s="46">
        <f t="shared" si="177"/>
        <v>38.647394999999996</v>
      </c>
      <c r="I845" s="47">
        <v>18</v>
      </c>
      <c r="J845" s="37">
        <f>K845-273.15</f>
        <v>0</v>
      </c>
      <c r="K845" s="37">
        <v>273.14999999999998</v>
      </c>
      <c r="L845" s="37">
        <f>M845-273.15</f>
        <v>100</v>
      </c>
      <c r="M845" s="37">
        <v>373.15</v>
      </c>
      <c r="N845" s="53"/>
      <c r="O845" s="37"/>
      <c r="P845" s="37"/>
      <c r="Q845" s="48">
        <f t="shared" si="178"/>
        <v>47.807321614999516</v>
      </c>
      <c r="R845" s="48">
        <f t="shared" si="179"/>
        <v>44.244122372807112</v>
      </c>
      <c r="S845" s="34">
        <f t="shared" si="180"/>
        <v>26.63095743226031</v>
      </c>
      <c r="T845" s="34">
        <f t="shared" si="181"/>
        <v>24.156341507579615</v>
      </c>
      <c r="U845" s="17">
        <f t="shared" si="182"/>
        <v>1368.5635999999997</v>
      </c>
      <c r="V845" s="17">
        <f t="shared" si="174"/>
        <v>684.28179999999986</v>
      </c>
      <c r="W845" s="17">
        <f t="shared" si="183"/>
        <v>577.52593281637485</v>
      </c>
      <c r="X845" s="19">
        <f t="shared" si="184"/>
        <v>68.428179999999983</v>
      </c>
      <c r="Y845" s="71">
        <f t="shared" si="185"/>
        <v>57.752593281637488</v>
      </c>
    </row>
    <row r="846" spans="1:25" ht="18" x14ac:dyDescent="0.55000000000000004">
      <c r="A846" s="57">
        <v>860</v>
      </c>
      <c r="B846" s="70" t="s">
        <v>891</v>
      </c>
      <c r="C846" s="15">
        <v>20.9</v>
      </c>
      <c r="D846" s="46">
        <f t="shared" si="175"/>
        <v>19.894187499999997</v>
      </c>
      <c r="E846" s="15">
        <v>18.7</v>
      </c>
      <c r="F846" s="46">
        <f t="shared" si="176"/>
        <v>18.340025000000001</v>
      </c>
      <c r="G846" s="15">
        <v>26.4</v>
      </c>
      <c r="H846" s="46">
        <f t="shared" si="177"/>
        <v>24.120359999999998</v>
      </c>
      <c r="I846" s="47">
        <v>45.8</v>
      </c>
      <c r="J846" s="37">
        <f>K846-273.15</f>
        <v>132.70000000000005</v>
      </c>
      <c r="K846" s="37">
        <v>405.85</v>
      </c>
      <c r="L846" s="37">
        <f>M846-273.15</f>
        <v>191.85000000000002</v>
      </c>
      <c r="M846" s="37">
        <v>465</v>
      </c>
      <c r="N846" s="53"/>
      <c r="O846" s="37"/>
      <c r="P846" s="37"/>
      <c r="Q846" s="48">
        <f t="shared" si="178"/>
        <v>38.515711080025511</v>
      </c>
      <c r="R846" s="48">
        <f t="shared" si="179"/>
        <v>36.248130707877628</v>
      </c>
      <c r="S846" s="34">
        <f t="shared" si="180"/>
        <v>17.339346897286305</v>
      </c>
      <c r="T846" s="34">
        <f t="shared" si="181"/>
        <v>16.160349842650131</v>
      </c>
      <c r="U846" s="17">
        <f t="shared" si="182"/>
        <v>532.25959999999998</v>
      </c>
      <c r="V846" s="17">
        <f t="shared" si="174"/>
        <v>266.12979999999999</v>
      </c>
      <c r="W846" s="17">
        <f t="shared" si="183"/>
        <v>232.18915017697498</v>
      </c>
      <c r="X846" s="19">
        <f t="shared" si="184"/>
        <v>26.61298</v>
      </c>
      <c r="Y846" s="71">
        <f t="shared" si="185"/>
        <v>23.218915017697498</v>
      </c>
    </row>
    <row r="847" spans="1:25" ht="18.399999999999999" thickBot="1" x14ac:dyDescent="0.6">
      <c r="A847" s="57">
        <v>861</v>
      </c>
      <c r="B847" s="76" t="s">
        <v>892</v>
      </c>
      <c r="C847" s="77">
        <v>18.3</v>
      </c>
      <c r="D847" s="78">
        <f t="shared" si="175"/>
        <v>17.4193125</v>
      </c>
      <c r="E847" s="77">
        <v>5.8</v>
      </c>
      <c r="F847" s="78">
        <f t="shared" si="176"/>
        <v>5.6883499999999998</v>
      </c>
      <c r="G847" s="77">
        <v>11.4</v>
      </c>
      <c r="H847" s="78">
        <f t="shared" si="177"/>
        <v>10.415609999999999</v>
      </c>
      <c r="I847" s="79">
        <v>100.2</v>
      </c>
      <c r="J847" s="51">
        <f>K847-273.15</f>
        <v>56.850000000000023</v>
      </c>
      <c r="K847" s="51">
        <v>330</v>
      </c>
      <c r="L847" s="51">
        <f>M847-273.15</f>
        <v>197.63</v>
      </c>
      <c r="M847" s="51">
        <v>470.78</v>
      </c>
      <c r="N847" s="80"/>
      <c r="O847" s="92" t="s">
        <v>54</v>
      </c>
      <c r="P847" s="92" t="s">
        <v>192</v>
      </c>
      <c r="Q847" s="81">
        <f t="shared" si="178"/>
        <v>22.3268896176785</v>
      </c>
      <c r="R847" s="81">
        <f t="shared" si="179"/>
        <v>21.077824967658692</v>
      </c>
      <c r="S847" s="82">
        <f t="shared" si="180"/>
        <v>1.1505254349392935</v>
      </c>
      <c r="T847" s="82">
        <f t="shared" si="181"/>
        <v>0.99004410243119523</v>
      </c>
      <c r="U847" s="83">
        <f t="shared" si="182"/>
        <v>21.505599999999998</v>
      </c>
      <c r="V847" s="83">
        <f t="shared" si="174"/>
        <v>10.752799999999999</v>
      </c>
      <c r="W847" s="83">
        <f t="shared" si="183"/>
        <v>9.0375758579124916</v>
      </c>
      <c r="X847" s="84">
        <f t="shared" si="184"/>
        <v>1.0752799999999998</v>
      </c>
      <c r="Y847" s="85">
        <f t="shared" si="185"/>
        <v>0.90375758579124921</v>
      </c>
    </row>
  </sheetData>
  <sortState xmlns:xlrd2="http://schemas.microsoft.com/office/spreadsheetml/2017/richdata2" ref="A2:Y847">
    <sortCondition ref="A2:A847"/>
  </sortState>
  <dataConsolidate/>
  <mergeCells count="8">
    <mergeCell ref="AD8:AD11"/>
    <mergeCell ref="AC8:AC11"/>
    <mergeCell ref="Z3:AA3"/>
    <mergeCell ref="Z1:AA1"/>
    <mergeCell ref="Z2:AA2"/>
    <mergeCell ref="AA12:AB12"/>
    <mergeCell ref="Z8:Z11"/>
    <mergeCell ref="AA8:AB11"/>
  </mergeCells>
  <conditionalFormatting sqref="Y2:Y847">
    <cfRule type="cellIs" dxfId="8" priority="7" operator="greaterThan">
      <formula>1.5</formula>
    </cfRule>
    <cfRule type="cellIs" dxfId="7" priority="8" operator="between">
      <formula>1</formula>
      <formula>1.5</formula>
    </cfRule>
    <cfRule type="cellIs" dxfId="6" priority="9" operator="lessThan">
      <formula>1</formula>
    </cfRule>
  </conditionalFormatting>
  <conditionalFormatting sqref="X2:X847">
    <cfRule type="cellIs" dxfId="5" priority="4" operator="greaterThan">
      <formula>1.5</formula>
    </cfRule>
    <cfRule type="cellIs" dxfId="4" priority="5" operator="between">
      <formula>1</formula>
      <formula>1.5</formula>
    </cfRule>
    <cfRule type="cellIs" dxfId="3" priority="6" operator="lessThan">
      <formula>1</formula>
    </cfRule>
  </conditionalFormatting>
  <conditionalFormatting sqref="S2:T847">
    <cfRule type="cellIs" dxfId="2" priority="1" operator="greaterThan">
      <formula>2</formula>
    </cfRule>
    <cfRule type="cellIs" dxfId="1" priority="2" operator="between">
      <formula>1</formula>
      <formula>2</formula>
    </cfRule>
    <cfRule type="cellIs" dxfId="0" priority="3" operator="lessThan">
      <formula>1</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A4D2971B2E14C46AE8F7869517B5EC7" ma:contentTypeVersion="8" ma:contentTypeDescription="Vytvoří nový dokument" ma:contentTypeScope="" ma:versionID="4773fb578db1cc8cc495ef5fa06cb1b7">
  <xsd:schema xmlns:xsd="http://www.w3.org/2001/XMLSchema" xmlns:xs="http://www.w3.org/2001/XMLSchema" xmlns:p="http://schemas.microsoft.com/office/2006/metadata/properties" xmlns:ns2="ec2b730b-06b3-4dcb-af50-413643834735" targetNamespace="http://schemas.microsoft.com/office/2006/metadata/properties" ma:root="true" ma:fieldsID="804f78c554e4e0472cf2e05ce5ed8be5" ns2:_="">
    <xsd:import namespace="ec2b730b-06b3-4dcb-af50-41364383473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2b730b-06b3-4dcb-af50-4136438347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847571-D140-4ABF-A5FF-4E06D0D8C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2b730b-06b3-4dcb-af50-41364383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DC4D36-32F0-4845-B962-4D614E359A8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0988765-3D13-4955-B6CA-178BBE1E43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TIPSSolventFinder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2023-05-15T11:17:25Z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0x010100BA4D2971B2E14C46AE8F7869517B5EC7</vt:lpwstr>
  </property>
</Properties>
</file>