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0.150.42.31\Ortak\Aktüerya Ve Maliye\Dönemlik Raporlamalar\Aylık\2 Prim Adet\2023\2023-02\Portal&amp;Web\Yeni Branş Düzenlemesine Göre\"/>
    </mc:Choice>
  </mc:AlternateContent>
  <bookViews>
    <workbookView xWindow="0" yWindow="0" windowWidth="28800" windowHeight="12330" tabRatio="797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Analiz'!$C$1:$C$76</definedName>
    <definedName name="_xlnm._FilterDatabase" localSheetId="24" hidden="1">Destek!$C$1:$C$76</definedName>
    <definedName name="_xlnm._FilterDatabase" localSheetId="25" hidden="1">'Dev.Dest.Tarım Sigortaları'!$C$1:$C$76</definedName>
    <definedName name="_xlnm._FilterDatabase" localSheetId="30" hidden="1">Direkt!$C$1:$C$76</definedName>
    <definedName name="_xlnm._FilterDatabase" localSheetId="31" hidden="1">Endirekt!$C$1:$C$76</definedName>
    <definedName name="_xlnm._FilterDatabase" localSheetId="22" hidden="1">'Finansal Kayıplar'!$C$1:$C$76</definedName>
    <definedName name="_xlnm._FilterDatabase" localSheetId="0" hidden="1">Genel!#REF!</definedName>
    <definedName name="_xlnm._FilterDatabase" localSheetId="19" hidden="1">'Genel Sorumluluk'!$C$1:$C$76</definedName>
    <definedName name="_xlnm._FilterDatabase" localSheetId="14" hidden="1">'Genel Zararlar'!$C$1:$C$76</definedName>
    <definedName name="_xlnm._FilterDatabase" localSheetId="6" hidden="1">'Hastalık-Sağlık'!$C$1:$C$76</definedName>
    <definedName name="_xlnm._FilterDatabase" localSheetId="10" hidden="1">'Hava Araçları'!$C$1:$C$76</definedName>
    <definedName name="_xlnm._FilterDatabase" localSheetId="17" hidden="1">'Hava Araçları Sorumluluk'!$C$1:$C$76</definedName>
    <definedName name="_xlnm._FilterDatabase" localSheetId="4" hidden="1">Hayat!$C$1:$C$76</definedName>
    <definedName name="_xlnm._FilterDatabase" localSheetId="29" hidden="1">'Hayat Grubu Toplam'!$C$1:$C$76</definedName>
    <definedName name="_xlnm._FilterDatabase" localSheetId="3" hidden="1">Hayatdışı!$C$1:$C$76</definedName>
    <definedName name="_xlnm._FilterDatabase" localSheetId="28" hidden="1">'H-Hastalık Sağlık'!$C$1:$C$76</definedName>
    <definedName name="_xlnm._FilterDatabase" localSheetId="27" hidden="1">'H-Hayat Toplam'!$C$1:$C$76</definedName>
    <definedName name="_xlnm._FilterDatabase" localSheetId="23" hidden="1">'Hukuksal Koruma'!$C$1:$C$76</definedName>
    <definedName name="_xlnm._FilterDatabase" localSheetId="7" hidden="1">'Kara Araçları'!$C$1:$C$76</definedName>
    <definedName name="_xlnm._FilterDatabase" localSheetId="15" hidden="1">'Kara Araçları Sorumluluk'!$C$1:$C$76</definedName>
    <definedName name="_xlnm._FilterDatabase" localSheetId="2" hidden="1">'Karşılaştırmalı Prim Üretimi'!#REF!</definedName>
    <definedName name="_xlnm._FilterDatabase" localSheetId="8" hidden="1">Kasko!$C$1:$C$76</definedName>
    <definedName name="_xlnm._FilterDatabase" localSheetId="5" hidden="1">Kaza!$C$1:$C$76</definedName>
    <definedName name="_xlnm._FilterDatabase" localSheetId="21" hidden="1">Kefalet!$C$1:$C$76</definedName>
    <definedName name="_xlnm._FilterDatabase" localSheetId="20" hidden="1">Kredi!$C$1:$C$76</definedName>
    <definedName name="_xlnm._FilterDatabase" localSheetId="26" hidden="1">'Mühendislik Sigortaları'!$C$1:$C$76</definedName>
    <definedName name="_xlnm._FilterDatabase" localSheetId="12" hidden="1">Nakliyat!$C$1:$C$76</definedName>
    <definedName name="_xlnm._FilterDatabase" localSheetId="9" hidden="1">'Raylı Araçlar'!$C$1:$C$76</definedName>
    <definedName name="_xlnm._FilterDatabase" localSheetId="11" hidden="1">'Su Araçları'!$C$1:$C$76</definedName>
    <definedName name="_xlnm._FilterDatabase" localSheetId="18" hidden="1">'Su Araçları Sorumluluk'!$C$1:$C$76</definedName>
    <definedName name="_xlnm._FilterDatabase" localSheetId="32" hidden="1">Toplam!$C$1:$C$76</definedName>
    <definedName name="_xlnm._FilterDatabase" localSheetId="16" hidden="1">Trafik!$C$1:$C$76</definedName>
    <definedName name="_xlnm._FilterDatabase" localSheetId="13" hidden="1">'Yangın ve Doğal Afetler'!$C$1:$C$76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G73" i="30" l="1"/>
  <c r="E73" i="30"/>
  <c r="G64" i="30"/>
  <c r="E64" i="30"/>
  <c r="G54" i="30"/>
  <c r="E54" i="30"/>
  <c r="G45" i="30"/>
  <c r="E45" i="30"/>
  <c r="G36" i="30"/>
  <c r="E36" i="30"/>
  <c r="G27" i="30"/>
  <c r="E27" i="30"/>
  <c r="G18" i="30"/>
  <c r="E18" i="30"/>
  <c r="D41" i="30"/>
  <c r="F16" i="22"/>
  <c r="M69" i="29"/>
  <c r="L66" i="29"/>
  <c r="I57" i="29"/>
  <c r="G57" i="29"/>
  <c r="G47" i="29"/>
  <c r="F44" i="29"/>
  <c r="H69" i="30"/>
  <c r="L34" i="29"/>
  <c r="H60" i="30"/>
  <c r="F49" i="30"/>
  <c r="H51" i="30"/>
  <c r="J55" i="29"/>
  <c r="H42" i="30"/>
  <c r="G37" i="29"/>
  <c r="O65" i="20"/>
  <c r="I7" i="21"/>
  <c r="H25" i="30"/>
  <c r="D16" i="29"/>
  <c r="H16" i="30"/>
  <c r="E69" i="28"/>
  <c r="J73" i="29"/>
  <c r="D35" i="28"/>
  <c r="F61" i="29"/>
  <c r="E71" i="27"/>
  <c r="L51" i="29"/>
  <c r="G52" i="27"/>
  <c r="I73" i="30"/>
  <c r="E35" i="27"/>
  <c r="I64" i="30"/>
  <c r="G16" i="27"/>
  <c r="O29" i="20"/>
  <c r="H38" i="20"/>
  <c r="I47" i="30"/>
  <c r="H60" i="26"/>
  <c r="I38" i="30"/>
  <c r="J50" i="26"/>
  <c r="I28" i="30"/>
  <c r="F38" i="26"/>
  <c r="I19" i="30"/>
  <c r="H28" i="26"/>
  <c r="I10" i="30"/>
  <c r="J18" i="26"/>
  <c r="J68" i="29"/>
  <c r="E7" i="26"/>
  <c r="F56" i="29"/>
  <c r="D56" i="25"/>
  <c r="G19" i="16"/>
  <c r="D35" i="19"/>
  <c r="J64" i="30"/>
  <c r="D22" i="25"/>
  <c r="J55" i="30"/>
  <c r="D67" i="24"/>
  <c r="J45" i="30"/>
  <c r="D27" i="24"/>
  <c r="J36" i="30"/>
  <c r="I70" i="23"/>
  <c r="J27" i="30"/>
  <c r="I62" i="23"/>
  <c r="J18" i="30"/>
  <c r="I54" i="23"/>
  <c r="J9" i="30"/>
  <c r="I46" i="23"/>
  <c r="D62" i="27"/>
  <c r="D67" i="29"/>
  <c r="E16" i="28"/>
  <c r="J57" i="29"/>
  <c r="G60" i="27"/>
  <c r="I44" i="29"/>
  <c r="G40" i="27"/>
  <c r="I67" i="30"/>
  <c r="E23" i="27"/>
  <c r="I58" i="30"/>
  <c r="D72" i="26"/>
  <c r="I49" i="30"/>
  <c r="F62" i="26"/>
  <c r="I40" i="30"/>
  <c r="H52" i="26"/>
  <c r="O17" i="20"/>
  <c r="H26" i="20"/>
  <c r="I23" i="30"/>
  <c r="D32" i="26"/>
  <c r="I14" i="30"/>
  <c r="F22" i="26"/>
  <c r="L70" i="29"/>
  <c r="I11" i="26"/>
  <c r="G61" i="29"/>
  <c r="D62" i="25"/>
  <c r="M51" i="29"/>
  <c r="D44" i="25"/>
  <c r="J66" i="30"/>
  <c r="D26" i="25"/>
  <c r="J57" i="30"/>
  <c r="D8" i="25"/>
  <c r="F18" i="30"/>
  <c r="D9" i="18"/>
  <c r="L64" i="29"/>
  <c r="H58" i="30"/>
  <c r="G21" i="20"/>
  <c r="P29" i="20"/>
  <c r="O16" i="20"/>
  <c r="H25" i="20"/>
  <c r="G12" i="20"/>
  <c r="P20" i="20"/>
  <c r="O7" i="20"/>
  <c r="H16" i="20"/>
  <c r="E10" i="16"/>
  <c r="D15" i="19"/>
  <c r="L70" i="15"/>
  <c r="D49" i="18"/>
  <c r="K54" i="23"/>
  <c r="F18" i="27"/>
  <c r="G9" i="30"/>
  <c r="E9" i="30"/>
  <c r="F66" i="29"/>
  <c r="D66" i="29"/>
  <c r="D56" i="29"/>
  <c r="M55" i="29"/>
  <c r="J46" i="29"/>
  <c r="I43" i="29"/>
  <c r="H68" i="30"/>
  <c r="D34" i="29"/>
  <c r="H59" i="30"/>
  <c r="F41" i="30"/>
  <c r="H50" i="30"/>
  <c r="L49" i="29"/>
  <c r="H45" i="21"/>
  <c r="I15" i="21"/>
  <c r="H33" i="30"/>
  <c r="F25" i="29"/>
  <c r="H24" i="30"/>
  <c r="F15" i="29"/>
  <c r="H14" i="30"/>
  <c r="E63" i="28"/>
  <c r="M72" i="29"/>
  <c r="E32" i="28"/>
  <c r="I60" i="29"/>
  <c r="G68" i="27"/>
  <c r="D51" i="29"/>
  <c r="E51" i="27"/>
  <c r="I72" i="30"/>
  <c r="G32" i="27"/>
  <c r="O33" i="20"/>
  <c r="H42" i="20"/>
  <c r="I55" i="30"/>
  <c r="G69" i="26"/>
  <c r="I46" i="30"/>
  <c r="I59" i="26"/>
  <c r="I36" i="30"/>
  <c r="E47" i="26"/>
  <c r="I27" i="30"/>
  <c r="G37" i="26"/>
  <c r="I18" i="30"/>
  <c r="I27" i="26"/>
  <c r="I9" i="30"/>
  <c r="D16" i="26"/>
  <c r="M67" i="29"/>
  <c r="D72" i="25"/>
  <c r="G35" i="16"/>
  <c r="D67" i="19"/>
  <c r="J72" i="30"/>
  <c r="D38" i="25"/>
  <c r="J63" i="30"/>
  <c r="D20" i="25"/>
  <c r="J53" i="30"/>
  <c r="D59" i="24"/>
  <c r="J44" i="30"/>
  <c r="D23" i="24"/>
  <c r="J35" i="30"/>
  <c r="L69" i="23"/>
  <c r="J26" i="30"/>
  <c r="L61" i="23"/>
  <c r="J17" i="30"/>
  <c r="L53" i="23"/>
  <c r="E19" i="28"/>
  <c r="J71" i="15"/>
  <c r="I66" i="29"/>
  <c r="I38" i="23"/>
  <c r="J66" i="29"/>
  <c r="I30" i="23"/>
  <c r="I53" i="29"/>
  <c r="L21" i="23"/>
  <c r="D44" i="29"/>
  <c r="L13" i="23"/>
  <c r="J34" i="29"/>
  <c r="E72" i="22"/>
  <c r="F22" i="29"/>
  <c r="G53" i="22"/>
  <c r="L12" i="29"/>
  <c r="E36" i="22"/>
  <c r="E32" i="26"/>
  <c r="I31" i="30"/>
  <c r="J42" i="26"/>
  <c r="I22" i="30"/>
  <c r="E31" i="26"/>
  <c r="I12" i="30"/>
  <c r="H20" i="26"/>
  <c r="D70" i="29"/>
  <c r="J10" i="26"/>
  <c r="J60" i="29"/>
  <c r="D60" i="25"/>
  <c r="F48" i="29"/>
  <c r="D42" i="25"/>
  <c r="H41" i="30"/>
  <c r="I33" i="29"/>
  <c r="H32" i="30"/>
  <c r="G24" i="29"/>
  <c r="H22" i="30"/>
  <c r="M11" i="29"/>
  <c r="H13" i="30"/>
  <c r="E60" i="28"/>
  <c r="F69" i="29"/>
  <c r="D27" i="28"/>
  <c r="L59" i="29"/>
  <c r="E67" i="27"/>
  <c r="G50" i="29"/>
  <c r="G48" i="27"/>
  <c r="O37" i="20"/>
  <c r="H46" i="20"/>
  <c r="I63" i="30"/>
  <c r="E15" i="27"/>
  <c r="I54" i="30"/>
  <c r="H68" i="26"/>
  <c r="I44" i="30"/>
  <c r="D56" i="26"/>
  <c r="I35" i="30"/>
  <c r="F46" i="26"/>
  <c r="I26" i="30"/>
  <c r="H36" i="26"/>
  <c r="I17" i="30"/>
  <c r="J26" i="26"/>
  <c r="I8" i="30"/>
  <c r="E15" i="26"/>
  <c r="G51" i="16"/>
  <c r="H10" i="20"/>
  <c r="I55" i="29"/>
  <c r="D54" i="25"/>
  <c r="J71" i="30"/>
  <c r="D36" i="25"/>
  <c r="J61" i="30"/>
  <c r="D16" i="25"/>
  <c r="J52" i="30"/>
  <c r="D55" i="24"/>
  <c r="J43" i="30"/>
  <c r="D19" i="24"/>
  <c r="J34" i="30"/>
  <c r="D69" i="23"/>
  <c r="J25" i="30"/>
  <c r="D61" i="23"/>
  <c r="E51" i="28"/>
  <c r="F10" i="16"/>
  <c r="J8" i="30"/>
  <c r="L45" i="23"/>
  <c r="L65" i="29"/>
  <c r="L37" i="23"/>
  <c r="F62" i="29"/>
  <c r="D29" i="23"/>
  <c r="L52" i="29"/>
  <c r="D21" i="23"/>
  <c r="G43" i="29"/>
  <c r="D13" i="23"/>
  <c r="M33" i="29"/>
  <c r="G69" i="22"/>
  <c r="I21" i="29"/>
  <c r="E52" i="22"/>
  <c r="D41" i="26"/>
  <c r="D41" i="15"/>
  <c r="E57" i="28"/>
  <c r="G17" i="22"/>
  <c r="D66" i="30"/>
  <c r="H70" i="21"/>
  <c r="D56" i="30"/>
  <c r="H60" i="21"/>
  <c r="D47" i="30"/>
  <c r="H51" i="21"/>
  <c r="D38" i="30"/>
  <c r="H42" i="21"/>
  <c r="D29" i="30"/>
  <c r="H33" i="21"/>
  <c r="D20" i="30"/>
  <c r="H24" i="21"/>
  <c r="F66" i="23"/>
  <c r="J56" i="30"/>
  <c r="D71" i="24"/>
  <c r="J47" i="30"/>
  <c r="D35" i="24"/>
  <c r="J37" i="30"/>
  <c r="F71" i="23"/>
  <c r="J28" i="30"/>
  <c r="F63" i="23"/>
  <c r="J19" i="30"/>
  <c r="F55" i="23"/>
  <c r="J10" i="30"/>
  <c r="F47" i="23"/>
  <c r="F67" i="29"/>
  <c r="F39" i="23"/>
  <c r="D46" i="27"/>
  <c r="R63" i="15"/>
  <c r="J58" i="29"/>
  <c r="K24" i="23"/>
  <c r="F46" i="29"/>
  <c r="K16" i="23"/>
  <c r="I71" i="30"/>
  <c r="E31" i="27"/>
  <c r="I62" i="30"/>
  <c r="G12" i="27"/>
  <c r="I52" i="30"/>
  <c r="J66" i="26"/>
  <c r="I43" i="30"/>
  <c r="E55" i="26"/>
  <c r="I34" i="30"/>
  <c r="G45" i="26"/>
  <c r="I25" i="30"/>
  <c r="I35" i="26"/>
  <c r="I16" i="30"/>
  <c r="D24" i="26"/>
  <c r="G67" i="16"/>
  <c r="H14" i="20"/>
  <c r="F64" i="29"/>
  <c r="D70" i="25"/>
  <c r="L54" i="29"/>
  <c r="D52" i="25"/>
  <c r="J69" i="30"/>
  <c r="D32" i="25"/>
  <c r="J60" i="30"/>
  <c r="D14" i="25"/>
  <c r="J51" i="30"/>
  <c r="D51" i="24"/>
  <c r="J42" i="30"/>
  <c r="D15" i="24"/>
  <c r="J33" i="30"/>
  <c r="G68" i="23"/>
  <c r="G15" i="29"/>
  <c r="F26" i="16"/>
  <c r="J16" i="30"/>
  <c r="D53" i="23"/>
  <c r="J7" i="30"/>
  <c r="D45" i="23"/>
  <c r="M73" i="29"/>
  <c r="G36" i="23"/>
  <c r="I61" i="29"/>
  <c r="G28" i="23"/>
  <c r="D52" i="29"/>
  <c r="G20" i="23"/>
  <c r="J42" i="29"/>
  <c r="G12" i="23"/>
  <c r="F30" i="29"/>
  <c r="E68" i="22"/>
  <c r="J51" i="26"/>
  <c r="S44" i="15"/>
  <c r="D12" i="29"/>
  <c r="G33" i="22"/>
  <c r="D52" i="28"/>
  <c r="E16" i="22"/>
  <c r="D64" i="30"/>
  <c r="H68" i="21"/>
  <c r="D55" i="30"/>
  <c r="H59" i="21"/>
  <c r="D46" i="30"/>
  <c r="H50" i="21"/>
  <c r="D37" i="30"/>
  <c r="H41" i="21"/>
  <c r="D28" i="30"/>
  <c r="H32" i="21"/>
  <c r="I73" i="23"/>
  <c r="Q10" i="15"/>
  <c r="D11" i="30"/>
  <c r="H15" i="21"/>
  <c r="G70" i="29"/>
  <c r="O73" i="20"/>
  <c r="F57" i="29"/>
  <c r="O68" i="20"/>
  <c r="L47" i="29"/>
  <c r="G68" i="30"/>
  <c r="E68" i="30"/>
  <c r="G59" i="30"/>
  <c r="E59" i="30"/>
  <c r="G50" i="30"/>
  <c r="E50" i="30"/>
  <c r="I69" i="30"/>
  <c r="I9" i="23"/>
  <c r="G67" i="29"/>
  <c r="F31" i="23"/>
  <c r="M57" i="29"/>
  <c r="F23" i="23"/>
  <c r="L44" i="29"/>
  <c r="I14" i="23"/>
  <c r="G35" i="29"/>
  <c r="G73" i="22"/>
  <c r="M25" i="29"/>
  <c r="E56" i="22"/>
  <c r="I13" i="29"/>
  <c r="G37" i="22"/>
  <c r="D60" i="28"/>
  <c r="E20" i="22"/>
  <c r="F23" i="26"/>
  <c r="L33" i="15"/>
  <c r="D59" i="30"/>
  <c r="H63" i="21"/>
  <c r="D50" i="30"/>
  <c r="H54" i="21"/>
  <c r="D40" i="30"/>
  <c r="H44" i="21"/>
  <c r="D31" i="30"/>
  <c r="H35" i="21"/>
  <c r="D22" i="30"/>
  <c r="H26" i="21"/>
  <c r="D13" i="30"/>
  <c r="H17" i="21"/>
  <c r="L71" i="29"/>
  <c r="H8" i="21"/>
  <c r="H52" i="23"/>
  <c r="I40" i="29"/>
  <c r="F52" i="29"/>
  <c r="I23" i="21"/>
  <c r="F31" i="26"/>
  <c r="S36" i="15"/>
  <c r="H21" i="26"/>
  <c r="O32" i="15"/>
  <c r="J11" i="26"/>
  <c r="K28" i="15"/>
  <c r="E62" i="25"/>
  <c r="G24" i="15"/>
  <c r="E69" i="23"/>
  <c r="O8" i="15"/>
  <c r="E61" i="23"/>
  <c r="F27" i="30"/>
  <c r="Q21" i="20"/>
  <c r="H49" i="30"/>
  <c r="I7" i="30"/>
  <c r="F14" i="26"/>
  <c r="I63" i="29"/>
  <c r="D68" i="25"/>
  <c r="G53" i="29"/>
  <c r="D48" i="25"/>
  <c r="J68" i="30"/>
  <c r="D30" i="25"/>
  <c r="J59" i="30"/>
  <c r="D12" i="25"/>
  <c r="J50" i="30"/>
  <c r="D47" i="24"/>
  <c r="J41" i="30"/>
  <c r="D11" i="24"/>
  <c r="L27" i="29"/>
  <c r="F42" i="16"/>
  <c r="J24" i="30"/>
  <c r="G60" i="23"/>
  <c r="J15" i="30"/>
  <c r="G52" i="23"/>
  <c r="D73" i="29"/>
  <c r="J43" i="23"/>
  <c r="F70" i="29"/>
  <c r="J35" i="23"/>
  <c r="L60" i="29"/>
  <c r="J27" i="23"/>
  <c r="G51" i="29"/>
  <c r="J19" i="23"/>
  <c r="M41" i="29"/>
  <c r="J11" i="23"/>
  <c r="I60" i="26"/>
  <c r="O48" i="15"/>
  <c r="L20" i="29"/>
  <c r="G49" i="22"/>
  <c r="G11" i="29"/>
  <c r="E32" i="22"/>
  <c r="D72" i="30"/>
  <c r="E12" i="22"/>
  <c r="D63" i="30"/>
  <c r="H67" i="21"/>
  <c r="D54" i="30"/>
  <c r="H58" i="21"/>
  <c r="D45" i="30"/>
  <c r="H49" i="21"/>
  <c r="D36" i="30"/>
  <c r="H40" i="21"/>
  <c r="E22" i="25"/>
  <c r="M14" i="15"/>
  <c r="D19" i="30"/>
  <c r="H23" i="21"/>
  <c r="D10" i="30"/>
  <c r="H14" i="21"/>
  <c r="M68" i="29"/>
  <c r="O72" i="20"/>
  <c r="I56" i="29"/>
  <c r="G68" i="20"/>
  <c r="D47" i="29"/>
  <c r="G67" i="30"/>
  <c r="E67" i="30"/>
  <c r="G58" i="30"/>
  <c r="E58" i="30"/>
  <c r="H39" i="30"/>
  <c r="L16" i="23"/>
  <c r="G41" i="30"/>
  <c r="E41" i="30"/>
  <c r="G32" i="30"/>
  <c r="E32" i="30"/>
  <c r="G22" i="30"/>
  <c r="E22" i="30"/>
  <c r="G13" i="30"/>
  <c r="E13" i="30"/>
  <c r="D72" i="29"/>
  <c r="M71" i="29"/>
  <c r="J62" i="29"/>
  <c r="I59" i="29"/>
  <c r="F50" i="29"/>
  <c r="D50" i="29"/>
  <c r="E27" i="27"/>
  <c r="I47" i="21"/>
  <c r="D67" i="30"/>
  <c r="H71" i="21"/>
  <c r="D58" i="30"/>
  <c r="H62" i="21"/>
  <c r="D48" i="30"/>
  <c r="H52" i="21"/>
  <c r="D39" i="30"/>
  <c r="H43" i="21"/>
  <c r="D30" i="30"/>
  <c r="H34" i="21"/>
  <c r="D21" i="30"/>
  <c r="H25" i="21"/>
  <c r="D12" i="30"/>
  <c r="H16" i="21"/>
  <c r="K59" i="23"/>
  <c r="F11" i="30"/>
  <c r="G62" i="29"/>
  <c r="G70" i="20"/>
  <c r="M52" i="29"/>
  <c r="G70" i="30"/>
  <c r="E70" i="30"/>
  <c r="G61" i="30"/>
  <c r="E61" i="30"/>
  <c r="G52" i="30"/>
  <c r="E52" i="30"/>
  <c r="G43" i="30"/>
  <c r="E43" i="30"/>
  <c r="G34" i="30"/>
  <c r="E34" i="30"/>
  <c r="J30" i="30"/>
  <c r="F48" i="22"/>
  <c r="G17" i="30"/>
  <c r="M45" i="29"/>
  <c r="H37" i="15"/>
  <c r="I65" i="23"/>
  <c r="F67" i="30"/>
  <c r="I57" i="23"/>
  <c r="F59" i="29"/>
  <c r="I49" i="23"/>
  <c r="J37" i="29"/>
  <c r="I41" i="23"/>
  <c r="J65" i="29"/>
  <c r="H12" i="23"/>
  <c r="I21" i="30"/>
  <c r="F68" i="22"/>
  <c r="J32" i="30"/>
  <c r="J67" i="23"/>
  <c r="J23" i="30"/>
  <c r="J59" i="23"/>
  <c r="J13" i="30"/>
  <c r="E50" i="23"/>
  <c r="G72" i="29"/>
  <c r="E42" i="23"/>
  <c r="I69" i="29"/>
  <c r="E34" i="23"/>
  <c r="D60" i="29"/>
  <c r="E26" i="23"/>
  <c r="J50" i="29"/>
  <c r="E18" i="23"/>
  <c r="H69" i="26"/>
  <c r="K52" i="15"/>
  <c r="I29" i="29"/>
  <c r="G65" i="22"/>
  <c r="D20" i="29"/>
  <c r="E48" i="22"/>
  <c r="M9" i="29"/>
  <c r="E28" i="22"/>
  <c r="D71" i="30"/>
  <c r="G9" i="22"/>
  <c r="D62" i="30"/>
  <c r="H66" i="21"/>
  <c r="D53" i="30"/>
  <c r="H57" i="21"/>
  <c r="D44" i="30"/>
  <c r="H48" i="21"/>
  <c r="E38" i="25"/>
  <c r="I18" i="15"/>
  <c r="D27" i="30"/>
  <c r="H31" i="21"/>
  <c r="D18" i="30"/>
  <c r="H22" i="21"/>
  <c r="D8" i="30"/>
  <c r="H12" i="21"/>
  <c r="F65" i="29"/>
  <c r="G72" i="20"/>
  <c r="L55" i="29"/>
  <c r="O67" i="20"/>
  <c r="G46" i="29"/>
  <c r="G66" i="30"/>
  <c r="E66" i="30"/>
  <c r="G7" i="30"/>
  <c r="D24" i="23"/>
  <c r="G49" i="30"/>
  <c r="E49" i="30"/>
  <c r="G40" i="30"/>
  <c r="E40" i="30"/>
  <c r="G30" i="30"/>
  <c r="E30" i="30"/>
  <c r="G21" i="30"/>
  <c r="E21" i="30"/>
  <c r="G12" i="30"/>
  <c r="E12" i="30"/>
  <c r="G71" i="29"/>
  <c r="F68" i="29"/>
  <c r="M61" i="29"/>
  <c r="L58" i="29"/>
  <c r="I31" i="29"/>
  <c r="I55" i="21"/>
  <c r="H73" i="30"/>
  <c r="J40" i="29"/>
  <c r="H64" i="30"/>
  <c r="F28" i="29"/>
  <c r="H54" i="30"/>
  <c r="L69" i="29"/>
  <c r="H45" i="30"/>
  <c r="F40" i="29"/>
  <c r="H36" i="30"/>
  <c r="J28" i="29"/>
  <c r="H27" i="30"/>
  <c r="I18" i="29"/>
  <c r="H18" i="30"/>
  <c r="L7" i="29"/>
  <c r="O53" i="20"/>
  <c r="H62" i="20"/>
  <c r="D71" i="29"/>
  <c r="H7" i="21"/>
  <c r="J61" i="29"/>
  <c r="O69" i="20"/>
  <c r="I48" i="29"/>
  <c r="G69" i="30"/>
  <c r="E69" i="30"/>
  <c r="G60" i="30"/>
  <c r="E60" i="30"/>
  <c r="G51" i="30"/>
  <c r="E51" i="30"/>
  <c r="G42" i="30"/>
  <c r="E42" i="30"/>
  <c r="I71" i="29"/>
  <c r="F64" i="22"/>
  <c r="G25" i="30"/>
  <c r="E25" i="30"/>
  <c r="G16" i="30"/>
  <c r="E16" i="30"/>
  <c r="I73" i="29"/>
  <c r="G73" i="29"/>
  <c r="D64" i="29"/>
  <c r="M63" i="29"/>
  <c r="J54" i="29"/>
  <c r="I51" i="29"/>
  <c r="F42" i="29"/>
  <c r="D42" i="29"/>
  <c r="H66" i="30"/>
  <c r="J32" i="29"/>
  <c r="H65" i="23"/>
  <c r="I31" i="21"/>
  <c r="E17" i="30"/>
  <c r="L42" i="29"/>
  <c r="I61" i="30"/>
  <c r="L8" i="23"/>
  <c r="D54" i="29"/>
  <c r="F60" i="22"/>
  <c r="L73" i="29"/>
  <c r="D43" i="22"/>
  <c r="D73" i="30"/>
  <c r="F24" i="22"/>
  <c r="E8" i="28"/>
  <c r="I50" i="21"/>
  <c r="F30" i="26"/>
  <c r="I41" i="21"/>
  <c r="D71" i="19"/>
  <c r="G59" i="15"/>
  <c r="H40" i="30"/>
  <c r="F38" i="29"/>
  <c r="E10" i="23"/>
  <c r="L28" i="29"/>
  <c r="E64" i="22"/>
  <c r="J18" i="29"/>
  <c r="E44" i="22"/>
  <c r="E73" i="28"/>
  <c r="G25" i="22"/>
  <c r="D70" i="30"/>
  <c r="E8" i="22"/>
  <c r="D61" i="30"/>
  <c r="H65" i="21"/>
  <c r="D52" i="30"/>
  <c r="H56" i="21"/>
  <c r="E54" i="25"/>
  <c r="E22" i="15"/>
  <c r="D35" i="30"/>
  <c r="H39" i="21"/>
  <c r="D26" i="30"/>
  <c r="H30" i="21"/>
  <c r="D16" i="30"/>
  <c r="H20" i="21"/>
  <c r="D7" i="30"/>
  <c r="H11" i="21"/>
  <c r="I64" i="29"/>
  <c r="O71" i="20"/>
  <c r="D55" i="29"/>
  <c r="G67" i="20"/>
  <c r="J45" i="29"/>
  <c r="G71" i="30"/>
  <c r="G31" i="23"/>
  <c r="G57" i="30"/>
  <c r="E57" i="30"/>
  <c r="G48" i="30"/>
  <c r="E48" i="30"/>
  <c r="G38" i="30"/>
  <c r="E38" i="30"/>
  <c r="G29" i="30"/>
  <c r="E29" i="30"/>
  <c r="G20" i="30"/>
  <c r="E20" i="30"/>
  <c r="G11" i="30"/>
  <c r="E11" i="30"/>
  <c r="J70" i="29"/>
  <c r="I67" i="29"/>
  <c r="E7" i="30"/>
  <c r="I63" i="21"/>
  <c r="I49" i="29"/>
  <c r="G49" i="29"/>
  <c r="H72" i="30"/>
  <c r="M39" i="29"/>
  <c r="H62" i="30"/>
  <c r="F65" i="30"/>
  <c r="H53" i="30"/>
  <c r="G64" i="29"/>
  <c r="H44" i="30"/>
  <c r="G39" i="29"/>
  <c r="H35" i="30"/>
  <c r="M26" i="29"/>
  <c r="H26" i="30"/>
  <c r="M16" i="29"/>
  <c r="O57" i="20"/>
  <c r="H66" i="20"/>
  <c r="H9" i="30"/>
  <c r="E48" i="28"/>
  <c r="G66" i="29"/>
  <c r="D11" i="28"/>
  <c r="F53" i="29"/>
  <c r="G56" i="27"/>
  <c r="L43" i="29"/>
  <c r="E39" i="27"/>
  <c r="I66" i="30"/>
  <c r="G20" i="27"/>
  <c r="I57" i="30"/>
  <c r="E71" i="26"/>
  <c r="I48" i="30"/>
  <c r="G61" i="26"/>
  <c r="O21" i="20"/>
  <c r="G33" i="30"/>
  <c r="E33" i="30"/>
  <c r="G24" i="30"/>
  <c r="E24" i="30"/>
  <c r="G14" i="30"/>
  <c r="E14" i="30"/>
  <c r="L72" i="29"/>
  <c r="J72" i="29"/>
  <c r="G63" i="29"/>
  <c r="F60" i="29"/>
  <c r="M53" i="29"/>
  <c r="L50" i="29"/>
  <c r="I41" i="29"/>
  <c r="G41" i="29"/>
  <c r="H12" i="26"/>
  <c r="I39" i="21"/>
  <c r="H57" i="30"/>
  <c r="F25" i="30"/>
  <c r="H48" i="30"/>
  <c r="G45" i="29"/>
  <c r="H38" i="30"/>
  <c r="J30" i="29"/>
  <c r="H29" i="30"/>
  <c r="D21" i="29"/>
  <c r="H20" i="30"/>
  <c r="F10" i="29"/>
  <c r="H11" i="30"/>
  <c r="D54" i="28"/>
  <c r="L67" i="29"/>
  <c r="D19" i="28"/>
  <c r="O45" i="20"/>
  <c r="H54" i="20"/>
  <c r="G8" i="30"/>
  <c r="H67" i="30"/>
  <c r="E11" i="27"/>
  <c r="I46" i="21"/>
  <c r="D50" i="25"/>
  <c r="I37" i="21"/>
  <c r="G44" i="23"/>
  <c r="I28" i="21"/>
  <c r="G13" i="22"/>
  <c r="I19" i="21"/>
  <c r="G55" i="20"/>
  <c r="P63" i="20"/>
  <c r="O50" i="20"/>
  <c r="H59" i="20"/>
  <c r="G67" i="27"/>
  <c r="T28" i="15"/>
  <c r="I32" i="29"/>
  <c r="D43" i="30"/>
  <c r="F73" i="29"/>
  <c r="E65" i="30"/>
  <c r="E28" i="30"/>
  <c r="D58" i="29"/>
  <c r="I58" i="29"/>
  <c r="E72" i="28"/>
  <c r="G36" i="27"/>
  <c r="I51" i="26"/>
  <c r="D8" i="26"/>
  <c r="H56" i="30"/>
  <c r="H19" i="30"/>
  <c r="H58" i="20"/>
  <c r="G44" i="27"/>
  <c r="I59" i="30"/>
  <c r="F14" i="29"/>
  <c r="K40" i="23"/>
  <c r="O13" i="20"/>
  <c r="G55" i="29"/>
  <c r="D69" i="18"/>
  <c r="G44" i="20"/>
  <c r="D73" i="26"/>
  <c r="S68" i="15"/>
  <c r="E38" i="16"/>
  <c r="F47" i="29"/>
  <c r="E24" i="28"/>
  <c r="G49" i="20"/>
  <c r="P57" i="20"/>
  <c r="O44" i="20"/>
  <c r="H53" i="20"/>
  <c r="G40" i="20"/>
  <c r="P48" i="20"/>
  <c r="O35" i="20"/>
  <c r="H44" i="20"/>
  <c r="G19" i="20"/>
  <c r="P27" i="20"/>
  <c r="O14" i="20"/>
  <c r="H23" i="20"/>
  <c r="I70" i="30"/>
  <c r="I33" i="30"/>
  <c r="E58" i="23"/>
  <c r="I30" i="21"/>
  <c r="G45" i="22"/>
  <c r="I21" i="21"/>
  <c r="H21" i="21"/>
  <c r="I12" i="21"/>
  <c r="O63" i="20"/>
  <c r="H72" i="20"/>
  <c r="G47" i="20"/>
  <c r="P55" i="20"/>
  <c r="O42" i="20"/>
  <c r="H51" i="20"/>
  <c r="G35" i="27"/>
  <c r="I21" i="15"/>
  <c r="G13" i="26"/>
  <c r="D10" i="25"/>
  <c r="G41" i="20"/>
  <c r="P49" i="20"/>
  <c r="O36" i="20"/>
  <c r="H45" i="20"/>
  <c r="G32" i="20"/>
  <c r="P40" i="20"/>
  <c r="O27" i="20"/>
  <c r="H36" i="20"/>
  <c r="G11" i="20"/>
  <c r="P19" i="20"/>
  <c r="G71" i="16"/>
  <c r="H15" i="20"/>
  <c r="F8" i="26"/>
  <c r="E55" i="28"/>
  <c r="H49" i="23"/>
  <c r="D73" i="18"/>
  <c r="E52" i="25"/>
  <c r="P21" i="15"/>
  <c r="E34" i="25"/>
  <c r="L17" i="15"/>
  <c r="E16" i="25"/>
  <c r="H13" i="15"/>
  <c r="J70" i="23"/>
  <c r="D9" i="15"/>
  <c r="L40" i="23"/>
  <c r="J24" i="29"/>
  <c r="L32" i="23"/>
  <c r="G15" i="30"/>
  <c r="D69" i="17"/>
  <c r="D51" i="30"/>
  <c r="D14" i="30"/>
  <c r="I65" i="29"/>
  <c r="G23" i="23"/>
  <c r="H23" i="30"/>
  <c r="G15" i="23"/>
  <c r="I45" i="30"/>
  <c r="G7" i="23"/>
  <c r="J62" i="30"/>
  <c r="F56" i="22"/>
  <c r="E31" i="30"/>
  <c r="I66" i="21"/>
  <c r="F9" i="30"/>
  <c r="I57" i="21"/>
  <c r="P70" i="20"/>
  <c r="R66" i="15"/>
  <c r="G72" i="30"/>
  <c r="G35" i="30"/>
  <c r="I23" i="29"/>
  <c r="I54" i="21"/>
  <c r="I67" i="26"/>
  <c r="I45" i="21"/>
  <c r="D34" i="25"/>
  <c r="I36" i="21"/>
  <c r="D37" i="23"/>
  <c r="I27" i="21"/>
  <c r="G59" i="20"/>
  <c r="P67" i="20"/>
  <c r="O54" i="20"/>
  <c r="H63" i="20"/>
  <c r="E30" i="28"/>
  <c r="P32" i="15"/>
  <c r="J14" i="23"/>
  <c r="D19" i="23"/>
  <c r="I69" i="20"/>
  <c r="K67" i="23"/>
  <c r="E21" i="16"/>
  <c r="I69" i="26"/>
  <c r="L12" i="15"/>
  <c r="Q71" i="20"/>
  <c r="K49" i="23"/>
  <c r="I31" i="20"/>
  <c r="J73" i="20"/>
  <c r="H47" i="21"/>
  <c r="H10" i="21"/>
  <c r="G56" i="30"/>
  <c r="G19" i="30"/>
  <c r="L48" i="29"/>
  <c r="H43" i="30"/>
  <c r="H8" i="30"/>
  <c r="I65" i="30"/>
  <c r="I30" i="30"/>
  <c r="M59" i="29"/>
  <c r="F17" i="30"/>
  <c r="J8" i="29"/>
  <c r="D41" i="18"/>
  <c r="H73" i="23"/>
  <c r="J20" i="30"/>
  <c r="E63" i="26"/>
  <c r="G21" i="22"/>
  <c r="D30" i="27"/>
  <c r="G33" i="29"/>
  <c r="Q66" i="15"/>
  <c r="L61" i="29"/>
  <c r="H48" i="20"/>
  <c r="M38" i="15"/>
  <c r="J36" i="26"/>
  <c r="H30" i="30"/>
  <c r="D59" i="29"/>
  <c r="G17" i="20"/>
  <c r="P25" i="20"/>
  <c r="O12" i="20"/>
  <c r="H21" i="20"/>
  <c r="G8" i="20"/>
  <c r="P16" i="20"/>
  <c r="G59" i="16"/>
  <c r="H12" i="20"/>
  <c r="T70" i="15"/>
  <c r="D53" i="18"/>
  <c r="F34" i="30"/>
  <c r="D17" i="18"/>
  <c r="G28" i="27"/>
  <c r="H44" i="26"/>
  <c r="G45" i="20"/>
  <c r="P53" i="20"/>
  <c r="O40" i="20"/>
  <c r="H49" i="20"/>
  <c r="G36" i="20"/>
  <c r="P44" i="20"/>
  <c r="O31" i="20"/>
  <c r="H40" i="20"/>
  <c r="G15" i="20"/>
  <c r="P23" i="20"/>
  <c r="O10" i="20"/>
  <c r="H19" i="20"/>
  <c r="E17" i="26"/>
  <c r="M8" i="29"/>
  <c r="D62" i="29"/>
  <c r="J49" i="30"/>
  <c r="G9" i="20"/>
  <c r="P17" i="20"/>
  <c r="G63" i="16"/>
  <c r="H13" i="20"/>
  <c r="E46" i="16"/>
  <c r="P8" i="20"/>
  <c r="G27" i="16"/>
  <c r="D51" i="19"/>
  <c r="D53" i="29"/>
  <c r="D65" i="16"/>
  <c r="J31" i="29"/>
  <c r="F46" i="16"/>
  <c r="J33" i="23"/>
  <c r="J40" i="30"/>
  <c r="J71" i="29"/>
  <c r="D22" i="29"/>
  <c r="E37" i="23"/>
  <c r="G55" i="30"/>
  <c r="E29" i="23"/>
  <c r="D48" i="29"/>
  <c r="E21" i="23"/>
  <c r="H7" i="30"/>
  <c r="E13" i="23"/>
  <c r="D65" i="30"/>
  <c r="D23" i="22"/>
  <c r="M60" i="29"/>
  <c r="I73" i="21"/>
  <c r="L24" i="23"/>
  <c r="E9" i="16"/>
  <c r="H55" i="21"/>
  <c r="H18" i="21"/>
  <c r="G65" i="29"/>
  <c r="I62" i="21"/>
  <c r="J13" i="29"/>
  <c r="I53" i="21"/>
  <c r="J58" i="26"/>
  <c r="I44" i="21"/>
  <c r="D18" i="25"/>
  <c r="I35" i="21"/>
  <c r="G63" i="20"/>
  <c r="P71" i="20"/>
  <c r="O58" i="20"/>
  <c r="H67" i="20"/>
  <c r="D61" i="28"/>
  <c r="L36" i="15"/>
  <c r="E72" i="30"/>
  <c r="E35" i="30"/>
  <c r="G57" i="20"/>
  <c r="P65" i="20"/>
  <c r="O52" i="20"/>
  <c r="H61" i="20"/>
  <c r="G48" i="20"/>
  <c r="P56" i="20"/>
  <c r="O43" i="20"/>
  <c r="H52" i="20"/>
  <c r="G27" i="20"/>
  <c r="P35" i="20"/>
  <c r="O22" i="20"/>
  <c r="H31" i="20"/>
  <c r="I45" i="26"/>
  <c r="M49" i="29"/>
  <c r="I37" i="30"/>
  <c r="F70" i="15"/>
  <c r="I37" i="20"/>
  <c r="R7" i="15"/>
  <c r="N46" i="15"/>
  <c r="D36" i="24"/>
  <c r="D12" i="28"/>
  <c r="Q39" i="20"/>
  <c r="F15" i="23"/>
  <c r="D43" i="17"/>
  <c r="D34" i="30"/>
  <c r="L63" i="29"/>
  <c r="E56" i="30"/>
  <c r="E19" i="30"/>
  <c r="J48" i="29"/>
  <c r="G38" i="29"/>
  <c r="D43" i="28"/>
  <c r="E19" i="27"/>
  <c r="D40" i="26"/>
  <c r="D58" i="25"/>
  <c r="H46" i="30"/>
  <c r="H10" i="30"/>
  <c r="G58" i="29"/>
  <c r="I68" i="30"/>
  <c r="J26" i="29"/>
  <c r="K48" i="23"/>
  <c r="I32" i="30"/>
  <c r="G14" i="26"/>
  <c r="F33" i="30"/>
  <c r="O48" i="20"/>
  <c r="F23" i="27"/>
  <c r="F50" i="16"/>
  <c r="O18" i="20"/>
  <c r="G52" i="22"/>
  <c r="M21" i="29"/>
  <c r="G64" i="27"/>
  <c r="G69" i="15"/>
  <c r="D37" i="18"/>
  <c r="I70" i="29"/>
  <c r="F70" i="16"/>
  <c r="J35" i="29"/>
  <c r="D53" i="16"/>
  <c r="L22" i="29"/>
  <c r="F34" i="16"/>
  <c r="F51" i="27"/>
  <c r="D65" i="15"/>
  <c r="D34" i="27"/>
  <c r="S60" i="15"/>
  <c r="I60" i="30"/>
  <c r="I24" i="30"/>
  <c r="G13" i="20"/>
  <c r="P21" i="20"/>
  <c r="O8" i="20"/>
  <c r="H17" i="20"/>
  <c r="E62" i="16"/>
  <c r="P12" i="20"/>
  <c r="G43" i="16"/>
  <c r="H8" i="20"/>
  <c r="F42" i="30"/>
  <c r="D21" i="18"/>
  <c r="I47" i="29"/>
  <c r="F62" i="16"/>
  <c r="E40" i="23"/>
  <c r="I62" i="26"/>
  <c r="D64" i="25"/>
  <c r="D43" i="24"/>
  <c r="I38" i="29"/>
  <c r="D57" i="16"/>
  <c r="I24" i="29"/>
  <c r="F38" i="16"/>
  <c r="G10" i="29"/>
  <c r="D21" i="16"/>
  <c r="E35" i="28"/>
  <c r="D73" i="15"/>
  <c r="F19" i="27"/>
  <c r="L57" i="15"/>
  <c r="F71" i="26"/>
  <c r="H53" i="15"/>
  <c r="Q73" i="20"/>
  <c r="D7" i="24"/>
  <c r="H41" i="23"/>
  <c r="D33" i="30"/>
  <c r="D15" i="22"/>
  <c r="E55" i="30"/>
  <c r="I69" i="21"/>
  <c r="M47" i="29"/>
  <c r="I60" i="21"/>
  <c r="E40" i="28"/>
  <c r="I51" i="21"/>
  <c r="H69" i="21"/>
  <c r="I18" i="21"/>
  <c r="G69" i="20"/>
  <c r="I9" i="21"/>
  <c r="F26" i="29"/>
  <c r="D44" i="15"/>
  <c r="D42" i="30"/>
  <c r="I72" i="29"/>
  <c r="G61" i="20"/>
  <c r="P69" i="20"/>
  <c r="O56" i="20"/>
  <c r="H65" i="20"/>
  <c r="G52" i="20"/>
  <c r="P60" i="20"/>
  <c r="O47" i="20"/>
  <c r="H56" i="20"/>
  <c r="G31" i="20"/>
  <c r="P39" i="20"/>
  <c r="O26" i="20"/>
  <c r="H35" i="20"/>
  <c r="H54" i="26"/>
  <c r="F20" i="30"/>
  <c r="G62" i="30"/>
  <c r="G26" i="30"/>
  <c r="G25" i="20"/>
  <c r="P33" i="20"/>
  <c r="O20" i="20"/>
  <c r="H29" i="20"/>
  <c r="G16" i="20"/>
  <c r="P24" i="20"/>
  <c r="O11" i="20"/>
  <c r="H20" i="20"/>
  <c r="E26" i="16"/>
  <c r="D47" i="19"/>
  <c r="G7" i="16"/>
  <c r="D11" i="19"/>
  <c r="F61" i="23"/>
  <c r="D68" i="28"/>
  <c r="F72" i="22"/>
  <c r="F34" i="27"/>
  <c r="D67" i="17"/>
  <c r="G15" i="27"/>
  <c r="P16" i="15"/>
  <c r="H23" i="23"/>
  <c r="G40" i="26"/>
  <c r="Q7" i="20"/>
  <c r="I24" i="21"/>
  <c r="D68" i="15"/>
  <c r="H38" i="21"/>
  <c r="G71" i="20"/>
  <c r="G46" i="30"/>
  <c r="G10" i="30"/>
  <c r="H70" i="30"/>
  <c r="H34" i="30"/>
  <c r="M64" i="29"/>
  <c r="I56" i="30"/>
  <c r="I20" i="30"/>
  <c r="J73" i="30"/>
  <c r="F41" i="29"/>
  <c r="J65" i="30"/>
  <c r="J48" i="30"/>
  <c r="J29" i="30"/>
  <c r="E7" i="27"/>
  <c r="E40" i="22"/>
  <c r="D68" i="29"/>
  <c r="H22" i="20"/>
  <c r="K8" i="23"/>
  <c r="F66" i="30"/>
  <c r="P52" i="20"/>
  <c r="E54" i="15"/>
  <c r="D50" i="27"/>
  <c r="Q53" i="20"/>
  <c r="H21" i="30"/>
  <c r="O41" i="20"/>
  <c r="F43" i="27"/>
  <c r="J63" i="15"/>
  <c r="D26" i="27"/>
  <c r="Q58" i="15"/>
  <c r="F7" i="27"/>
  <c r="M54" i="15"/>
  <c r="E64" i="26"/>
  <c r="I50" i="15"/>
  <c r="J27" i="26"/>
  <c r="Q34" i="15"/>
  <c r="E16" i="26"/>
  <c r="M30" i="15"/>
  <c r="G8" i="27"/>
  <c r="J34" i="26"/>
  <c r="F10" i="30"/>
  <c r="D73" i="16"/>
  <c r="I36" i="29"/>
  <c r="F54" i="16"/>
  <c r="J23" i="29"/>
  <c r="D37" i="16"/>
  <c r="I9" i="29"/>
  <c r="F18" i="16"/>
  <c r="F35" i="27"/>
  <c r="H61" i="15"/>
  <c r="D18" i="27"/>
  <c r="D57" i="15"/>
  <c r="G20" i="22"/>
  <c r="J60" i="23"/>
  <c r="J52" i="29"/>
  <c r="G40" i="29"/>
  <c r="F11" i="27"/>
  <c r="R55" i="15"/>
  <c r="J67" i="26"/>
  <c r="F51" i="15"/>
  <c r="E56" i="26"/>
  <c r="J47" i="15"/>
  <c r="G46" i="26"/>
  <c r="Q42" i="15"/>
  <c r="E8" i="26"/>
  <c r="F27" i="15"/>
  <c r="E58" i="25"/>
  <c r="J23" i="15"/>
  <c r="Q41" i="20"/>
  <c r="J31" i="30"/>
  <c r="L68" i="29"/>
  <c r="H37" i="21"/>
  <c r="I14" i="21"/>
  <c r="O64" i="20"/>
  <c r="H73" i="20"/>
  <c r="G60" i="20"/>
  <c r="P68" i="20"/>
  <c r="O55" i="20"/>
  <c r="H64" i="20"/>
  <c r="G39" i="20"/>
  <c r="P47" i="20"/>
  <c r="O34" i="20"/>
  <c r="H43" i="20"/>
  <c r="F72" i="26"/>
  <c r="Q13" i="15"/>
  <c r="H46" i="21"/>
  <c r="H9" i="21"/>
  <c r="G29" i="20"/>
  <c r="P37" i="20"/>
  <c r="O24" i="20"/>
  <c r="H33" i="20"/>
  <c r="G20" i="20"/>
  <c r="P28" i="20"/>
  <c r="O15" i="20"/>
  <c r="H24" i="20"/>
  <c r="E42" i="16"/>
  <c r="P7" i="20"/>
  <c r="G23" i="16"/>
  <c r="D43" i="19"/>
  <c r="I68" i="23"/>
  <c r="F50" i="27"/>
  <c r="E62" i="30"/>
  <c r="E26" i="30"/>
  <c r="E18" i="16"/>
  <c r="D31" i="19"/>
  <c r="F72" i="15"/>
  <c r="D65" i="18"/>
  <c r="F58" i="30"/>
  <c r="D29" i="18"/>
  <c r="M58" i="29"/>
  <c r="F66" i="16"/>
  <c r="D30" i="28"/>
  <c r="O72" i="15"/>
  <c r="D66" i="27"/>
  <c r="K68" i="15"/>
  <c r="G68" i="22"/>
  <c r="G63" i="30"/>
  <c r="J69" i="29"/>
  <c r="E22" i="16"/>
  <c r="M73" i="15"/>
  <c r="D72" i="24"/>
  <c r="E49" i="28"/>
  <c r="I68" i="20"/>
  <c r="E53" i="23"/>
  <c r="E17" i="16"/>
  <c r="D70" i="28"/>
  <c r="Q37" i="15"/>
  <c r="D24" i="30"/>
  <c r="G54" i="29"/>
  <c r="E46" i="30"/>
  <c r="E10" i="30"/>
  <c r="I35" i="29"/>
  <c r="D26" i="29"/>
  <c r="G72" i="27"/>
  <c r="F70" i="26"/>
  <c r="G29" i="26"/>
  <c r="D40" i="25"/>
  <c r="H37" i="30"/>
  <c r="D51" i="28"/>
  <c r="E63" i="27"/>
  <c r="D36" i="29"/>
  <c r="K56" i="23"/>
  <c r="I41" i="30"/>
  <c r="D68" i="30"/>
  <c r="N59" i="15"/>
  <c r="G53" i="20"/>
  <c r="D42" i="27"/>
  <c r="D69" i="16"/>
  <c r="G23" i="20"/>
  <c r="D25" i="26"/>
  <c r="E73" i="16"/>
  <c r="D11" i="29"/>
  <c r="H50" i="20"/>
  <c r="G22" i="26"/>
  <c r="D33" i="15"/>
  <c r="I12" i="26"/>
  <c r="S28" i="15"/>
  <c r="E64" i="25"/>
  <c r="O24" i="15"/>
  <c r="E46" i="25"/>
  <c r="K20" i="15"/>
  <c r="J62" i="23"/>
  <c r="F35" i="30"/>
  <c r="J54" i="23"/>
  <c r="L45" i="29"/>
  <c r="I51" i="30"/>
  <c r="O9" i="20"/>
  <c r="F27" i="27"/>
  <c r="F59" i="15"/>
  <c r="D10" i="27"/>
  <c r="J55" i="15"/>
  <c r="D65" i="26"/>
  <c r="Q50" i="15"/>
  <c r="F55" i="26"/>
  <c r="M46" i="15"/>
  <c r="D17" i="26"/>
  <c r="J31" i="15"/>
  <c r="F7" i="26"/>
  <c r="Q26" i="15"/>
  <c r="Q45" i="20"/>
  <c r="E8" i="25"/>
  <c r="D46" i="25"/>
  <c r="H18" i="20"/>
  <c r="E68" i="25"/>
  <c r="L25" i="15"/>
  <c r="E50" i="25"/>
  <c r="H21" i="15"/>
  <c r="E32" i="25"/>
  <c r="D17" i="15"/>
  <c r="E14" i="25"/>
  <c r="S12" i="15"/>
  <c r="D48" i="23"/>
  <c r="L32" i="29"/>
  <c r="D40" i="23"/>
  <c r="L23" i="29"/>
  <c r="Q9" i="20"/>
  <c r="E66" i="23"/>
  <c r="H33" i="23"/>
  <c r="G37" i="20"/>
  <c r="P45" i="20"/>
  <c r="O32" i="20"/>
  <c r="H41" i="20"/>
  <c r="G28" i="20"/>
  <c r="P36" i="20"/>
  <c r="O23" i="20"/>
  <c r="H32" i="20"/>
  <c r="G7" i="20"/>
  <c r="P15" i="20"/>
  <c r="G55" i="16"/>
  <c r="H11" i="20"/>
  <c r="D48" i="24"/>
  <c r="E25" i="28"/>
  <c r="D32" i="30"/>
  <c r="D63" i="29"/>
  <c r="E34" i="16"/>
  <c r="D63" i="19"/>
  <c r="G15" i="16"/>
  <c r="D27" i="19"/>
  <c r="Q71" i="15"/>
  <c r="D61" i="18"/>
  <c r="F50" i="30"/>
  <c r="D25" i="18"/>
  <c r="M7" i="29"/>
  <c r="D17" i="16"/>
  <c r="E27" i="28"/>
  <c r="G72" i="15"/>
  <c r="L11" i="23"/>
  <c r="F25" i="26"/>
  <c r="G53" i="30"/>
  <c r="L36" i="29"/>
  <c r="D14" i="28"/>
  <c r="M70" i="15"/>
  <c r="D58" i="27"/>
  <c r="I66" i="15"/>
  <c r="F39" i="27"/>
  <c r="E62" i="15"/>
  <c r="D22" i="27"/>
  <c r="T57" i="15"/>
  <c r="H45" i="26"/>
  <c r="I42" i="15"/>
  <c r="J35" i="26"/>
  <c r="E38" i="15"/>
  <c r="Q57" i="20"/>
  <c r="J30" i="23"/>
  <c r="D7" i="22"/>
  <c r="M22" i="29"/>
  <c r="O43" i="15"/>
  <c r="H31" i="23"/>
  <c r="E50" i="26"/>
  <c r="I36" i="20"/>
  <c r="I50" i="29"/>
  <c r="Q45" i="15"/>
  <c r="E57" i="26"/>
  <c r="F44" i="30"/>
  <c r="D15" i="30"/>
  <c r="J38" i="23"/>
  <c r="E37" i="30"/>
  <c r="I71" i="21"/>
  <c r="F57" i="30"/>
  <c r="H70" i="20"/>
  <c r="E55" i="27"/>
  <c r="H34" i="20"/>
  <c r="I19" i="26"/>
  <c r="H65" i="30"/>
  <c r="H28" i="30"/>
  <c r="O49" i="20"/>
  <c r="M48" i="29"/>
  <c r="K64" i="23"/>
  <c r="I50" i="30"/>
  <c r="E65" i="28"/>
  <c r="K32" i="23"/>
  <c r="E8" i="30"/>
  <c r="F59" i="27"/>
  <c r="D33" i="18"/>
  <c r="O39" i="20"/>
  <c r="I36" i="26"/>
  <c r="O64" i="15"/>
  <c r="H7" i="26"/>
  <c r="D57" i="28"/>
  <c r="L62" i="29"/>
  <c r="D63" i="22"/>
  <c r="J14" i="30"/>
  <c r="F44" i="22"/>
  <c r="J10" i="29"/>
  <c r="D27" i="22"/>
  <c r="D9" i="30"/>
  <c r="F8" i="22"/>
  <c r="E39" i="26"/>
  <c r="I42" i="21"/>
  <c r="D31" i="24"/>
  <c r="I33" i="21"/>
  <c r="J49" i="29"/>
  <c r="I42" i="30"/>
  <c r="J7" i="15"/>
  <c r="K51" i="23"/>
  <c r="I39" i="29"/>
  <c r="K43" i="23"/>
  <c r="M27" i="29"/>
  <c r="K35" i="23"/>
  <c r="G39" i="30"/>
  <c r="K27" i="23"/>
  <c r="J54" i="30"/>
  <c r="D55" i="22"/>
  <c r="F54" i="29"/>
  <c r="F36" i="22"/>
  <c r="I52" i="26"/>
  <c r="E41" i="16"/>
  <c r="E23" i="26"/>
  <c r="D28" i="25"/>
  <c r="D28" i="29"/>
  <c r="D31" i="22"/>
  <c r="D25" i="30"/>
  <c r="F12" i="22"/>
  <c r="E47" i="30"/>
  <c r="I68" i="21"/>
  <c r="F36" i="29"/>
  <c r="I59" i="21"/>
  <c r="L29" i="23"/>
  <c r="I26" i="21"/>
  <c r="H61" i="21"/>
  <c r="I17" i="21"/>
  <c r="J15" i="15"/>
  <c r="S47" i="15"/>
  <c r="H57" i="23"/>
  <c r="H25" i="23"/>
  <c r="G25" i="29"/>
  <c r="D41" i="16"/>
  <c r="M12" i="29"/>
  <c r="F22" i="16"/>
  <c r="D38" i="28"/>
  <c r="L73" i="15"/>
  <c r="D70" i="27"/>
  <c r="H69" i="15"/>
  <c r="E72" i="26"/>
  <c r="P53" i="15"/>
  <c r="G62" i="26"/>
  <c r="L49" i="15"/>
  <c r="Q69" i="20"/>
  <c r="M43" i="29"/>
  <c r="D23" i="30"/>
  <c r="E45" i="23"/>
  <c r="D49" i="26"/>
  <c r="K44" i="15"/>
  <c r="F39" i="26"/>
  <c r="G40" i="15"/>
  <c r="H29" i="26"/>
  <c r="N35" i="15"/>
  <c r="J19" i="26"/>
  <c r="R31" i="15"/>
  <c r="E28" i="25"/>
  <c r="G16" i="15"/>
  <c r="H19" i="21"/>
  <c r="G65" i="30"/>
  <c r="G28" i="30"/>
  <c r="F58" i="29"/>
  <c r="H52" i="30"/>
  <c r="H17" i="30"/>
  <c r="D43" i="29"/>
  <c r="I39" i="30"/>
  <c r="G69" i="29"/>
  <c r="M31" i="29"/>
  <c r="F20" i="29"/>
  <c r="O69" i="15"/>
  <c r="J39" i="30"/>
  <c r="F7" i="23"/>
  <c r="J11" i="30"/>
  <c r="G53" i="26"/>
  <c r="H72" i="21"/>
  <c r="J64" i="29"/>
  <c r="P61" i="20"/>
  <c r="M62" i="15"/>
  <c r="I34" i="29"/>
  <c r="P31" i="20"/>
  <c r="I34" i="15"/>
  <c r="D22" i="28"/>
  <c r="I68" i="29"/>
  <c r="D66" i="25"/>
  <c r="I38" i="21"/>
  <c r="J51" i="23"/>
  <c r="I29" i="21"/>
  <c r="G29" i="22"/>
  <c r="I20" i="21"/>
  <c r="H13" i="21"/>
  <c r="I11" i="21"/>
  <c r="G51" i="20"/>
  <c r="P59" i="20"/>
  <c r="O46" i="20"/>
  <c r="H55" i="20"/>
  <c r="E47" i="27"/>
  <c r="F54" i="26"/>
  <c r="J22" i="30"/>
  <c r="D47" i="22"/>
  <c r="G19" i="29"/>
  <c r="F28" i="22"/>
  <c r="D17" i="30"/>
  <c r="D11" i="22"/>
  <c r="E39" i="30"/>
  <c r="I67" i="21"/>
  <c r="D63" i="24"/>
  <c r="I34" i="21"/>
  <c r="I22" i="23"/>
  <c r="I25" i="21"/>
  <c r="H45" i="15"/>
  <c r="O51" i="15"/>
  <c r="F72" i="29"/>
  <c r="J58" i="30"/>
  <c r="G61" i="22"/>
  <c r="I22" i="21"/>
  <c r="H29" i="21"/>
  <c r="I13" i="21"/>
  <c r="G64" i="20"/>
  <c r="P72" i="20"/>
  <c r="O59" i="20"/>
  <c r="H68" i="20"/>
  <c r="G43" i="20"/>
  <c r="P51" i="20"/>
  <c r="O38" i="20"/>
  <c r="H47" i="20"/>
  <c r="G19" i="27"/>
  <c r="M17" i="15"/>
  <c r="J12" i="30"/>
  <c r="D14" i="27"/>
  <c r="I68" i="26"/>
  <c r="N51" i="15"/>
  <c r="D57" i="26"/>
  <c r="R47" i="15"/>
  <c r="F47" i="26"/>
  <c r="F43" i="15"/>
  <c r="H37" i="26"/>
  <c r="J39" i="15"/>
  <c r="E60" i="25"/>
  <c r="R23" i="15"/>
  <c r="E42" i="25"/>
  <c r="F19" i="15"/>
  <c r="Q37" i="20"/>
  <c r="I56" i="21"/>
  <c r="H27" i="21"/>
  <c r="F67" i="15"/>
  <c r="E20" i="25"/>
  <c r="E14" i="15"/>
  <c r="D72" i="23"/>
  <c r="T9" i="15"/>
  <c r="D64" i="23"/>
  <c r="F51" i="30"/>
  <c r="D56" i="23"/>
  <c r="G31" i="30"/>
  <c r="F26" i="23"/>
  <c r="H55" i="30"/>
  <c r="F18" i="23"/>
  <c r="G62" i="20"/>
  <c r="D37" i="17"/>
  <c r="J53" i="29"/>
  <c r="E44" i="30"/>
  <c r="H31" i="30"/>
  <c r="D16" i="23"/>
  <c r="I53" i="30"/>
  <c r="D8" i="23"/>
  <c r="J70" i="30"/>
  <c r="D59" i="22"/>
  <c r="D65" i="29"/>
  <c r="F40" i="22"/>
  <c r="F73" i="30"/>
  <c r="I58" i="21"/>
  <c r="E59" i="27"/>
  <c r="I49" i="21"/>
  <c r="P38" i="20"/>
  <c r="N62" i="15"/>
  <c r="H15" i="30"/>
  <c r="I64" i="21"/>
  <c r="J25" i="23"/>
  <c r="E42" i="26"/>
  <c r="Q8" i="20"/>
  <c r="J19" i="29"/>
  <c r="R42" i="15"/>
  <c r="F29" i="23"/>
  <c r="G48" i="26"/>
  <c r="I63" i="20"/>
  <c r="H34" i="23"/>
  <c r="H28" i="21"/>
  <c r="I11" i="30"/>
  <c r="I43" i="26"/>
  <c r="H12" i="30"/>
  <c r="F34" i="23"/>
  <c r="H13" i="26"/>
  <c r="G55" i="23"/>
  <c r="H44" i="23"/>
  <c r="D39" i="22"/>
  <c r="P13" i="20"/>
  <c r="D49" i="16"/>
  <c r="D9" i="16"/>
  <c r="E46" i="15"/>
  <c r="P34" i="20"/>
  <c r="I10" i="15"/>
  <c r="G56" i="29"/>
  <c r="M56" i="29"/>
  <c r="J22" i="23"/>
  <c r="Q40" i="20"/>
  <c r="E41" i="28"/>
  <c r="H38" i="26"/>
  <c r="M32" i="29"/>
  <c r="J19" i="20"/>
  <c r="D12" i="21"/>
  <c r="H59" i="15"/>
  <c r="E66" i="28"/>
  <c r="D13" i="16"/>
  <c r="G18" i="23"/>
  <c r="F45" i="29"/>
  <c r="D65" i="17"/>
  <c r="L8" i="29"/>
  <c r="N38" i="15"/>
  <c r="K22" i="23"/>
  <c r="H39" i="26"/>
  <c r="I59" i="20"/>
  <c r="E27" i="23"/>
  <c r="Q50" i="20"/>
  <c r="J12" i="23"/>
  <c r="G70" i="27"/>
  <c r="I30" i="20"/>
  <c r="J71" i="23"/>
  <c r="P64" i="20"/>
  <c r="Q65" i="20"/>
  <c r="I61" i="20"/>
  <c r="I48" i="21"/>
  <c r="I69" i="15"/>
  <c r="D50" i="26"/>
  <c r="J59" i="29"/>
  <c r="Q63" i="20"/>
  <c r="E35" i="23"/>
  <c r="I23" i="20"/>
  <c r="J57" i="20"/>
  <c r="Q14" i="20"/>
  <c r="J40" i="20"/>
  <c r="E27" i="26"/>
  <c r="G45" i="23"/>
  <c r="H9" i="23"/>
  <c r="O19" i="20"/>
  <c r="E25" i="15"/>
  <c r="I25" i="20"/>
  <c r="D55" i="28"/>
  <c r="O35" i="15"/>
  <c r="D59" i="23"/>
  <c r="D29" i="27"/>
  <c r="Q27" i="20"/>
  <c r="I42" i="29"/>
  <c r="G62" i="16"/>
  <c r="E56" i="25"/>
  <c r="E29" i="16"/>
  <c r="I34" i="20"/>
  <c r="G72" i="23"/>
  <c r="J45" i="20"/>
  <c r="D59" i="19"/>
  <c r="F14" i="16"/>
  <c r="F53" i="23"/>
  <c r="D17" i="27"/>
  <c r="Q24" i="20"/>
  <c r="D45" i="18"/>
  <c r="M57" i="15"/>
  <c r="G58" i="23"/>
  <c r="F26" i="27"/>
  <c r="E27" i="22"/>
  <c r="L62" i="23"/>
  <c r="Q70" i="20"/>
  <c r="I47" i="23"/>
  <c r="F51" i="29"/>
  <c r="D64" i="28"/>
  <c r="D45" i="25"/>
  <c r="G38" i="26"/>
  <c r="D16" i="24"/>
  <c r="E19" i="22"/>
  <c r="F63" i="27"/>
  <c r="E53" i="16"/>
  <c r="E30" i="27"/>
  <c r="D20" i="15"/>
  <c r="G28" i="22"/>
  <c r="I63" i="23"/>
  <c r="I39" i="20"/>
  <c r="D38" i="22"/>
  <c r="Q30" i="20"/>
  <c r="J72" i="20"/>
  <c r="H64" i="26"/>
  <c r="D53" i="27"/>
  <c r="F35" i="23"/>
  <c r="F17" i="29"/>
  <c r="G31" i="26"/>
  <c r="I20" i="23"/>
  <c r="E69" i="27"/>
  <c r="F53" i="16"/>
  <c r="E40" i="16"/>
  <c r="J43" i="20"/>
  <c r="D33" i="21"/>
  <c r="I23" i="26"/>
  <c r="J21" i="29"/>
  <c r="D12" i="26"/>
  <c r="F66" i="27"/>
  <c r="K30" i="23"/>
  <c r="S71" i="15"/>
  <c r="F43" i="23"/>
  <c r="J44" i="23"/>
  <c r="G71" i="22"/>
  <c r="E70" i="27"/>
  <c r="D41" i="25"/>
  <c r="F49" i="16"/>
  <c r="E36" i="16"/>
  <c r="D32" i="16"/>
  <c r="G17" i="16"/>
  <c r="O66" i="20"/>
  <c r="K73" i="15"/>
  <c r="P29" i="15"/>
  <c r="T25" i="15"/>
  <c r="I29" i="30"/>
  <c r="H29" i="15"/>
  <c r="J47" i="29"/>
  <c r="M28" i="29"/>
  <c r="D57" i="30"/>
  <c r="G47" i="16"/>
  <c r="I19" i="29"/>
  <c r="E11" i="28"/>
  <c r="I44" i="26"/>
  <c r="E53" i="30"/>
  <c r="G30" i="26"/>
  <c r="D9" i="26"/>
  <c r="H68" i="23"/>
  <c r="E23" i="30"/>
  <c r="I13" i="30"/>
  <c r="H71" i="23"/>
  <c r="E56" i="23"/>
  <c r="F22" i="27"/>
  <c r="E37" i="17"/>
  <c r="K15" i="20"/>
  <c r="E53" i="27"/>
  <c r="I52" i="21"/>
  <c r="G36" i="22"/>
  <c r="I65" i="20"/>
  <c r="F10" i="23"/>
  <c r="E73" i="15"/>
  <c r="J60" i="26"/>
  <c r="F60" i="30"/>
  <c r="Q67" i="20"/>
  <c r="H42" i="23"/>
  <c r="I27" i="20"/>
  <c r="J65" i="20"/>
  <c r="Q18" i="20"/>
  <c r="J48" i="20"/>
  <c r="D36" i="26"/>
  <c r="K57" i="23"/>
  <c r="I37" i="29"/>
  <c r="O51" i="20"/>
  <c r="H40" i="15"/>
  <c r="I29" i="20"/>
  <c r="J9" i="29"/>
  <c r="K39" i="15"/>
  <c r="G66" i="23"/>
  <c r="D45" i="27"/>
  <c r="Q31" i="20"/>
  <c r="G10" i="20"/>
  <c r="D11" i="17"/>
  <c r="G70" i="26"/>
  <c r="E45" i="16"/>
  <c r="I66" i="20"/>
  <c r="D29" i="24"/>
  <c r="J55" i="20"/>
  <c r="H73" i="21"/>
  <c r="H28" i="20"/>
  <c r="E34" i="26"/>
  <c r="D19" i="17"/>
  <c r="J52" i="26"/>
  <c r="I62" i="29"/>
  <c r="E63" i="22"/>
  <c r="G46" i="20"/>
  <c r="D29" i="17"/>
  <c r="D61" i="16"/>
  <c r="P56" i="15"/>
  <c r="M22" i="15"/>
  <c r="P48" i="15"/>
  <c r="E59" i="23"/>
  <c r="J15" i="23"/>
  <c r="D26" i="18"/>
  <c r="E14" i="16"/>
  <c r="G63" i="26"/>
  <c r="E51" i="22"/>
  <c r="G22" i="20"/>
  <c r="D17" i="17"/>
  <c r="E62" i="27"/>
  <c r="O27" i="15"/>
  <c r="G60" i="22"/>
  <c r="D11" i="26"/>
  <c r="I47" i="20"/>
  <c r="D70" i="22"/>
  <c r="Q38" i="20"/>
  <c r="F35" i="22"/>
  <c r="G22" i="27"/>
  <c r="T36" i="15"/>
  <c r="L49" i="23"/>
  <c r="R39" i="15"/>
  <c r="D53" i="17"/>
  <c r="I45" i="20"/>
  <c r="N67" i="15"/>
  <c r="F54" i="15"/>
  <c r="H14" i="26"/>
  <c r="E70" i="28"/>
  <c r="Q47" i="20"/>
  <c r="F71" i="22"/>
  <c r="I7" i="20"/>
  <c r="H53" i="21"/>
  <c r="D41" i="17"/>
  <c r="J14" i="29"/>
  <c r="D47" i="25"/>
  <c r="D58" i="22"/>
  <c r="E60" i="22"/>
  <c r="G63" i="27"/>
  <c r="Q19" i="20"/>
  <c r="K71" i="15"/>
  <c r="D25" i="24"/>
  <c r="F29" i="30"/>
  <c r="I51" i="15"/>
  <c r="D18" i="18"/>
  <c r="I50" i="20"/>
  <c r="D13" i="24"/>
  <c r="I14" i="20"/>
  <c r="F67" i="23"/>
  <c r="G7" i="26"/>
  <c r="G18" i="16"/>
  <c r="I38" i="26"/>
  <c r="I67" i="15"/>
  <c r="J54" i="20"/>
  <c r="D42" i="21"/>
  <c r="I29" i="15"/>
  <c r="G48" i="23"/>
  <c r="F13" i="30"/>
  <c r="L50" i="15"/>
  <c r="L39" i="29"/>
  <c r="E7" i="22"/>
  <c r="G37" i="30"/>
  <c r="J29" i="29"/>
  <c r="N72" i="15"/>
  <c r="F58" i="23"/>
  <c r="D71" i="22"/>
  <c r="E66" i="25"/>
  <c r="G47" i="23"/>
  <c r="H36" i="23"/>
  <c r="F20" i="22"/>
  <c r="H9" i="20"/>
  <c r="F30" i="16"/>
  <c r="E70" i="15"/>
  <c r="E10" i="25"/>
  <c r="G44" i="30"/>
  <c r="L64" i="23"/>
  <c r="L48" i="23"/>
  <c r="K11" i="23"/>
  <c r="I65" i="21"/>
  <c r="D67" i="22"/>
  <c r="K14" i="23"/>
  <c r="G56" i="22"/>
  <c r="F9" i="26"/>
  <c r="H67" i="15"/>
  <c r="M63" i="15"/>
  <c r="H17" i="23"/>
  <c r="D48" i="26"/>
  <c r="K55" i="15"/>
  <c r="I33" i="20"/>
  <c r="F21" i="29"/>
  <c r="G43" i="15"/>
  <c r="J73" i="23"/>
  <c r="D61" i="27"/>
  <c r="Q35" i="20"/>
  <c r="G42" i="20"/>
  <c r="D27" i="17"/>
  <c r="L29" i="29"/>
  <c r="E61" i="16"/>
  <c r="L19" i="23"/>
  <c r="D61" i="24"/>
  <c r="J67" i="20"/>
  <c r="D69" i="30"/>
  <c r="H60" i="20"/>
  <c r="J53" i="26"/>
  <c r="D35" i="17"/>
  <c r="I61" i="26"/>
  <c r="F68" i="30"/>
  <c r="J9" i="23"/>
  <c r="K72" i="23"/>
  <c r="D45" i="17"/>
  <c r="P18" i="20"/>
  <c r="L60" i="15"/>
  <c r="S52" i="15"/>
  <c r="L52" i="15"/>
  <c r="J13" i="26"/>
  <c r="E22" i="23"/>
  <c r="D58" i="18"/>
  <c r="G33" i="20"/>
  <c r="E58" i="16"/>
  <c r="P66" i="20"/>
  <c r="F62" i="15"/>
  <c r="D67" i="23"/>
  <c r="F46" i="27"/>
  <c r="I56" i="20"/>
  <c r="P54" i="20"/>
  <c r="P64" i="15"/>
  <c r="E58" i="27"/>
  <c r="R26" i="15"/>
  <c r="G23" i="27"/>
  <c r="R18" i="15"/>
  <c r="J68" i="20"/>
  <c r="D52" i="21"/>
  <c r="D24" i="16"/>
  <c r="D23" i="19"/>
  <c r="Q33" i="20"/>
  <c r="I53" i="20"/>
  <c r="P30" i="20"/>
  <c r="Q61" i="15"/>
  <c r="F32" i="26"/>
  <c r="M23" i="29"/>
  <c r="Q55" i="20"/>
  <c r="G21" i="23"/>
  <c r="I15" i="20"/>
  <c r="J41" i="20"/>
  <c r="D73" i="17"/>
  <c r="F49" i="29"/>
  <c r="G9" i="26"/>
  <c r="L22" i="23"/>
  <c r="M17" i="29"/>
  <c r="I28" i="26"/>
  <c r="D18" i="29"/>
  <c r="I13" i="20"/>
  <c r="G47" i="27"/>
  <c r="H24" i="15"/>
  <c r="F37" i="23"/>
  <c r="E58" i="26"/>
  <c r="Q15" i="20"/>
  <c r="J46" i="23"/>
  <c r="G14" i="16"/>
  <c r="I16" i="21"/>
  <c r="O67" i="15"/>
  <c r="P40" i="15"/>
  <c r="I50" i="23"/>
  <c r="J18" i="20"/>
  <c r="E43" i="28"/>
  <c r="Q52" i="20"/>
  <c r="D23" i="29"/>
  <c r="J37" i="26"/>
  <c r="E42" i="22"/>
  <c r="G34" i="27"/>
  <c r="K21" i="15"/>
  <c r="D20" i="16"/>
  <c r="J68" i="23"/>
  <c r="I18" i="23"/>
  <c r="E51" i="23"/>
  <c r="I10" i="23"/>
  <c r="I9" i="20"/>
  <c r="F49" i="26"/>
  <c r="P46" i="20"/>
  <c r="J10" i="20"/>
  <c r="D54" i="18"/>
  <c r="K45" i="20"/>
  <c r="H18" i="23"/>
  <c r="E38" i="22"/>
  <c r="G30" i="27"/>
  <c r="F20" i="15"/>
  <c r="E13" i="27"/>
  <c r="F17" i="26"/>
  <c r="E71" i="30"/>
  <c r="D24" i="25"/>
  <c r="H57" i="20"/>
  <c r="F71" i="29"/>
  <c r="J46" i="30"/>
  <c r="D25" i="15"/>
  <c r="L31" i="29"/>
  <c r="G47" i="30"/>
  <c r="E24" i="25"/>
  <c r="E30" i="16"/>
  <c r="G26" i="23"/>
  <c r="F55" i="27"/>
  <c r="T41" i="15"/>
  <c r="F32" i="22"/>
  <c r="K36" i="15"/>
  <c r="N27" i="15"/>
  <c r="G8" i="15"/>
  <c r="G71" i="26"/>
  <c r="D63" i="17"/>
  <c r="D57" i="27"/>
  <c r="Q54" i="20"/>
  <c r="E19" i="23"/>
  <c r="D31" i="28"/>
  <c r="I62" i="20"/>
  <c r="E24" i="22"/>
  <c r="I43" i="21"/>
  <c r="H71" i="26"/>
  <c r="D51" i="17"/>
  <c r="H70" i="26"/>
  <c r="T12" i="15"/>
  <c r="E16" i="23"/>
  <c r="J38" i="30"/>
  <c r="D61" i="17"/>
  <c r="P50" i="20"/>
  <c r="H64" i="15"/>
  <c r="D45" i="16"/>
  <c r="H56" i="15"/>
  <c r="D35" i="26"/>
  <c r="H29" i="23"/>
  <c r="D24" i="19"/>
  <c r="G65" i="20"/>
  <c r="G35" i="20"/>
  <c r="I17" i="23"/>
  <c r="J66" i="15"/>
  <c r="D8" i="24"/>
  <c r="F62" i="27"/>
  <c r="I60" i="20"/>
  <c r="I32" i="21"/>
  <c r="L68" i="15"/>
  <c r="D9" i="28"/>
  <c r="F30" i="15"/>
  <c r="G39" i="27"/>
  <c r="F22" i="15"/>
  <c r="F15" i="22"/>
  <c r="D60" i="21"/>
  <c r="D40" i="16"/>
  <c r="P41" i="20"/>
  <c r="P11" i="20"/>
  <c r="D25" i="28"/>
  <c r="H32" i="15"/>
  <c r="G10" i="23"/>
  <c r="H23" i="26"/>
  <c r="I24" i="20"/>
  <c r="E46" i="28"/>
  <c r="R34" i="15"/>
  <c r="H30" i="26"/>
  <c r="G21" i="29"/>
  <c r="D10" i="26"/>
  <c r="E61" i="28"/>
  <c r="D28" i="19"/>
  <c r="K55" i="20"/>
  <c r="G27" i="29"/>
  <c r="I71" i="15"/>
  <c r="J10" i="15"/>
  <c r="I21" i="20"/>
  <c r="E22" i="28"/>
  <c r="S31" i="15"/>
  <c r="L51" i="23"/>
  <c r="D13" i="27"/>
  <c r="Q23" i="20"/>
  <c r="F15" i="27"/>
  <c r="G46" i="16"/>
  <c r="G39" i="23"/>
  <c r="E13" i="16"/>
  <c r="D55" i="17"/>
  <c r="D65" i="23"/>
  <c r="J35" i="20"/>
  <c r="E70" i="25"/>
  <c r="F35" i="15"/>
  <c r="H47" i="30"/>
  <c r="G38" i="16"/>
  <c r="F24" i="26"/>
  <c r="G16" i="29"/>
  <c r="E15" i="22"/>
  <c r="F31" i="27"/>
  <c r="E49" i="16"/>
  <c r="J41" i="29"/>
  <c r="I45" i="15"/>
  <c r="D67" i="28"/>
  <c r="I37" i="15"/>
  <c r="I23" i="23"/>
  <c r="G43" i="22"/>
  <c r="E35" i="17"/>
  <c r="D54" i="27"/>
  <c r="D28" i="15"/>
  <c r="E72" i="25"/>
  <c r="N70" i="15"/>
  <c r="D27" i="21"/>
  <c r="H16" i="26"/>
  <c r="M14" i="29"/>
  <c r="D31" i="29"/>
  <c r="F7" i="22"/>
  <c r="D56" i="21"/>
  <c r="J61" i="20"/>
  <c r="D47" i="21"/>
  <c r="E52" i="28"/>
  <c r="I13" i="26"/>
  <c r="G72" i="22"/>
  <c r="H72" i="26"/>
  <c r="F37" i="16"/>
  <c r="E24" i="16"/>
  <c r="J33" i="20"/>
  <c r="D25" i="21"/>
  <c r="J14" i="26"/>
  <c r="H61" i="26"/>
  <c r="D69" i="25"/>
  <c r="F23" i="22"/>
  <c r="H61" i="30"/>
  <c r="D39" i="24"/>
  <c r="I58" i="15"/>
  <c r="F50" i="23"/>
  <c r="F52" i="22"/>
  <c r="E48" i="25"/>
  <c r="Q13" i="20"/>
  <c r="H28" i="23"/>
  <c r="E25" i="16"/>
  <c r="D55" i="19"/>
  <c r="D43" i="26"/>
  <c r="T65" i="15"/>
  <c r="N11" i="15"/>
  <c r="G56" i="15"/>
  <c r="F59" i="30"/>
  <c r="H63" i="30"/>
  <c r="G30" i="20"/>
  <c r="D44" i="24"/>
  <c r="P72" i="15"/>
  <c r="J29" i="26"/>
  <c r="Q22" i="20"/>
  <c r="J56" i="20"/>
  <c r="J46" i="26"/>
  <c r="G8" i="26"/>
  <c r="E63" i="30"/>
  <c r="G73" i="20"/>
  <c r="J43" i="26"/>
  <c r="Q69" i="15"/>
  <c r="D40" i="24"/>
  <c r="E17" i="28"/>
  <c r="I64" i="20"/>
  <c r="D51" i="22"/>
  <c r="H72" i="15"/>
  <c r="D41" i="28"/>
  <c r="J34" i="15"/>
  <c r="G55" i="27"/>
  <c r="J26" i="15"/>
  <c r="F39" i="22"/>
  <c r="D68" i="21"/>
  <c r="D56" i="16"/>
  <c r="P73" i="20"/>
  <c r="P43" i="20"/>
  <c r="D58" i="28"/>
  <c r="D36" i="15"/>
  <c r="J17" i="23"/>
  <c r="G32" i="26"/>
  <c r="I28" i="20"/>
  <c r="D73" i="28"/>
  <c r="F38" i="15"/>
  <c r="G39" i="26"/>
  <c r="L33" i="29"/>
  <c r="J20" i="26"/>
  <c r="F12" i="29"/>
  <c r="D60" i="19"/>
  <c r="K63" i="20"/>
  <c r="G48" i="29"/>
  <c r="O28" i="20"/>
  <c r="G39" i="16"/>
  <c r="J44" i="26"/>
  <c r="J39" i="29"/>
  <c r="Q60" i="20"/>
  <c r="G18" i="20"/>
  <c r="D15" i="17"/>
  <c r="E49" i="26"/>
  <c r="L53" i="29"/>
  <c r="G50" i="23"/>
  <c r="D9" i="27"/>
  <c r="D35" i="23"/>
  <c r="H55" i="26"/>
  <c r="F57" i="16"/>
  <c r="E44" i="16"/>
  <c r="D60" i="30"/>
  <c r="D57" i="18"/>
  <c r="G16" i="26"/>
  <c r="G70" i="16"/>
  <c r="D42" i="26"/>
  <c r="L37" i="29"/>
  <c r="E47" i="22"/>
  <c r="G14" i="20"/>
  <c r="D13" i="17"/>
  <c r="O56" i="15"/>
  <c r="T52" i="15"/>
  <c r="J36" i="29"/>
  <c r="T44" i="15"/>
  <c r="D46" i="23"/>
  <c r="G8" i="23"/>
  <c r="E67" i="17"/>
  <c r="J59" i="26"/>
  <c r="E44" i="25"/>
  <c r="L41" i="15"/>
  <c r="G51" i="15"/>
  <c r="F45" i="23"/>
  <c r="J69" i="26"/>
  <c r="I44" i="20"/>
  <c r="K60" i="15"/>
  <c r="I53" i="15"/>
  <c r="E10" i="27"/>
  <c r="K15" i="15"/>
  <c r="F56" i="26"/>
  <c r="F36" i="30"/>
  <c r="J36" i="20"/>
  <c r="D28" i="21"/>
  <c r="S66" i="15"/>
  <c r="H53" i="26"/>
  <c r="F47" i="27"/>
  <c r="L35" i="23"/>
  <c r="F25" i="16"/>
  <c r="I26" i="20"/>
  <c r="E70" i="23"/>
  <c r="E68" i="26"/>
  <c r="J70" i="26"/>
  <c r="D44" i="19"/>
  <c r="K59" i="20"/>
  <c r="D8" i="19"/>
  <c r="G41" i="22"/>
  <c r="G31" i="27"/>
  <c r="Q11" i="20"/>
  <c r="S63" i="15"/>
  <c r="D57" i="23"/>
  <c r="J44" i="29"/>
  <c r="M47" i="15"/>
  <c r="E63" i="17"/>
  <c r="I18" i="20"/>
  <c r="K68" i="23"/>
  <c r="G42" i="16"/>
  <c r="K60" i="23"/>
  <c r="D68" i="19"/>
  <c r="I52" i="29"/>
  <c r="G57" i="22"/>
  <c r="H27" i="20"/>
  <c r="F42" i="23"/>
  <c r="D64" i="26"/>
  <c r="E30" i="25"/>
  <c r="J67" i="30"/>
  <c r="H20" i="23"/>
  <c r="G59" i="29"/>
  <c r="D19" i="19"/>
  <c r="O70" i="20"/>
  <c r="P61" i="15"/>
  <c r="Q29" i="20"/>
  <c r="L72" i="23"/>
  <c r="L56" i="23"/>
  <c r="K19" i="23"/>
  <c r="D21" i="17"/>
  <c r="D20" i="28"/>
  <c r="D64" i="24"/>
  <c r="P14" i="20"/>
  <c r="D60" i="15"/>
  <c r="D69" i="27"/>
  <c r="K36" i="23"/>
  <c r="D56" i="19"/>
  <c r="J56" i="29"/>
  <c r="O62" i="20"/>
  <c r="H62" i="26"/>
  <c r="M9" i="15"/>
  <c r="Q68" i="20"/>
  <c r="G21" i="26"/>
  <c r="D47" i="17"/>
  <c r="J68" i="26"/>
  <c r="D12" i="15"/>
  <c r="E64" i="23"/>
  <c r="D41" i="27"/>
  <c r="J49" i="23"/>
  <c r="F73" i="26"/>
  <c r="E21" i="17"/>
  <c r="K7" i="20"/>
  <c r="E37" i="27"/>
  <c r="H69" i="20"/>
  <c r="H39" i="20"/>
  <c r="L67" i="23"/>
  <c r="D49" i="27"/>
  <c r="Q32" i="20"/>
  <c r="P58" i="20"/>
  <c r="E65" i="15"/>
  <c r="E72" i="23"/>
  <c r="F58" i="27"/>
  <c r="E59" i="22"/>
  <c r="E10" i="26"/>
  <c r="G24" i="22"/>
  <c r="D62" i="23"/>
  <c r="P59" i="15"/>
  <c r="G66" i="20"/>
  <c r="H8" i="26"/>
  <c r="G24" i="20"/>
  <c r="G51" i="27"/>
  <c r="E67" i="22"/>
  <c r="G54" i="20"/>
  <c r="D33" i="17"/>
  <c r="D17" i="28"/>
  <c r="K31" i="15"/>
  <c r="E8" i="23"/>
  <c r="J21" i="26"/>
  <c r="I51" i="20"/>
  <c r="G13" i="23"/>
  <c r="Q42" i="20"/>
  <c r="F51" i="22"/>
  <c r="G38" i="27"/>
  <c r="G67" i="15"/>
  <c r="P9" i="20"/>
  <c r="D33" i="16"/>
  <c r="E66" i="27"/>
  <c r="L28" i="15"/>
  <c r="G64" i="22"/>
  <c r="I14" i="26"/>
  <c r="I20" i="20"/>
  <c r="E14" i="28"/>
  <c r="N30" i="15"/>
  <c r="I21" i="26"/>
  <c r="D13" i="29"/>
  <c r="D56" i="24"/>
  <c r="E33" i="28"/>
  <c r="D62" i="18"/>
  <c r="K47" i="20"/>
  <c r="J20" i="29"/>
  <c r="E48" i="26"/>
  <c r="E26" i="25"/>
  <c r="F16" i="26"/>
  <c r="D8" i="29"/>
  <c r="Q48" i="20"/>
  <c r="E24" i="26"/>
  <c r="G34" i="16"/>
  <c r="H22" i="26"/>
  <c r="M13" i="29"/>
  <c r="I28" i="23"/>
  <c r="H47" i="26"/>
  <c r="F13" i="23"/>
  <c r="D27" i="26"/>
  <c r="F9" i="16"/>
  <c r="E71" i="15"/>
  <c r="D44" i="26"/>
  <c r="E25" i="26"/>
  <c r="G50" i="16"/>
  <c r="G56" i="26"/>
  <c r="E12" i="16"/>
  <c r="J66" i="20"/>
  <c r="D50" i="21"/>
  <c r="O59" i="15"/>
  <c r="J55" i="23"/>
  <c r="N57" i="15"/>
  <c r="H54" i="15"/>
  <c r="M66" i="29"/>
  <c r="G63" i="23"/>
  <c r="L20" i="15"/>
  <c r="D35" i="22"/>
  <c r="R10" i="15"/>
  <c r="G34" i="20"/>
  <c r="I7" i="26"/>
  <c r="E68" i="28"/>
  <c r="G17" i="29"/>
  <c r="J62" i="20"/>
  <c r="D48" i="21"/>
  <c r="J51" i="20"/>
  <c r="D39" i="21"/>
  <c r="M60" i="15"/>
  <c r="O25" i="20"/>
  <c r="M70" i="29"/>
  <c r="D29" i="29"/>
  <c r="D27" i="29"/>
  <c r="H30" i="20"/>
  <c r="O16" i="15"/>
  <c r="M29" i="29"/>
  <c r="M65" i="29"/>
  <c r="E66" i="16"/>
  <c r="J33" i="29"/>
  <c r="D46" i="28"/>
  <c r="G54" i="26"/>
  <c r="G26" i="20"/>
  <c r="O40" i="15"/>
  <c r="G32" i="15"/>
  <c r="K12" i="15"/>
  <c r="L56" i="29"/>
  <c r="Q72" i="20"/>
  <c r="S15" i="15"/>
  <c r="G71" i="27"/>
  <c r="Q29" i="15"/>
  <c r="F59" i="22"/>
  <c r="G11" i="22"/>
  <c r="D72" i="16"/>
  <c r="I61" i="21"/>
  <c r="H71" i="20"/>
  <c r="D12" i="24"/>
  <c r="D65" i="27"/>
  <c r="Q36" i="20"/>
  <c r="I40" i="21"/>
  <c r="T68" i="15"/>
  <c r="D32" i="24"/>
  <c r="E9" i="28"/>
  <c r="H7" i="23"/>
  <c r="D19" i="26"/>
  <c r="G40" i="22"/>
  <c r="G69" i="23"/>
  <c r="L63" i="15"/>
  <c r="Q59" i="15"/>
  <c r="G17" i="26"/>
  <c r="G56" i="20"/>
  <c r="L13" i="29"/>
  <c r="D11" i="23"/>
  <c r="E43" i="27"/>
  <c r="D49" i="17"/>
  <c r="D49" i="28"/>
  <c r="G35" i="15"/>
  <c r="H15" i="23"/>
  <c r="I30" i="26"/>
  <c r="I55" i="20"/>
  <c r="J20" i="23"/>
  <c r="Q46" i="20"/>
  <c r="F67" i="22"/>
  <c r="G54" i="27"/>
  <c r="D39" i="17"/>
  <c r="G64" i="23"/>
  <c r="P32" i="20"/>
  <c r="Q49" i="20"/>
  <c r="I57" i="20"/>
  <c r="P62" i="20"/>
  <c r="M65" i="15"/>
  <c r="E41" i="26"/>
  <c r="L35" i="29"/>
  <c r="Q59" i="20"/>
  <c r="J28" i="23"/>
  <c r="I19" i="20"/>
  <c r="J49" i="20"/>
  <c r="Q10" i="20"/>
  <c r="J32" i="20"/>
  <c r="F18" i="26"/>
  <c r="F32" i="23"/>
  <c r="G31" i="16"/>
  <c r="D7" i="29"/>
  <c r="D34" i="26"/>
  <c r="G26" i="29"/>
  <c r="Q56" i="20"/>
  <c r="D70" i="15"/>
  <c r="G66" i="16"/>
  <c r="F40" i="26"/>
  <c r="M34" i="29"/>
  <c r="D43" i="23"/>
  <c r="F65" i="26"/>
  <c r="L27" i="23"/>
  <c r="I46" i="26"/>
  <c r="F41" i="16"/>
  <c r="E28" i="16"/>
  <c r="I63" i="26"/>
  <c r="N43" i="15"/>
  <c r="R15" i="15"/>
  <c r="H39" i="23"/>
  <c r="J61" i="26"/>
  <c r="Q16" i="20"/>
  <c r="T33" i="15"/>
  <c r="J50" i="15"/>
  <c r="L43" i="23"/>
  <c r="E66" i="26"/>
  <c r="I71" i="20"/>
  <c r="F48" i="23"/>
  <c r="Q62" i="20"/>
  <c r="K33" i="23"/>
  <c r="G22" i="29"/>
  <c r="F69" i="23"/>
  <c r="D13" i="25"/>
  <c r="I17" i="20"/>
  <c r="D67" i="26"/>
  <c r="D19" i="22"/>
  <c r="J26" i="20"/>
  <c r="D20" i="19"/>
  <c r="K53" i="20"/>
  <c r="L30" i="23"/>
  <c r="E54" i="22"/>
  <c r="G46" i="27"/>
  <c r="J24" i="15"/>
  <c r="E29" i="27"/>
  <c r="I25" i="23"/>
  <c r="H60" i="23"/>
  <c r="F21" i="23"/>
  <c r="D71" i="15"/>
  <c r="D23" i="17"/>
  <c r="J63" i="23"/>
  <c r="F59" i="26"/>
  <c r="D60" i="26"/>
  <c r="D12" i="19"/>
  <c r="K51" i="20"/>
  <c r="D42" i="18"/>
  <c r="K42" i="20"/>
  <c r="O61" i="20"/>
  <c r="J21" i="30"/>
  <c r="Q25" i="20"/>
  <c r="I70" i="21"/>
  <c r="J42" i="15"/>
  <c r="O60" i="20"/>
  <c r="F52" i="30"/>
  <c r="H37" i="20"/>
  <c r="F42" i="27"/>
  <c r="G20" i="29"/>
  <c r="E42" i="27"/>
  <c r="N19" i="15"/>
  <c r="D60" i="24"/>
  <c r="I44" i="23"/>
  <c r="E52" i="16"/>
  <c r="O17" i="15"/>
  <c r="J30" i="26"/>
  <c r="F29" i="29"/>
  <c r="D60" i="23"/>
  <c r="G54" i="16"/>
  <c r="F26" i="30"/>
  <c r="F16" i="29"/>
  <c r="E51" i="17"/>
  <c r="D22" i="18"/>
  <c r="K37" i="20"/>
  <c r="F8" i="23"/>
  <c r="E22" i="22"/>
  <c r="G14" i="27"/>
  <c r="R16" i="15"/>
  <c r="E67" i="26"/>
  <c r="F58" i="16"/>
  <c r="G15" i="26"/>
  <c r="E33" i="16"/>
  <c r="M33" i="15"/>
  <c r="K28" i="23"/>
  <c r="L19" i="29"/>
  <c r="J40" i="15"/>
  <c r="E31" i="17"/>
  <c r="S55" i="15"/>
  <c r="E54" i="23"/>
  <c r="Q21" i="15"/>
  <c r="E46" i="23"/>
  <c r="D70" i="18"/>
  <c r="K49" i="20"/>
  <c r="P70" i="15"/>
  <c r="L17" i="20"/>
  <c r="F71" i="27"/>
  <c r="E69" i="16"/>
  <c r="L70" i="23"/>
  <c r="F19" i="22"/>
  <c r="D59" i="21"/>
  <c r="D52" i="26"/>
  <c r="F62" i="30"/>
  <c r="G62" i="15"/>
  <c r="K17" i="23"/>
  <c r="G35" i="22"/>
  <c r="D66" i="22"/>
  <c r="E18" i="22"/>
  <c r="F29" i="16"/>
  <c r="E16" i="16"/>
  <c r="K13" i="15"/>
  <c r="Q17" i="20"/>
  <c r="G23" i="26"/>
  <c r="I11" i="20"/>
  <c r="D63" i="25"/>
  <c r="H31" i="26"/>
  <c r="F27" i="23"/>
  <c r="D13" i="26"/>
  <c r="I15" i="26"/>
  <c r="E29" i="17"/>
  <c r="K11" i="20"/>
  <c r="E11" i="17"/>
  <c r="G65" i="16"/>
  <c r="G57" i="26"/>
  <c r="J8" i="15"/>
  <c r="E23" i="25"/>
  <c r="G67" i="26"/>
  <c r="M49" i="15"/>
  <c r="R32" i="15"/>
  <c r="H63" i="26"/>
  <c r="D17" i="23"/>
  <c r="E38" i="21"/>
  <c r="G29" i="16"/>
  <c r="D21" i="20"/>
  <c r="M51" i="20"/>
  <c r="E67" i="25"/>
  <c r="E40" i="27"/>
  <c r="D62" i="22"/>
  <c r="E11" i="21"/>
  <c r="F72" i="21"/>
  <c r="D35" i="29"/>
  <c r="S72" i="15"/>
  <c r="D54" i="17"/>
  <c r="D73" i="27"/>
  <c r="D7" i="17"/>
  <c r="F69" i="30"/>
  <c r="K33" i="20"/>
  <c r="L41" i="20"/>
  <c r="L18" i="15"/>
  <c r="D55" i="16"/>
  <c r="M15" i="20"/>
  <c r="L36" i="23"/>
  <c r="H10" i="26"/>
  <c r="D19" i="21"/>
  <c r="D40" i="20"/>
  <c r="M70" i="20"/>
  <c r="J47" i="26"/>
  <c r="E56" i="28"/>
  <c r="D33" i="24"/>
  <c r="D51" i="20"/>
  <c r="G16" i="23"/>
  <c r="L46" i="20"/>
  <c r="F13" i="21"/>
  <c r="E37" i="16"/>
  <c r="E43" i="26"/>
  <c r="G19" i="22"/>
  <c r="D39" i="28"/>
  <c r="E52" i="26"/>
  <c r="L44" i="15"/>
  <c r="E13" i="21"/>
  <c r="E9" i="22"/>
  <c r="F54" i="30"/>
  <c r="F20" i="16"/>
  <c r="E7" i="20"/>
  <c r="I21" i="23"/>
  <c r="D14" i="24"/>
  <c r="K20" i="20"/>
  <c r="L27" i="20"/>
  <c r="G24" i="27"/>
  <c r="G11" i="16"/>
  <c r="I13" i="15"/>
  <c r="I10" i="21"/>
  <c r="F48" i="26"/>
  <c r="O30" i="20"/>
  <c r="J57" i="23"/>
  <c r="H7" i="20"/>
  <c r="E43" i="22"/>
  <c r="D39" i="19"/>
  <c r="N22" i="15"/>
  <c r="E34" i="27"/>
  <c r="D36" i="28"/>
  <c r="G30" i="16"/>
  <c r="D48" i="16"/>
  <c r="F73" i="15"/>
  <c r="D37" i="24"/>
  <c r="F21" i="27"/>
  <c r="D65" i="22"/>
  <c r="I70" i="26"/>
  <c r="D51" i="23"/>
  <c r="Q66" i="20"/>
  <c r="J54" i="26"/>
  <c r="F21" i="16"/>
  <c r="E8" i="16"/>
  <c r="J24" i="20"/>
  <c r="L17" i="29"/>
  <c r="D71" i="25"/>
  <c r="D49" i="15"/>
  <c r="D53" i="25"/>
  <c r="P13" i="15"/>
  <c r="Q12" i="20"/>
  <c r="F57" i="26"/>
  <c r="H26" i="23"/>
  <c r="D67" i="21"/>
  <c r="J62" i="26"/>
  <c r="D10" i="15"/>
  <c r="N65" i="15"/>
  <c r="D30" i="23"/>
  <c r="G51" i="22"/>
  <c r="F16" i="23"/>
  <c r="E34" i="22"/>
  <c r="F45" i="16"/>
  <c r="E32" i="16"/>
  <c r="T18" i="15"/>
  <c r="F56" i="16"/>
  <c r="F63" i="26"/>
  <c r="F14" i="27"/>
  <c r="E26" i="27"/>
  <c r="J46" i="20"/>
  <c r="H46" i="26"/>
  <c r="D27" i="25"/>
  <c r="F61" i="27"/>
  <c r="E65" i="27"/>
  <c r="J31" i="20"/>
  <c r="D24" i="21"/>
  <c r="J22" i="20"/>
  <c r="D15" i="21"/>
  <c r="L38" i="29"/>
  <c r="S45" i="15"/>
  <c r="F33" i="27"/>
  <c r="E50" i="27"/>
  <c r="I16" i="20"/>
  <c r="E64" i="28"/>
  <c r="K39" i="20"/>
  <c r="F31" i="22"/>
  <c r="D66" i="21"/>
  <c r="I22" i="20"/>
  <c r="H69" i="23"/>
  <c r="F65" i="15"/>
  <c r="S61" i="15"/>
  <c r="J61" i="15"/>
  <c r="E22" i="27"/>
  <c r="D35" i="25"/>
  <c r="F69" i="27"/>
  <c r="H24" i="23"/>
  <c r="D26" i="24"/>
  <c r="O11" i="15"/>
  <c r="I54" i="20"/>
  <c r="Q64" i="15"/>
  <c r="K57" i="20"/>
  <c r="L45" i="20"/>
  <c r="R24" i="15"/>
  <c r="D71" i="16"/>
  <c r="M19" i="20"/>
  <c r="D44" i="23"/>
  <c r="G19" i="26"/>
  <c r="E14" i="22"/>
  <c r="D44" i="20"/>
  <c r="F8" i="21"/>
  <c r="G58" i="26"/>
  <c r="I12" i="29"/>
  <c r="D28" i="26"/>
  <c r="F38" i="27"/>
  <c r="D36" i="16"/>
  <c r="L17" i="23"/>
  <c r="D42" i="15"/>
  <c r="D67" i="18"/>
  <c r="D52" i="27"/>
  <c r="F7" i="30"/>
  <c r="E47" i="16"/>
  <c r="D13" i="22"/>
  <c r="F33" i="23"/>
  <c r="N52" i="15"/>
  <c r="D8" i="20"/>
  <c r="M38" i="20"/>
  <c r="F70" i="23"/>
  <c r="E53" i="26"/>
  <c r="G9" i="16"/>
  <c r="D19" i="20"/>
  <c r="J64" i="15"/>
  <c r="L14" i="20"/>
  <c r="E45" i="20"/>
  <c r="H16" i="15"/>
  <c r="D10" i="21"/>
  <c r="I35" i="15"/>
  <c r="D19" i="25"/>
  <c r="E17" i="23"/>
  <c r="E46" i="22"/>
  <c r="D45" i="20"/>
  <c r="F10" i="21"/>
  <c r="D8" i="27"/>
  <c r="I27" i="29"/>
  <c r="G12" i="16"/>
  <c r="E59" i="21"/>
  <c r="K18" i="23"/>
  <c r="D34" i="15"/>
  <c r="F67" i="27"/>
  <c r="H36" i="21"/>
  <c r="G11" i="27"/>
  <c r="F11" i="29"/>
  <c r="M50" i="29"/>
  <c r="I53" i="26"/>
  <c r="D25" i="27"/>
  <c r="I60" i="23"/>
  <c r="D70" i="23"/>
  <c r="R58" i="15"/>
  <c r="G7" i="27"/>
  <c r="T20" i="15"/>
  <c r="K70" i="23"/>
  <c r="L57" i="23"/>
  <c r="E18" i="25"/>
  <c r="J52" i="23"/>
  <c r="G24" i="23"/>
  <c r="H9" i="26"/>
  <c r="H64" i="21"/>
  <c r="E33" i="26"/>
  <c r="E65" i="16"/>
  <c r="E41" i="15"/>
  <c r="I42" i="23"/>
  <c r="D32" i="29"/>
  <c r="Q43" i="15"/>
  <c r="E47" i="17"/>
  <c r="G58" i="16"/>
  <c r="H61" i="23"/>
  <c r="D52" i="15"/>
  <c r="H53" i="23"/>
  <c r="F43" i="30"/>
  <c r="F7" i="29"/>
  <c r="D17" i="29"/>
  <c r="E11" i="23"/>
  <c r="D33" i="28"/>
  <c r="D43" i="25"/>
  <c r="D10" i="28"/>
  <c r="E20" i="28"/>
  <c r="J42" i="20"/>
  <c r="D32" i="21"/>
  <c r="J30" i="20"/>
  <c r="D23" i="21"/>
  <c r="M62" i="29"/>
  <c r="O49" i="15"/>
  <c r="D56" i="27"/>
  <c r="F15" i="30"/>
  <c r="D26" i="26"/>
  <c r="E46" i="27"/>
  <c r="I43" i="20"/>
  <c r="G73" i="26"/>
  <c r="G44" i="29"/>
  <c r="L41" i="23"/>
  <c r="I32" i="26"/>
  <c r="G33" i="26"/>
  <c r="E61" i="17"/>
  <c r="K27" i="20"/>
  <c r="E43" i="17"/>
  <c r="K18" i="20"/>
  <c r="G10" i="27"/>
  <c r="M15" i="15"/>
  <c r="E55" i="25"/>
  <c r="I49" i="20"/>
  <c r="I15" i="29"/>
  <c r="D49" i="30"/>
  <c r="H10" i="23"/>
  <c r="J9" i="20"/>
  <c r="K69" i="20"/>
  <c r="G53" i="23"/>
  <c r="K12" i="23"/>
  <c r="D15" i="28"/>
  <c r="M31" i="15"/>
  <c r="E61" i="27"/>
  <c r="J18" i="15"/>
  <c r="H45" i="23"/>
  <c r="E36" i="26"/>
  <c r="E62" i="21"/>
  <c r="J21" i="23"/>
  <c r="D46" i="29"/>
  <c r="D68" i="16"/>
  <c r="G32" i="23"/>
  <c r="K53" i="15"/>
  <c r="D33" i="19"/>
  <c r="F73" i="27"/>
  <c r="F71" i="30"/>
  <c r="E63" i="16"/>
  <c r="D29" i="22"/>
  <c r="I40" i="23"/>
  <c r="I59" i="15"/>
  <c r="D12" i="20"/>
  <c r="M42" i="20"/>
  <c r="E15" i="25"/>
  <c r="D62" i="26"/>
  <c r="G53" i="16"/>
  <c r="K23" i="20"/>
  <c r="E62" i="23"/>
  <c r="G33" i="16"/>
  <c r="D26" i="28"/>
  <c r="R59" i="15"/>
  <c r="E69" i="25"/>
  <c r="G41" i="27"/>
  <c r="L14" i="23"/>
  <c r="E12" i="21"/>
  <c r="F73" i="21"/>
  <c r="F38" i="30"/>
  <c r="D19" i="16"/>
  <c r="D72" i="17"/>
  <c r="I13" i="23"/>
  <c r="H67" i="23"/>
  <c r="S21" i="15"/>
  <c r="D63" i="16"/>
  <c r="P14" i="15"/>
  <c r="F44" i="16"/>
  <c r="E13" i="20"/>
  <c r="F56" i="23"/>
  <c r="F63" i="29"/>
  <c r="D46" i="22"/>
  <c r="G15" i="22"/>
  <c r="E14" i="21"/>
  <c r="K61" i="15"/>
  <c r="D13" i="20"/>
  <c r="M43" i="20"/>
  <c r="E35" i="25"/>
  <c r="E8" i="27"/>
  <c r="E39" i="17"/>
  <c r="D68" i="20"/>
  <c r="F56" i="21"/>
  <c r="J38" i="29"/>
  <c r="D38" i="27"/>
  <c r="E70" i="16"/>
  <c r="S39" i="15"/>
  <c r="I29" i="26"/>
  <c r="F12" i="30"/>
  <c r="G42" i="23"/>
  <c r="D33" i="27"/>
  <c r="G8" i="22"/>
  <c r="L59" i="23"/>
  <c r="N14" i="15"/>
  <c r="G32" i="22"/>
  <c r="F54" i="27"/>
  <c r="D54" i="23"/>
  <c r="Q44" i="20"/>
  <c r="F11" i="23"/>
  <c r="D62" i="21"/>
  <c r="E9" i="27"/>
  <c r="T73" i="15"/>
  <c r="Q20" i="20"/>
  <c r="F10" i="27"/>
  <c r="F40" i="23"/>
  <c r="E10" i="22"/>
  <c r="I71" i="26"/>
  <c r="S13" i="15"/>
  <c r="R69" i="15"/>
  <c r="I39" i="23"/>
  <c r="G67" i="22"/>
  <c r="G29" i="23"/>
  <c r="E50" i="22"/>
  <c r="E15" i="30"/>
  <c r="F19" i="30"/>
  <c r="I67" i="20"/>
  <c r="I11" i="29"/>
  <c r="E33" i="15"/>
  <c r="D49" i="23"/>
  <c r="H41" i="26"/>
  <c r="F42" i="26"/>
  <c r="D14" i="18"/>
  <c r="K35" i="20"/>
  <c r="E59" i="17"/>
  <c r="K26" i="20"/>
  <c r="G26" i="27"/>
  <c r="I19" i="15"/>
  <c r="E71" i="25"/>
  <c r="E44" i="27"/>
  <c r="R71" i="15"/>
  <c r="I48" i="20"/>
  <c r="G19" i="15"/>
  <c r="D36" i="21"/>
  <c r="K9" i="23"/>
  <c r="G23" i="22"/>
  <c r="E55" i="22"/>
  <c r="D49" i="24"/>
  <c r="Q72" i="15"/>
  <c r="K69" i="15"/>
  <c r="M68" i="15"/>
  <c r="E40" i="25"/>
  <c r="D67" i="25"/>
  <c r="D56" i="28"/>
  <c r="F38" i="23"/>
  <c r="P24" i="15"/>
  <c r="G59" i="27"/>
  <c r="D24" i="24"/>
  <c r="M35" i="29"/>
  <c r="E17" i="17"/>
  <c r="E72" i="16"/>
  <c r="J63" i="20"/>
  <c r="D49" i="21"/>
  <c r="G41" i="26"/>
  <c r="I54" i="29"/>
  <c r="I31" i="26"/>
  <c r="I15" i="23"/>
  <c r="G31" i="22"/>
  <c r="D34" i="18"/>
  <c r="L69" i="20"/>
  <c r="J37" i="20"/>
  <c r="D20" i="21"/>
  <c r="D17" i="24"/>
  <c r="G49" i="16"/>
  <c r="D19" i="29"/>
  <c r="F63" i="15"/>
  <c r="J15" i="26"/>
  <c r="G57" i="27"/>
  <c r="F14" i="15"/>
  <c r="E20" i="21"/>
  <c r="G22" i="22"/>
  <c r="T10" i="15"/>
  <c r="D35" i="16"/>
  <c r="M10" i="20"/>
  <c r="L20" i="23"/>
  <c r="D10" i="24"/>
  <c r="T17" i="15"/>
  <c r="E58" i="22"/>
  <c r="G24" i="26"/>
  <c r="K25" i="23"/>
  <c r="J47" i="20"/>
  <c r="E12" i="27"/>
  <c r="L44" i="23"/>
  <c r="F20" i="26"/>
  <c r="E30" i="22"/>
  <c r="L44" i="20"/>
  <c r="F9" i="21"/>
  <c r="I72" i="26"/>
  <c r="L25" i="29"/>
  <c r="E11" i="16"/>
  <c r="E50" i="21"/>
  <c r="K10" i="23"/>
  <c r="D64" i="27"/>
  <c r="F39" i="30"/>
  <c r="D40" i="27"/>
  <c r="D49" i="29"/>
  <c r="G36" i="16"/>
  <c r="D22" i="22"/>
  <c r="I71" i="23"/>
  <c r="E12" i="28"/>
  <c r="K17" i="20"/>
  <c r="L33" i="20"/>
  <c r="F12" i="15"/>
  <c r="D39" i="16"/>
  <c r="M11" i="20"/>
  <c r="I29" i="23"/>
  <c r="D50" i="24"/>
  <c r="K64" i="20"/>
  <c r="D36" i="20"/>
  <c r="M66" i="20"/>
  <c r="G34" i="26"/>
  <c r="E54" i="28"/>
  <c r="Q61" i="20"/>
  <c r="D9" i="17"/>
  <c r="E24" i="23"/>
  <c r="I20" i="29"/>
  <c r="Q64" i="20"/>
  <c r="G64" i="26"/>
  <c r="Q28" i="20"/>
  <c r="L54" i="23"/>
  <c r="F30" i="27"/>
  <c r="J58" i="20"/>
  <c r="K65" i="23"/>
  <c r="E69" i="17"/>
  <c r="H13" i="23"/>
  <c r="E67" i="28"/>
  <c r="L38" i="23"/>
  <c r="K65" i="20"/>
  <c r="K8" i="20"/>
  <c r="L65" i="15"/>
  <c r="I25" i="29"/>
  <c r="I26" i="15"/>
  <c r="J36" i="23"/>
  <c r="P42" i="20"/>
  <c r="D59" i="25"/>
  <c r="D42" i="28"/>
  <c r="D71" i="28"/>
  <c r="J52" i="20"/>
  <c r="D40" i="21"/>
  <c r="J39" i="20"/>
  <c r="D31" i="21"/>
  <c r="G58" i="20"/>
  <c r="I72" i="20"/>
  <c r="M41" i="15"/>
  <c r="G27" i="22"/>
  <c r="D22" i="23"/>
  <c r="G39" i="22"/>
  <c r="H55" i="23"/>
  <c r="D9" i="25"/>
  <c r="F17" i="16"/>
  <c r="G73" i="15"/>
  <c r="I72" i="15"/>
  <c r="N68" i="15"/>
  <c r="E11" i="26"/>
  <c r="L10" i="29"/>
  <c r="I45" i="23"/>
  <c r="E21" i="26"/>
  <c r="E35" i="22"/>
  <c r="S23" i="15"/>
  <c r="D54" i="22"/>
  <c r="F28" i="30"/>
  <c r="J25" i="20"/>
  <c r="D18" i="21"/>
  <c r="E26" i="26"/>
  <c r="I26" i="23"/>
  <c r="I16" i="29"/>
  <c r="E39" i="15"/>
  <c r="E44" i="28"/>
  <c r="G26" i="16"/>
  <c r="F59" i="23"/>
  <c r="J55" i="26"/>
  <c r="D17" i="22"/>
  <c r="D7" i="19"/>
  <c r="Q51" i="20"/>
  <c r="D57" i="17"/>
  <c r="D29" i="25"/>
  <c r="O62" i="15"/>
  <c r="T58" i="15"/>
  <c r="D16" i="19"/>
  <c r="E48" i="23"/>
  <c r="D7" i="25"/>
  <c r="E23" i="22"/>
  <c r="D41" i="24"/>
  <c r="J29" i="20"/>
  <c r="D22" i="21"/>
  <c r="K72" i="20"/>
  <c r="L37" i="20"/>
  <c r="E36" i="25"/>
  <c r="E14" i="23"/>
  <c r="M18" i="29"/>
  <c r="F64" i="23"/>
  <c r="D32" i="23"/>
  <c r="E28" i="27"/>
  <c r="D52" i="23"/>
  <c r="E29" i="26"/>
  <c r="K44" i="23"/>
  <c r="L48" i="20"/>
  <c r="F17" i="21"/>
  <c r="F25" i="27"/>
  <c r="D38" i="29"/>
  <c r="E27" i="16"/>
  <c r="E58" i="21"/>
  <c r="F17" i="23"/>
  <c r="E18" i="27"/>
  <c r="F11" i="22"/>
  <c r="R61" i="15"/>
  <c r="E73" i="17"/>
  <c r="M55" i="15"/>
  <c r="L63" i="23"/>
  <c r="F30" i="22"/>
  <c r="F41" i="23"/>
  <c r="F60" i="15"/>
  <c r="L12" i="20"/>
  <c r="E43" i="20"/>
  <c r="E33" i="25"/>
  <c r="I73" i="26"/>
  <c r="T63" i="15"/>
  <c r="L63" i="20"/>
  <c r="F47" i="21"/>
  <c r="I8" i="26"/>
  <c r="G49" i="27"/>
  <c r="E59" i="25"/>
  <c r="E32" i="27"/>
  <c r="M71" i="15"/>
  <c r="J64" i="20"/>
  <c r="K58" i="15"/>
  <c r="D71" i="21"/>
  <c r="L34" i="15"/>
  <c r="D35" i="18"/>
  <c r="D32" i="27"/>
  <c r="D40" i="29"/>
  <c r="E31" i="16"/>
  <c r="E68" i="21"/>
  <c r="K26" i="23"/>
  <c r="E47" i="15"/>
  <c r="D53" i="19"/>
  <c r="M34" i="20"/>
  <c r="K63" i="23"/>
  <c r="I15" i="30"/>
  <c r="I20" i="26"/>
  <c r="D15" i="25"/>
  <c r="I32" i="20"/>
  <c r="K71" i="20"/>
  <c r="D31" i="17"/>
  <c r="E60" i="16"/>
  <c r="I61" i="15"/>
  <c r="I8" i="21"/>
  <c r="P22" i="20"/>
  <c r="D8" i="16"/>
  <c r="G43" i="27"/>
  <c r="E28" i="28"/>
  <c r="D57" i="25"/>
  <c r="E26" i="22"/>
  <c r="E9" i="17"/>
  <c r="G57" i="15"/>
  <c r="D50" i="28"/>
  <c r="E67" i="23"/>
  <c r="E31" i="22"/>
  <c r="E49" i="15"/>
  <c r="G59" i="22"/>
  <c r="I31" i="23"/>
  <c r="G55" i="22"/>
  <c r="I37" i="26"/>
  <c r="D25" i="25"/>
  <c r="F33" i="16"/>
  <c r="E20" i="16"/>
  <c r="D16" i="16"/>
  <c r="R72" i="15"/>
  <c r="G22" i="16"/>
  <c r="F15" i="26"/>
  <c r="E38" i="28"/>
  <c r="E19" i="17"/>
  <c r="E65" i="17"/>
  <c r="K29" i="20"/>
  <c r="D50" i="22"/>
  <c r="D73" i="21"/>
  <c r="D68" i="26"/>
  <c r="N12" i="15"/>
  <c r="F58" i="26"/>
  <c r="H50" i="23"/>
  <c r="L9" i="23"/>
  <c r="G10" i="16"/>
  <c r="E22" i="21"/>
  <c r="L30" i="29"/>
  <c r="S73" i="15"/>
  <c r="G44" i="22"/>
  <c r="Q34" i="20"/>
  <c r="F26" i="26"/>
  <c r="G70" i="15"/>
  <c r="L66" i="15"/>
  <c r="J8" i="20"/>
  <c r="E54" i="27"/>
  <c r="D39" i="25"/>
  <c r="D18" i="26"/>
  <c r="D21" i="25"/>
  <c r="J50" i="20"/>
  <c r="D38" i="21"/>
  <c r="E62" i="22"/>
  <c r="P69" i="15"/>
  <c r="J58" i="15"/>
  <c r="D14" i="23"/>
  <c r="I72" i="21"/>
  <c r="D43" i="21"/>
  <c r="F34" i="26"/>
  <c r="D37" i="29"/>
  <c r="F21" i="30"/>
  <c r="F47" i="22"/>
  <c r="D72" i="21"/>
  <c r="D26" i="22"/>
  <c r="D63" i="21"/>
  <c r="T71" i="15"/>
  <c r="F68" i="15"/>
  <c r="J51" i="29"/>
  <c r="F8" i="16"/>
  <c r="K38" i="23"/>
  <c r="D23" i="28"/>
  <c r="G40" i="23"/>
  <c r="F61" i="30"/>
  <c r="E7" i="28"/>
  <c r="G58" i="22"/>
  <c r="E29" i="21"/>
  <c r="E41" i="22"/>
  <c r="D18" i="15"/>
  <c r="F52" i="16"/>
  <c r="E15" i="20"/>
  <c r="D36" i="23"/>
  <c r="I9" i="26"/>
  <c r="K62" i="20"/>
  <c r="L35" i="20"/>
  <c r="E66" i="20"/>
  <c r="I8" i="20"/>
  <c r="D58" i="21"/>
  <c r="D58" i="15"/>
  <c r="D51" i="25"/>
  <c r="K31" i="23"/>
  <c r="F51" i="23"/>
  <c r="D49" i="20"/>
  <c r="F18" i="21"/>
  <c r="D28" i="27"/>
  <c r="D39" i="29"/>
  <c r="G28" i="16"/>
  <c r="E67" i="21"/>
  <c r="F25" i="23"/>
  <c r="R40" i="15"/>
  <c r="D17" i="19"/>
  <c r="E30" i="20"/>
  <c r="F38" i="22"/>
  <c r="J45" i="23"/>
  <c r="D21" i="22"/>
  <c r="J37" i="23"/>
  <c r="G71" i="23"/>
  <c r="D51" i="21"/>
  <c r="I7" i="23"/>
  <c r="H71" i="30"/>
  <c r="E12" i="25"/>
  <c r="D14" i="22"/>
  <c r="L18" i="29"/>
  <c r="F37" i="30"/>
  <c r="D58" i="26"/>
  <c r="E21" i="27"/>
  <c r="J65" i="23"/>
  <c r="E50" i="16"/>
  <c r="T60" i="15"/>
  <c r="G48" i="15"/>
  <c r="K23" i="15"/>
  <c r="M42" i="29"/>
  <c r="F65" i="16"/>
  <c r="G18" i="27"/>
  <c r="G58" i="27"/>
  <c r="T26" i="15"/>
  <c r="E28" i="26"/>
  <c r="K46" i="23"/>
  <c r="Q53" i="15"/>
  <c r="I55" i="23"/>
  <c r="G55" i="26"/>
  <c r="J44" i="20"/>
  <c r="D34" i="21"/>
  <c r="M30" i="29"/>
  <c r="D41" i="23"/>
  <c r="L40" i="29"/>
  <c r="P46" i="15"/>
  <c r="F27" i="29"/>
  <c r="I42" i="20"/>
  <c r="D51" i="26"/>
  <c r="I36" i="23"/>
  <c r="Q58" i="20"/>
  <c r="E35" i="26"/>
  <c r="N73" i="15"/>
  <c r="H70" i="15"/>
  <c r="J16" i="20"/>
  <c r="D29" i="16"/>
  <c r="D55" i="25"/>
  <c r="E38" i="27"/>
  <c r="D37" i="25"/>
  <c r="J60" i="20"/>
  <c r="D46" i="21"/>
  <c r="I58" i="23"/>
  <c r="L49" i="20"/>
  <c r="I14" i="29"/>
  <c r="I52" i="23"/>
  <c r="E57" i="15"/>
  <c r="G11" i="15"/>
  <c r="H21" i="23"/>
  <c r="G7" i="29"/>
  <c r="F36" i="15"/>
  <c r="E15" i="17"/>
  <c r="M25" i="15"/>
  <c r="J47" i="23"/>
  <c r="I10" i="29"/>
  <c r="J39" i="23"/>
  <c r="D38" i="18"/>
  <c r="K41" i="20"/>
  <c r="H62" i="15"/>
  <c r="T49" i="15"/>
  <c r="F72" i="23"/>
  <c r="J12" i="26"/>
  <c r="D30" i="18"/>
  <c r="E71" i="22"/>
  <c r="D53" i="24"/>
  <c r="F29" i="27"/>
  <c r="E33" i="27"/>
  <c r="J15" i="20"/>
  <c r="D8" i="21"/>
  <c r="D72" i="19"/>
  <c r="K66" i="20"/>
  <c r="L14" i="29"/>
  <c r="H38" i="15"/>
  <c r="H65" i="26"/>
  <c r="I17" i="29"/>
  <c r="I40" i="20"/>
  <c r="G7" i="22"/>
  <c r="O65" i="15"/>
  <c r="D20" i="26"/>
  <c r="L52" i="23"/>
  <c r="D49" i="25"/>
  <c r="D53" i="20"/>
  <c r="F26" i="21"/>
  <c r="F49" i="27"/>
  <c r="G68" i="29"/>
  <c r="G44" i="16"/>
  <c r="F10" i="22"/>
  <c r="I32" i="23"/>
  <c r="H46" i="15"/>
  <c r="D49" i="19"/>
  <c r="E34" i="20"/>
  <c r="O19" i="15"/>
  <c r="G25" i="15"/>
  <c r="H66" i="23"/>
  <c r="G47" i="22"/>
  <c r="E30" i="21"/>
  <c r="S69" i="15"/>
  <c r="D17" i="20"/>
  <c r="M47" i="20"/>
  <c r="E51" i="25"/>
  <c r="E24" i="27"/>
  <c r="J20" i="20"/>
  <c r="D72" i="20"/>
  <c r="F64" i="21"/>
  <c r="J16" i="29"/>
  <c r="D69" i="15"/>
  <c r="I70" i="20"/>
  <c r="E25" i="21"/>
  <c r="G61" i="23"/>
  <c r="E16" i="21"/>
  <c r="G14" i="22"/>
  <c r="I73" i="20"/>
  <c r="J17" i="20"/>
  <c r="D47" i="28"/>
  <c r="E41" i="17"/>
  <c r="I43" i="15"/>
  <c r="I56" i="23"/>
  <c r="F14" i="22"/>
  <c r="K34" i="23"/>
  <c r="S53" i="15"/>
  <c r="L8" i="20"/>
  <c r="E39" i="20"/>
  <c r="E17" i="25"/>
  <c r="J64" i="26"/>
  <c r="E73" i="27"/>
  <c r="S20" i="15"/>
  <c r="F45" i="30"/>
  <c r="E64" i="16"/>
  <c r="G50" i="26"/>
  <c r="K41" i="23"/>
  <c r="J15" i="29"/>
  <c r="E65" i="26"/>
  <c r="G49" i="26"/>
  <c r="J7" i="23"/>
  <c r="E57" i="17"/>
  <c r="G37" i="16"/>
  <c r="G21" i="27"/>
  <c r="D12" i="27"/>
  <c r="D46" i="24"/>
  <c r="D18" i="20"/>
  <c r="H58" i="26"/>
  <c r="L40" i="20"/>
  <c r="O71" i="15"/>
  <c r="F44" i="26"/>
  <c r="G65" i="15"/>
  <c r="D15" i="20"/>
  <c r="R56" i="15"/>
  <c r="L10" i="20"/>
  <c r="G38" i="20"/>
  <c r="E43" i="23"/>
  <c r="E45" i="27"/>
  <c r="K9" i="20"/>
  <c r="L29" i="20"/>
  <c r="F70" i="30"/>
  <c r="D23" i="16"/>
  <c r="M7" i="20"/>
  <c r="F22" i="23"/>
  <c r="D18" i="24"/>
  <c r="K44" i="20"/>
  <c r="D32" i="20"/>
  <c r="M62" i="20"/>
  <c r="D21" i="26"/>
  <c r="E68" i="27"/>
  <c r="D61" i="21"/>
  <c r="D43" i="20"/>
  <c r="D11" i="21"/>
  <c r="L38" i="20"/>
  <c r="K47" i="15"/>
  <c r="E33" i="17"/>
  <c r="F50" i="26"/>
  <c r="F61" i="16"/>
  <c r="O25" i="15"/>
  <c r="H35" i="23"/>
  <c r="E61" i="21"/>
  <c r="E20" i="23"/>
  <c r="O41" i="15"/>
  <c r="D25" i="19"/>
  <c r="E31" i="20"/>
  <c r="H64" i="23"/>
  <c r="E45" i="26"/>
  <c r="D65" i="24"/>
  <c r="L51" i="20"/>
  <c r="F23" i="21"/>
  <c r="E14" i="27"/>
  <c r="I34" i="23"/>
  <c r="K19" i="20"/>
  <c r="H48" i="26"/>
  <c r="E7" i="25"/>
  <c r="L24" i="29"/>
  <c r="D61" i="20"/>
  <c r="F42" i="21"/>
  <c r="E39" i="28"/>
  <c r="I62" i="15"/>
  <c r="D10" i="17"/>
  <c r="F42" i="22"/>
  <c r="D47" i="23"/>
  <c r="L58" i="15"/>
  <c r="L11" i="20"/>
  <c r="E42" i="20"/>
  <c r="L12" i="23"/>
  <c r="K66" i="23"/>
  <c r="D69" i="22"/>
  <c r="K58" i="23"/>
  <c r="H43" i="23"/>
  <c r="D30" i="21"/>
  <c r="M31" i="20"/>
  <c r="D56" i="20"/>
  <c r="E7" i="17"/>
  <c r="K36" i="20"/>
  <c r="F53" i="21"/>
  <c r="N56" i="15"/>
  <c r="H12" i="15"/>
  <c r="L56" i="14"/>
  <c r="T23" i="15"/>
  <c r="H49" i="15"/>
  <c r="K72" i="14"/>
  <c r="G49" i="14"/>
  <c r="D64" i="16"/>
  <c r="D31" i="18"/>
  <c r="H37" i="23"/>
  <c r="G23" i="29"/>
  <c r="G43" i="26"/>
  <c r="G51" i="26"/>
  <c r="D38" i="17"/>
  <c r="G20" i="26"/>
  <c r="F41" i="20"/>
  <c r="J22" i="29"/>
  <c r="E71" i="16"/>
  <c r="D18" i="23"/>
  <c r="D62" i="19"/>
  <c r="I50" i="26"/>
  <c r="N36" i="14"/>
  <c r="F12" i="12"/>
  <c r="F13" i="16"/>
  <c r="J13" i="23"/>
  <c r="E57" i="23"/>
  <c r="F15" i="21"/>
  <c r="I38" i="20"/>
  <c r="L15" i="23"/>
  <c r="G64" i="21"/>
  <c r="N48" i="15"/>
  <c r="M26" i="15"/>
  <c r="I60" i="15"/>
  <c r="F68" i="20"/>
  <c r="H41" i="15"/>
  <c r="J20" i="15"/>
  <c r="D45" i="24"/>
  <c r="E37" i="21"/>
  <c r="E19" i="20"/>
  <c r="L39" i="20"/>
  <c r="I22" i="29"/>
  <c r="D10" i="29"/>
  <c r="M61" i="20"/>
  <c r="E40" i="26"/>
  <c r="I52" i="20"/>
  <c r="E31" i="15"/>
  <c r="E51" i="26"/>
  <c r="I12" i="23"/>
  <c r="I10" i="20"/>
  <c r="O70" i="15"/>
  <c r="D38" i="23"/>
  <c r="G66" i="27"/>
  <c r="K25" i="20"/>
  <c r="D71" i="23"/>
  <c r="E23" i="17"/>
  <c r="G42" i="22"/>
  <c r="K40" i="20"/>
  <c r="F33" i="26"/>
  <c r="E53" i="25"/>
  <c r="F65" i="21"/>
  <c r="D65" i="28"/>
  <c r="E60" i="23"/>
  <c r="E15" i="15"/>
  <c r="D47" i="16"/>
  <c r="R8" i="15"/>
  <c r="F28" i="16"/>
  <c r="F64" i="26"/>
  <c r="L41" i="29"/>
  <c r="D55" i="21"/>
  <c r="P30" i="15"/>
  <c r="F72" i="16"/>
  <c r="F9" i="27"/>
  <c r="G29" i="29"/>
  <c r="E15" i="16"/>
  <c r="E60" i="21"/>
  <c r="H19" i="23"/>
  <c r="G41" i="15"/>
  <c r="D21" i="19"/>
  <c r="M30" i="20"/>
  <c r="H56" i="23"/>
  <c r="G35" i="26"/>
  <c r="O57" i="15"/>
  <c r="D11" i="20"/>
  <c r="T50" i="15"/>
  <c r="D73" i="19"/>
  <c r="D59" i="26"/>
  <c r="D11" i="25"/>
  <c r="D16" i="21"/>
  <c r="G42" i="27"/>
  <c r="I16" i="26"/>
  <c r="E71" i="17"/>
  <c r="D69" i="20"/>
  <c r="F58" i="21"/>
  <c r="M19" i="29"/>
  <c r="T69" i="15"/>
  <c r="D42" i="17"/>
  <c r="K7" i="23"/>
  <c r="J61" i="23"/>
  <c r="G13" i="16"/>
  <c r="L19" i="20"/>
  <c r="E50" i="20"/>
  <c r="G12" i="22"/>
  <c r="P62" i="15"/>
  <c r="J41" i="23"/>
  <c r="E38" i="23"/>
  <c r="E54" i="21"/>
  <c r="K28" i="20"/>
  <c r="D29" i="20"/>
  <c r="M59" i="20"/>
  <c r="H25" i="26"/>
  <c r="E72" i="27"/>
  <c r="D52" i="24"/>
  <c r="E27" i="21"/>
  <c r="E37" i="22"/>
  <c r="L10" i="15"/>
  <c r="F32" i="16"/>
  <c r="E10" i="20"/>
  <c r="E49" i="21"/>
  <c r="F9" i="23"/>
  <c r="E40" i="21"/>
  <c r="G62" i="22"/>
  <c r="G23" i="30"/>
  <c r="D37" i="21"/>
  <c r="K24" i="20"/>
  <c r="G69" i="27"/>
  <c r="F31" i="29"/>
  <c r="D14" i="29"/>
  <c r="E53" i="20"/>
  <c r="T8" i="15"/>
  <c r="G28" i="14"/>
  <c r="D69" i="13"/>
  <c r="K42" i="14"/>
  <c r="I69" i="14"/>
  <c r="J21" i="14"/>
  <c r="D51" i="13"/>
  <c r="J13" i="20"/>
  <c r="L55" i="23"/>
  <c r="E65" i="25"/>
  <c r="F63" i="21"/>
  <c r="E65" i="22"/>
  <c r="G30" i="23"/>
  <c r="E23" i="23"/>
  <c r="D56" i="15"/>
  <c r="T31" i="15"/>
  <c r="D30" i="16"/>
  <c r="G56" i="21"/>
  <c r="H47" i="15"/>
  <c r="R25" i="15"/>
  <c r="J59" i="20"/>
  <c r="D70" i="11"/>
  <c r="N11" i="7"/>
  <c r="J72" i="15"/>
  <c r="D44" i="17"/>
  <c r="D24" i="20"/>
  <c r="K60" i="20"/>
  <c r="O73" i="15"/>
  <c r="F29" i="21"/>
  <c r="M44" i="15"/>
  <c r="I66" i="14"/>
  <c r="M43" i="14"/>
  <c r="E13" i="15"/>
  <c r="K38" i="15"/>
  <c r="L59" i="14"/>
  <c r="H36" i="14"/>
  <c r="D20" i="24"/>
  <c r="D44" i="21"/>
  <c r="P45" i="15"/>
  <c r="D46" i="18"/>
  <c r="J34" i="20"/>
  <c r="I66" i="23"/>
  <c r="E49" i="17"/>
  <c r="G63" i="22"/>
  <c r="N28" i="15"/>
  <c r="G49" i="15"/>
  <c r="F46" i="22"/>
  <c r="L67" i="20"/>
  <c r="E21" i="21"/>
  <c r="L31" i="20"/>
  <c r="F19" i="23"/>
  <c r="I37" i="23"/>
  <c r="E71" i="20"/>
  <c r="D73" i="22"/>
  <c r="G66" i="22"/>
  <c r="F41" i="27"/>
  <c r="M54" i="29"/>
  <c r="F17" i="27"/>
  <c r="F32" i="29"/>
  <c r="D34" i="22"/>
  <c r="E70" i="22"/>
  <c r="E9" i="26"/>
  <c r="F37" i="27"/>
  <c r="G30" i="29"/>
  <c r="E37" i="25"/>
  <c r="G9" i="27"/>
  <c r="E55" i="17"/>
  <c r="L68" i="20"/>
  <c r="F57" i="21"/>
  <c r="F18" i="29"/>
  <c r="L69" i="15"/>
  <c r="D40" i="17"/>
  <c r="D57" i="22"/>
  <c r="J53" i="23"/>
  <c r="O9" i="15"/>
  <c r="D31" i="16"/>
  <c r="J67" i="29"/>
  <c r="F12" i="16"/>
  <c r="E30" i="15"/>
  <c r="K13" i="20"/>
  <c r="F46" i="30"/>
  <c r="L73" i="23"/>
  <c r="D49" i="22"/>
  <c r="K70" i="20"/>
  <c r="D37" i="20"/>
  <c r="M67" i="20"/>
  <c r="H49" i="26"/>
  <c r="E62" i="28"/>
  <c r="H68" i="15"/>
  <c r="E43" i="21"/>
  <c r="E69" i="22"/>
  <c r="H22" i="15"/>
  <c r="F64" i="16"/>
  <c r="E18" i="20"/>
  <c r="I35" i="20"/>
  <c r="J23" i="26"/>
  <c r="E27" i="17"/>
  <c r="D14" i="21"/>
  <c r="L57" i="20"/>
  <c r="N36" i="15"/>
  <c r="D63" i="18"/>
  <c r="M27" i="20"/>
  <c r="J58" i="23"/>
  <c r="E37" i="26"/>
  <c r="D17" i="25"/>
  <c r="D52" i="20"/>
  <c r="F24" i="21"/>
  <c r="D24" i="27"/>
  <c r="F34" i="29"/>
  <c r="E60" i="15"/>
  <c r="D63" i="20"/>
  <c r="E41" i="27"/>
  <c r="L58" i="20"/>
  <c r="F37" i="21"/>
  <c r="D28" i="24"/>
  <c r="L61" i="20"/>
  <c r="E65" i="23"/>
  <c r="F32" i="21"/>
  <c r="E13" i="25"/>
  <c r="L68" i="23"/>
  <c r="E9" i="20"/>
  <c r="M25" i="14"/>
  <c r="D61" i="7"/>
  <c r="D43" i="11"/>
  <c r="E35" i="13"/>
  <c r="H18" i="14"/>
  <c r="I52" i="7"/>
  <c r="D7" i="11"/>
  <c r="K73" i="20"/>
  <c r="M23" i="20"/>
  <c r="D48" i="20"/>
  <c r="E57" i="27"/>
  <c r="G45" i="16"/>
  <c r="F45" i="21"/>
  <c r="S49" i="15"/>
  <c r="F73" i="14"/>
  <c r="J50" i="14"/>
  <c r="M18" i="15"/>
  <c r="S43" i="15"/>
  <c r="N65" i="14"/>
  <c r="E43" i="14"/>
  <c r="E7" i="21"/>
  <c r="E43" i="8"/>
  <c r="E17" i="15"/>
  <c r="E7" i="15"/>
  <c r="Q35" i="15"/>
  <c r="F36" i="26"/>
  <c r="E23" i="28"/>
  <c r="D60" i="27"/>
  <c r="E41" i="20"/>
  <c r="J64" i="14"/>
  <c r="H15" i="14"/>
  <c r="D37" i="13"/>
  <c r="L29" i="14"/>
  <c r="E57" i="14"/>
  <c r="K8" i="14"/>
  <c r="D19" i="13"/>
  <c r="I64" i="15"/>
  <c r="E57" i="22"/>
  <c r="G43" i="23"/>
  <c r="E70" i="20"/>
  <c r="D60" i="16"/>
  <c r="I8" i="23"/>
  <c r="F41" i="26"/>
  <c r="I12" i="20"/>
  <c r="G64" i="15"/>
  <c r="K43" i="20"/>
  <c r="D26" i="21"/>
  <c r="I64" i="26"/>
  <c r="K21" i="20"/>
  <c r="G37" i="23"/>
  <c r="D52" i="16"/>
  <c r="D65" i="19"/>
  <c r="I48" i="23"/>
  <c r="F55" i="21"/>
  <c r="E25" i="22"/>
  <c r="E62" i="20"/>
  <c r="Q18" i="15"/>
  <c r="G25" i="27"/>
  <c r="M38" i="29"/>
  <c r="E42" i="21"/>
  <c r="F39" i="21"/>
  <c r="E61" i="25"/>
  <c r="G33" i="27"/>
  <c r="E43" i="25"/>
  <c r="L9" i="15"/>
  <c r="D35" i="21"/>
  <c r="F27" i="22"/>
  <c r="F43" i="22"/>
  <c r="M37" i="29"/>
  <c r="I49" i="26"/>
  <c r="F30" i="23"/>
  <c r="D54" i="24"/>
  <c r="K68" i="20"/>
  <c r="L36" i="20"/>
  <c r="E67" i="20"/>
  <c r="I48" i="26"/>
  <c r="E59" i="28"/>
  <c r="S67" i="15"/>
  <c r="E34" i="21"/>
  <c r="G50" i="22"/>
  <c r="D20" i="27"/>
  <c r="F33" i="29"/>
  <c r="F67" i="26"/>
  <c r="M20" i="29"/>
  <c r="D66" i="26"/>
  <c r="F45" i="27"/>
  <c r="J14" i="20"/>
  <c r="D54" i="21"/>
  <c r="L65" i="20"/>
  <c r="R48" i="15"/>
  <c r="D61" i="19"/>
  <c r="M35" i="20"/>
  <c r="H72" i="23"/>
  <c r="J56" i="26"/>
  <c r="E36" i="28"/>
  <c r="D60" i="20"/>
  <c r="F40" i="21"/>
  <c r="F65" i="27"/>
  <c r="F47" i="30"/>
  <c r="D64" i="19"/>
  <c r="Q26" i="20"/>
  <c r="D48" i="19"/>
  <c r="D73" i="24"/>
  <c r="R64" i="15"/>
  <c r="L13" i="20"/>
  <c r="D9" i="29"/>
  <c r="M66" i="15"/>
  <c r="D28" i="17"/>
  <c r="D61" i="22"/>
  <c r="D55" i="23"/>
  <c r="G21" i="16"/>
  <c r="D20" i="20"/>
  <c r="M50" i="20"/>
  <c r="E47" i="25"/>
  <c r="E20" i="27"/>
  <c r="K38" i="20"/>
  <c r="D31" i="20"/>
  <c r="K14" i="20"/>
  <c r="L26" i="20"/>
  <c r="E57" i="20"/>
  <c r="I58" i="20"/>
  <c r="D30" i="26"/>
  <c r="L28" i="20"/>
  <c r="J45" i="26"/>
  <c r="E57" i="21"/>
  <c r="E48" i="21"/>
  <c r="J70" i="15"/>
  <c r="D14" i="11"/>
  <c r="H55" i="6"/>
  <c r="J52" i="7"/>
  <c r="H14" i="15"/>
  <c r="D44" i="10"/>
  <c r="D43" i="6"/>
  <c r="E57" i="16"/>
  <c r="K30" i="20"/>
  <c r="G25" i="16"/>
  <c r="G37" i="27"/>
  <c r="D62" i="28"/>
  <c r="D18" i="28"/>
  <c r="E49" i="20"/>
  <c r="L70" i="14"/>
  <c r="E22" i="14"/>
  <c r="D53" i="13"/>
  <c r="N35" i="14"/>
  <c r="G63" i="14"/>
  <c r="M14" i="14"/>
  <c r="D35" i="13"/>
  <c r="E29" i="22"/>
  <c r="F30" i="7"/>
  <c r="H63" i="23"/>
  <c r="L21" i="20"/>
  <c r="H8" i="23"/>
  <c r="M54" i="20"/>
  <c r="K55" i="23"/>
  <c r="K47" i="23"/>
  <c r="D50" i="17"/>
  <c r="N12" i="14"/>
  <c r="D45" i="7"/>
  <c r="D49" i="10"/>
  <c r="F70" i="12"/>
  <c r="F71" i="12"/>
  <c r="I36" i="7"/>
  <c r="D13" i="10"/>
  <c r="N60" i="15"/>
  <c r="D12" i="17"/>
  <c r="D16" i="20"/>
  <c r="K16" i="20"/>
  <c r="N44" i="15"/>
  <c r="F21" i="21"/>
  <c r="F39" i="15"/>
  <c r="J11" i="20"/>
  <c r="K31" i="20"/>
  <c r="E11" i="22"/>
  <c r="D10" i="18"/>
  <c r="D21" i="27"/>
  <c r="D33" i="22"/>
  <c r="D30" i="22"/>
  <c r="D25" i="16"/>
  <c r="G72" i="26"/>
  <c r="F11" i="15"/>
  <c r="Q67" i="15"/>
  <c r="G16" i="22"/>
  <c r="I11" i="15"/>
  <c r="H48" i="23"/>
  <c r="F63" i="22"/>
  <c r="G11" i="26"/>
  <c r="E60" i="26"/>
  <c r="L59" i="20"/>
  <c r="E58" i="20"/>
  <c r="E41" i="23"/>
  <c r="J16" i="26"/>
  <c r="E33" i="23"/>
  <c r="I41" i="20"/>
  <c r="D52" i="19"/>
  <c r="G62" i="27"/>
  <c r="E25" i="17"/>
  <c r="K37" i="15"/>
  <c r="F49" i="23"/>
  <c r="E69" i="21"/>
  <c r="H27" i="23"/>
  <c r="J48" i="15"/>
  <c r="D57" i="19"/>
  <c r="E35" i="20"/>
  <c r="K71" i="23"/>
  <c r="D54" i="26"/>
  <c r="J38" i="26"/>
  <c r="L55" i="20"/>
  <c r="F31" i="21"/>
  <c r="E45" i="25"/>
  <c r="G17" i="27"/>
  <c r="E27" i="25"/>
  <c r="E69" i="26"/>
  <c r="G47" i="26"/>
  <c r="D10" i="22"/>
  <c r="H40" i="26"/>
  <c r="E48" i="16"/>
  <c r="L25" i="20"/>
  <c r="F43" i="29"/>
  <c r="D7" i="16"/>
  <c r="D60" i="17"/>
  <c r="K15" i="23"/>
  <c r="J69" i="23"/>
  <c r="K22" i="20"/>
  <c r="D28" i="20"/>
  <c r="M58" i="20"/>
  <c r="G10" i="26"/>
  <c r="E52" i="27"/>
  <c r="D13" i="21"/>
  <c r="I55" i="26"/>
  <c r="H24" i="26"/>
  <c r="K50" i="20"/>
  <c r="F30" i="30"/>
  <c r="Q70" i="15"/>
  <c r="J39" i="26"/>
  <c r="D37" i="28"/>
  <c r="T64" i="15"/>
  <c r="E36" i="21"/>
  <c r="G54" i="22"/>
  <c r="P22" i="15"/>
  <c r="D67" i="16"/>
  <c r="M18" i="20"/>
  <c r="G35" i="23"/>
  <c r="J8" i="26"/>
  <c r="M39" i="15"/>
  <c r="D13" i="19"/>
  <c r="G33" i="15"/>
  <c r="D43" i="18"/>
  <c r="E25" i="20"/>
  <c r="F13" i="27"/>
  <c r="L42" i="15"/>
  <c r="D46" i="26"/>
  <c r="D44" i="27"/>
  <c r="D35" i="20"/>
  <c r="L30" i="20"/>
  <c r="E23" i="21"/>
  <c r="E15" i="8"/>
  <c r="R55" i="5"/>
  <c r="F44" i="6"/>
  <c r="D43" i="16"/>
  <c r="N70" i="7"/>
  <c r="T49" i="5"/>
  <c r="D59" i="17"/>
  <c r="L53" i="20"/>
  <c r="G51" i="23"/>
  <c r="F16" i="21"/>
  <c r="F62" i="23"/>
  <c r="F54" i="23"/>
  <c r="D66" i="17"/>
  <c r="K19" i="14"/>
  <c r="D53" i="7"/>
  <c r="D11" i="11"/>
  <c r="E19" i="13"/>
  <c r="F12" i="14"/>
  <c r="I44" i="7"/>
  <c r="D45" i="10"/>
  <c r="E28" i="20"/>
  <c r="G7" i="6"/>
  <c r="F69" i="16"/>
  <c r="E28" i="23"/>
  <c r="D59" i="18"/>
  <c r="E30" i="23"/>
  <c r="E33" i="21"/>
  <c r="E24" i="21"/>
  <c r="D71" i="17"/>
  <c r="D16" i="10"/>
  <c r="G30" i="6"/>
  <c r="J36" i="7"/>
  <c r="E57" i="25"/>
  <c r="D46" i="9"/>
  <c r="H15" i="6"/>
  <c r="P37" i="15"/>
  <c r="J11" i="29"/>
  <c r="M23" i="15"/>
  <c r="H18" i="26"/>
  <c r="D69" i="26"/>
  <c r="I56" i="26"/>
  <c r="E37" i="20"/>
  <c r="F73" i="16"/>
  <c r="E18" i="26"/>
  <c r="K63" i="15"/>
  <c r="E32" i="23"/>
  <c r="D30" i="29"/>
  <c r="N54" i="15"/>
  <c r="E59" i="26"/>
  <c r="G27" i="15"/>
  <c r="I22" i="26"/>
  <c r="J69" i="15"/>
  <c r="E47" i="20"/>
  <c r="L25" i="23"/>
  <c r="E11" i="20"/>
  <c r="H40" i="23"/>
  <c r="D28" i="16"/>
  <c r="D21" i="21"/>
  <c r="G13" i="29"/>
  <c r="H65" i="15"/>
  <c r="H15" i="26"/>
  <c r="E17" i="21"/>
  <c r="J69" i="20"/>
  <c r="E8" i="21"/>
  <c r="D44" i="28"/>
  <c r="K61" i="20"/>
  <c r="Q27" i="15"/>
  <c r="D69" i="24"/>
  <c r="J10" i="23"/>
  <c r="D29" i="21"/>
  <c r="D41" i="20"/>
  <c r="M71" i="20"/>
  <c r="D61" i="26"/>
  <c r="D15" i="29"/>
  <c r="D72" i="15"/>
  <c r="E51" i="21"/>
  <c r="H11" i="23"/>
  <c r="F28" i="15"/>
  <c r="D19" i="18"/>
  <c r="E22" i="20"/>
  <c r="E73" i="21"/>
  <c r="D31" i="23"/>
  <c r="E64" i="21"/>
  <c r="D23" i="23"/>
  <c r="D63" i="15"/>
  <c r="D57" i="21"/>
  <c r="G34" i="23"/>
  <c r="H73" i="26"/>
  <c r="G8" i="29"/>
  <c r="E21" i="25"/>
  <c r="H66" i="26"/>
  <c r="L71" i="15"/>
  <c r="L64" i="20"/>
  <c r="F49" i="21"/>
  <c r="E71" i="28"/>
  <c r="P65" i="15"/>
  <c r="D24" i="17"/>
  <c r="D41" i="22"/>
  <c r="G46" i="23"/>
  <c r="H47" i="23"/>
  <c r="D37" i="27"/>
  <c r="E45" i="17"/>
  <c r="J21" i="20"/>
  <c r="K52" i="20"/>
  <c r="F12" i="26"/>
  <c r="E9" i="23"/>
  <c r="D63" i="23"/>
  <c r="G69" i="16"/>
  <c r="L24" i="20"/>
  <c r="E55" i="20"/>
  <c r="F11" i="26"/>
  <c r="G53" i="27"/>
  <c r="D42" i="22"/>
  <c r="E10" i="21"/>
  <c r="F71" i="21"/>
  <c r="E44" i="26"/>
  <c r="E53" i="28"/>
  <c r="J31" i="26"/>
  <c r="E18" i="28"/>
  <c r="R62" i="15"/>
  <c r="D40" i="19"/>
  <c r="D29" i="19"/>
  <c r="I47" i="26"/>
  <c r="L57" i="29"/>
  <c r="E61" i="26"/>
  <c r="F60" i="26"/>
  <c r="M8" i="20"/>
  <c r="D47" i="27"/>
  <c r="F73" i="20"/>
  <c r="T12" i="5"/>
  <c r="D36" i="17"/>
  <c r="F13" i="26"/>
  <c r="F37" i="20"/>
  <c r="E54" i="16"/>
  <c r="H30" i="15"/>
  <c r="F28" i="26"/>
  <c r="J71" i="26"/>
  <c r="D27" i="20"/>
  <c r="L22" i="20"/>
  <c r="D50" i="20"/>
  <c r="I71" i="7"/>
  <c r="I50" i="5"/>
  <c r="H30" i="6"/>
  <c r="L46" i="29"/>
  <c r="N62" i="7"/>
  <c r="E46" i="5"/>
  <c r="D18" i="6"/>
  <c r="D58" i="16"/>
  <c r="P23" i="15"/>
  <c r="H32" i="26"/>
  <c r="E53" i="21"/>
  <c r="E27" i="20"/>
  <c r="L47" i="20"/>
  <c r="D61" i="15"/>
  <c r="F31" i="30"/>
  <c r="M72" i="20"/>
  <c r="F62" i="6"/>
  <c r="L9" i="5"/>
  <c r="E41" i="5"/>
  <c r="M60" i="20"/>
  <c r="G47" i="6"/>
  <c r="G36" i="29"/>
  <c r="S58" i="15"/>
  <c r="D7" i="23"/>
  <c r="F68" i="16"/>
  <c r="D17" i="21"/>
  <c r="D71" i="20"/>
  <c r="L66" i="20"/>
  <c r="L65" i="23"/>
  <c r="P26" i="20"/>
  <c r="E66" i="22"/>
  <c r="G56" i="23"/>
  <c r="F46" i="15"/>
  <c r="T42" i="15"/>
  <c r="D13" i="18"/>
  <c r="G9" i="15"/>
  <c r="F70" i="27"/>
  <c r="D25" i="23"/>
  <c r="D36" i="19"/>
  <c r="E49" i="25"/>
  <c r="J25" i="29"/>
  <c r="L28" i="23"/>
  <c r="D14" i="26"/>
  <c r="M44" i="29"/>
  <c r="L72" i="20"/>
  <c r="D56" i="17"/>
  <c r="E26" i="28"/>
  <c r="J23" i="23"/>
  <c r="D47" i="20"/>
  <c r="D53" i="21"/>
  <c r="L42" i="20"/>
  <c r="I45" i="29"/>
  <c r="D24" i="29"/>
  <c r="J71" i="20"/>
  <c r="D70" i="21"/>
  <c r="L73" i="20"/>
  <c r="P54" i="15"/>
  <c r="D9" i="20"/>
  <c r="M39" i="20"/>
  <c r="E19" i="25"/>
  <c r="I65" i="26"/>
  <c r="P67" i="15"/>
  <c r="D64" i="20"/>
  <c r="F48" i="21"/>
  <c r="E31" i="28"/>
  <c r="L61" i="15"/>
  <c r="D18" i="22"/>
  <c r="E9" i="21"/>
  <c r="D32" i="19"/>
  <c r="L70" i="20"/>
  <c r="I33" i="23"/>
  <c r="K62" i="23"/>
  <c r="J23" i="20"/>
  <c r="J70" i="20"/>
  <c r="D65" i="25"/>
  <c r="J40" i="26"/>
  <c r="K23" i="23"/>
  <c r="D22" i="24"/>
  <c r="K46" i="20"/>
  <c r="L32" i="20"/>
  <c r="E63" i="20"/>
  <c r="F35" i="26"/>
  <c r="D29" i="28"/>
  <c r="D27" i="23"/>
  <c r="E26" i="21"/>
  <c r="G34" i="22"/>
  <c r="D33" i="26"/>
  <c r="K66" i="15"/>
  <c r="D23" i="25"/>
  <c r="E68" i="15"/>
  <c r="M24" i="29"/>
  <c r="G14" i="23"/>
  <c r="E45" i="21"/>
  <c r="E73" i="22"/>
  <c r="S29" i="15"/>
  <c r="D27" i="18"/>
  <c r="E23" i="20"/>
  <c r="J50" i="23"/>
  <c r="G27" i="26"/>
  <c r="D69" i="21"/>
  <c r="L43" i="20"/>
  <c r="F7" i="21"/>
  <c r="I69" i="23"/>
  <c r="F52" i="26"/>
  <c r="I61" i="23"/>
  <c r="H42" i="26"/>
  <c r="F34" i="22"/>
  <c r="J38" i="20"/>
  <c r="G70" i="23"/>
  <c r="I24" i="26"/>
  <c r="G18" i="22"/>
  <c r="I16" i="23"/>
  <c r="E44" i="23"/>
  <c r="H19" i="26"/>
  <c r="R65" i="15"/>
  <c r="G37" i="15"/>
  <c r="D40" i="18"/>
  <c r="G17" i="23"/>
  <c r="I55" i="15"/>
  <c r="G31" i="15"/>
  <c r="E13" i="17"/>
  <c r="F62" i="22"/>
  <c r="E51" i="20"/>
  <c r="L71" i="20"/>
  <c r="S64" i="15"/>
  <c r="O60" i="15"/>
  <c r="F27" i="21"/>
  <c r="I7" i="7"/>
  <c r="M14" i="5"/>
  <c r="T44" i="5"/>
  <c r="E72" i="20"/>
  <c r="E61" i="6"/>
  <c r="D9" i="5"/>
  <c r="P40" i="5"/>
  <c r="G18" i="15"/>
  <c r="H39" i="14"/>
  <c r="J22" i="26"/>
  <c r="I70" i="15"/>
  <c r="G61" i="16"/>
  <c r="E36" i="27"/>
  <c r="H34" i="26"/>
  <c r="I33" i="26"/>
  <c r="G72" i="16"/>
  <c r="K29" i="23"/>
  <c r="F9" i="20"/>
  <c r="J57" i="26"/>
  <c r="E39" i="16"/>
  <c r="G57" i="21"/>
  <c r="F71" i="16"/>
  <c r="D50" i="18"/>
  <c r="E47" i="28"/>
  <c r="L47" i="23"/>
  <c r="E31" i="25"/>
  <c r="D7" i="20"/>
  <c r="D41" i="19"/>
  <c r="F23" i="30"/>
  <c r="G50" i="20"/>
  <c r="D33" i="23"/>
  <c r="H73" i="15"/>
  <c r="D64" i="21"/>
  <c r="D58" i="17"/>
  <c r="J26" i="23"/>
  <c r="M15" i="29"/>
  <c r="H26" i="26"/>
  <c r="J48" i="26"/>
  <c r="L31" i="23"/>
  <c r="E59" i="20"/>
  <c r="F22" i="21"/>
  <c r="E32" i="21"/>
  <c r="G35" i="7"/>
  <c r="L18" i="20"/>
  <c r="D25" i="17"/>
  <c r="G27" i="23"/>
  <c r="D73" i="12"/>
  <c r="D37" i="7"/>
  <c r="D17" i="10"/>
  <c r="D48" i="12"/>
  <c r="D49" i="12"/>
  <c r="I28" i="7"/>
  <c r="D47" i="9"/>
  <c r="D68" i="17"/>
  <c r="D15" i="27"/>
  <c r="E53" i="17"/>
  <c r="F24" i="16"/>
  <c r="E44" i="21"/>
  <c r="M22" i="20"/>
  <c r="D20" i="23"/>
  <c r="D12" i="23"/>
  <c r="G68" i="16"/>
  <c r="E52" i="12"/>
  <c r="D29" i="7"/>
  <c r="D51" i="9"/>
  <c r="E27" i="12"/>
  <c r="E28" i="12"/>
  <c r="I20" i="7"/>
  <c r="D15" i="9"/>
  <c r="D32" i="17"/>
  <c r="H70" i="23"/>
  <c r="E56" i="16"/>
  <c r="K48" i="20"/>
  <c r="E34" i="28"/>
  <c r="J16" i="15"/>
  <c r="D55" i="20"/>
  <c r="L50" i="20"/>
  <c r="E73" i="25"/>
  <c r="E47" i="8"/>
  <c r="O64" i="5"/>
  <c r="G69" i="6"/>
  <c r="D46" i="20"/>
  <c r="E29" i="8"/>
  <c r="F59" i="5"/>
  <c r="H54" i="6"/>
  <c r="F64" i="20"/>
  <c r="M40" i="15"/>
  <c r="D57" i="20"/>
  <c r="E64" i="27"/>
  <c r="G27" i="5"/>
  <c r="G29" i="6"/>
  <c r="R29" i="15"/>
  <c r="F25" i="12"/>
  <c r="E63" i="13"/>
  <c r="I29" i="14"/>
  <c r="F67" i="7"/>
  <c r="D63" i="11"/>
  <c r="M56" i="20"/>
  <c r="D44" i="6"/>
  <c r="I8" i="29"/>
  <c r="J34" i="5"/>
  <c r="D72" i="28"/>
  <c r="E58" i="17"/>
  <c r="D48" i="15"/>
  <c r="N37" i="20"/>
  <c r="J33" i="26"/>
  <c r="F69" i="15"/>
  <c r="H39" i="15"/>
  <c r="D34" i="19"/>
  <c r="I36" i="14"/>
  <c r="E12" i="8"/>
  <c r="L41" i="7"/>
  <c r="D17" i="9"/>
  <c r="G12" i="21"/>
  <c r="F12" i="5"/>
  <c r="L55" i="7"/>
  <c r="Q43" i="20"/>
  <c r="E29" i="25"/>
  <c r="D69" i="7"/>
  <c r="I60" i="7"/>
  <c r="L30" i="14"/>
  <c r="J43" i="15"/>
  <c r="N17" i="20"/>
  <c r="D58" i="23"/>
  <c r="F61" i="15"/>
  <c r="H35" i="15"/>
  <c r="E46" i="17"/>
  <c r="D41" i="12"/>
  <c r="M24" i="7"/>
  <c r="D35" i="9"/>
  <c r="D30" i="20"/>
  <c r="E21" i="8"/>
  <c r="D57" i="5"/>
  <c r="D50" i="6"/>
  <c r="D39" i="18"/>
  <c r="L72" i="7"/>
  <c r="S52" i="5"/>
  <c r="E35" i="6"/>
  <c r="F32" i="30"/>
  <c r="M69" i="14"/>
  <c r="N39" i="15"/>
  <c r="L68" i="14"/>
  <c r="E11" i="13"/>
  <c r="N42" i="7"/>
  <c r="D15" i="11"/>
  <c r="D21" i="12"/>
  <c r="N29" i="14"/>
  <c r="D55" i="7"/>
  <c r="G73" i="27"/>
  <c r="I72" i="23"/>
  <c r="G35" i="21"/>
  <c r="R58" i="5"/>
  <c r="F65" i="14"/>
  <c r="D35" i="11"/>
  <c r="E31" i="13"/>
  <c r="E17" i="14"/>
  <c r="F51" i="7"/>
  <c r="P10" i="20"/>
  <c r="F55" i="22"/>
  <c r="D51" i="18"/>
  <c r="D7" i="28"/>
  <c r="F14" i="23"/>
  <c r="D34" i="24"/>
  <c r="L72" i="15"/>
  <c r="Q51" i="15"/>
  <c r="H56" i="26"/>
  <c r="L15" i="29"/>
  <c r="E18" i="21"/>
  <c r="H72" i="6"/>
  <c r="F66" i="15"/>
  <c r="G42" i="29"/>
  <c r="D59" i="16"/>
  <c r="D9" i="24"/>
  <c r="D38" i="24"/>
  <c r="D50" i="9"/>
  <c r="D19" i="6"/>
  <c r="J28" i="7"/>
  <c r="K39" i="23"/>
  <c r="D14" i="9"/>
  <c r="D73" i="5"/>
  <c r="G19" i="7"/>
  <c r="K69" i="23"/>
  <c r="K62" i="15"/>
  <c r="D21" i="24"/>
  <c r="D12" i="16"/>
  <c r="E66" i="15"/>
  <c r="D66" i="15"/>
  <c r="D67" i="20"/>
  <c r="L62" i="20"/>
  <c r="Q19" i="15"/>
  <c r="D18" i="9"/>
  <c r="L73" i="5"/>
  <c r="J20" i="7"/>
  <c r="F18" i="22"/>
  <c r="E61" i="8"/>
  <c r="H69" i="5"/>
  <c r="G11" i="7"/>
  <c r="I11" i="23"/>
  <c r="Q54" i="15"/>
  <c r="D41" i="21"/>
  <c r="E73" i="23"/>
  <c r="F41" i="21"/>
  <c r="D25" i="22"/>
  <c r="D15" i="18"/>
  <c r="F60" i="16"/>
  <c r="E45" i="22"/>
  <c r="I31" i="7"/>
  <c r="S28" i="5"/>
  <c r="G59" i="5"/>
  <c r="F67" i="21"/>
  <c r="N22" i="7"/>
  <c r="J23" i="5"/>
  <c r="I53" i="5"/>
  <c r="R37" i="15"/>
  <c r="I58" i="14"/>
  <c r="D72" i="27"/>
  <c r="E29" i="20"/>
  <c r="K10" i="14"/>
  <c r="G9" i="29"/>
  <c r="E33" i="12"/>
  <c r="L66" i="7"/>
  <c r="D9" i="21"/>
  <c r="D34" i="11"/>
  <c r="H63" i="6"/>
  <c r="D58" i="7"/>
  <c r="G24" i="16"/>
  <c r="G33" i="21"/>
  <c r="D18" i="16"/>
  <c r="E31" i="23"/>
  <c r="F15" i="16"/>
  <c r="O21" i="15"/>
  <c r="G65" i="14"/>
  <c r="N32" i="15"/>
  <c r="F58" i="15"/>
  <c r="I14" i="15"/>
  <c r="J58" i="14"/>
  <c r="H25" i="15"/>
  <c r="D38" i="8"/>
  <c r="I11" i="7"/>
  <c r="D31" i="6"/>
  <c r="I57" i="15"/>
  <c r="D38" i="15"/>
  <c r="N26" i="20"/>
  <c r="E50" i="6"/>
  <c r="I46" i="20"/>
  <c r="D70" i="26"/>
  <c r="G66" i="21"/>
  <c r="F69" i="20"/>
  <c r="E27" i="8"/>
  <c r="K61" i="14"/>
  <c r="T27" i="15"/>
  <c r="G53" i="15"/>
  <c r="N9" i="15"/>
  <c r="F54" i="14"/>
  <c r="J18" i="23"/>
  <c r="E71" i="8"/>
  <c r="R71" i="5"/>
  <c r="I17" i="7"/>
  <c r="F54" i="21"/>
  <c r="G17" i="7"/>
  <c r="H21" i="5"/>
  <c r="O51" i="5"/>
  <c r="F30" i="21"/>
  <c r="L8" i="7"/>
  <c r="R15" i="5"/>
  <c r="F46" i="5"/>
  <c r="F25" i="22"/>
  <c r="L18" i="14"/>
  <c r="J57" i="14"/>
  <c r="K17" i="14"/>
  <c r="G56" i="7"/>
  <c r="F26" i="6"/>
  <c r="L16" i="15"/>
  <c r="E56" i="8"/>
  <c r="I64" i="7"/>
  <c r="D49" i="6"/>
  <c r="E28" i="21"/>
  <c r="M36" i="29"/>
  <c r="L16" i="20"/>
  <c r="E26" i="20"/>
  <c r="I40" i="26"/>
  <c r="E68" i="23"/>
  <c r="J27" i="20"/>
  <c r="E52" i="21"/>
  <c r="D61" i="25"/>
  <c r="L56" i="20"/>
  <c r="O68" i="15"/>
  <c r="K72" i="15"/>
  <c r="E14" i="5"/>
  <c r="D48" i="10"/>
  <c r="D26" i="19"/>
  <c r="I63" i="7"/>
  <c r="L9" i="20"/>
  <c r="G19" i="23"/>
  <c r="I55" i="7"/>
  <c r="L41" i="5"/>
  <c r="E73" i="5"/>
  <c r="E13" i="26"/>
  <c r="N46" i="7"/>
  <c r="H37" i="5"/>
  <c r="O67" i="5"/>
  <c r="O54" i="15"/>
  <c r="G10" i="15"/>
  <c r="E17" i="27"/>
  <c r="F51" i="26"/>
  <c r="G70" i="22"/>
  <c r="J42" i="23"/>
  <c r="D45" i="19"/>
  <c r="D9" i="19"/>
  <c r="G45" i="27"/>
  <c r="I47" i="7"/>
  <c r="P37" i="5"/>
  <c r="D68" i="5"/>
  <c r="E36" i="23"/>
  <c r="N38" i="7"/>
  <c r="G32" i="5"/>
  <c r="S63" i="5"/>
  <c r="M48" i="15"/>
  <c r="H71" i="14"/>
  <c r="D33" i="29"/>
  <c r="D33" i="20"/>
  <c r="L64" i="15"/>
  <c r="F48" i="16"/>
  <c r="G65" i="27"/>
  <c r="E48" i="27"/>
  <c r="M29" i="20"/>
  <c r="D12" i="6"/>
  <c r="H30" i="23"/>
  <c r="F22" i="5"/>
  <c r="M17" i="20"/>
  <c r="F35" i="29"/>
  <c r="G58" i="21"/>
  <c r="M17" i="5"/>
  <c r="J56" i="14"/>
  <c r="H7" i="14"/>
  <c r="G60" i="16"/>
  <c r="M40" i="20"/>
  <c r="M28" i="20"/>
  <c r="E71" i="21"/>
  <c r="S68" i="5"/>
  <c r="E67" i="6"/>
  <c r="D38" i="20"/>
  <c r="E25" i="8"/>
  <c r="T57" i="5"/>
  <c r="F52" i="6"/>
  <c r="F56" i="20"/>
  <c r="G39" i="15"/>
  <c r="K18" i="15"/>
  <c r="L51" i="15"/>
  <c r="F16" i="15"/>
  <c r="J37" i="14"/>
  <c r="F14" i="14"/>
  <c r="F51" i="14"/>
  <c r="F10" i="15"/>
  <c r="E30" i="14"/>
  <c r="D73" i="13"/>
  <c r="N43" i="14"/>
  <c r="J25" i="7"/>
  <c r="M63" i="5"/>
  <c r="L45" i="5"/>
  <c r="N13" i="15"/>
  <c r="F56" i="14"/>
  <c r="E28" i="15"/>
  <c r="F38" i="20"/>
  <c r="E46" i="21"/>
  <c r="E11" i="25"/>
  <c r="F9" i="12"/>
  <c r="D39" i="11"/>
  <c r="J27" i="29"/>
  <c r="J10" i="14"/>
  <c r="J47" i="14"/>
  <c r="G7" i="15"/>
  <c r="N25" i="14"/>
  <c r="D63" i="13"/>
  <c r="L71" i="23"/>
  <c r="J42" i="7"/>
  <c r="I34" i="5"/>
  <c r="J66" i="5"/>
  <c r="M12" i="20"/>
  <c r="E29" i="28"/>
  <c r="G26" i="21"/>
  <c r="S15" i="5"/>
  <c r="D48" i="17"/>
  <c r="I34" i="26"/>
  <c r="F49" i="20"/>
  <c r="M46" i="29"/>
  <c r="R18" i="5"/>
  <c r="D42" i="10"/>
  <c r="E69" i="12"/>
  <c r="E26" i="12"/>
  <c r="F51" i="6"/>
  <c r="F44" i="5"/>
  <c r="F30" i="12"/>
  <c r="F34" i="7"/>
  <c r="F65" i="6"/>
  <c r="F34" i="20"/>
  <c r="G17" i="15"/>
  <c r="K67" i="15"/>
  <c r="D61" i="29"/>
  <c r="G31" i="29"/>
  <c r="I58" i="5"/>
  <c r="D42" i="6"/>
  <c r="D11" i="16"/>
  <c r="M67" i="7"/>
  <c r="K34" i="20"/>
  <c r="G50" i="27"/>
  <c r="F22" i="22"/>
  <c r="F24" i="23"/>
  <c r="G57" i="16"/>
  <c r="E49" i="27"/>
  <c r="E12" i="23"/>
  <c r="J28" i="26"/>
  <c r="F33" i="21"/>
  <c r="D59" i="28"/>
  <c r="G68" i="15"/>
  <c r="K73" i="23"/>
  <c r="E44" i="6"/>
  <c r="J53" i="20"/>
  <c r="M46" i="5"/>
  <c r="Q62" i="15"/>
  <c r="J24" i="26"/>
  <c r="H48" i="6"/>
  <c r="D45" i="29"/>
  <c r="D36" i="5"/>
  <c r="M49" i="20"/>
  <c r="D36" i="6"/>
  <c r="F16" i="27"/>
  <c r="S31" i="5"/>
  <c r="Q7" i="15"/>
  <c r="I26" i="14"/>
  <c r="K67" i="20"/>
  <c r="D65" i="20"/>
  <c r="D26" i="17"/>
  <c r="L15" i="20"/>
  <c r="M10" i="29"/>
  <c r="E50" i="28"/>
  <c r="E52" i="20"/>
  <c r="E37" i="6"/>
  <c r="D27" i="27"/>
  <c r="H32" i="5"/>
  <c r="E40" i="20"/>
  <c r="F22" i="6"/>
  <c r="D7" i="26"/>
  <c r="R26" i="5"/>
  <c r="N68" i="14"/>
  <c r="G20" i="14"/>
  <c r="H48" i="15"/>
  <c r="I57" i="26"/>
  <c r="D34" i="28"/>
  <c r="D39" i="23"/>
  <c r="E52" i="23"/>
  <c r="F65" i="23"/>
  <c r="F24" i="30"/>
  <c r="N8" i="20"/>
  <c r="K51" i="15"/>
  <c r="N57" i="20"/>
  <c r="D35" i="27"/>
  <c r="D70" i="16"/>
  <c r="P44" i="15"/>
  <c r="N21" i="20"/>
  <c r="E68" i="12"/>
  <c r="N35" i="7"/>
  <c r="L39" i="23"/>
  <c r="N44" i="14"/>
  <c r="I37" i="14"/>
  <c r="M37" i="20"/>
  <c r="I26" i="5"/>
  <c r="J58" i="5"/>
  <c r="F60" i="21"/>
  <c r="M19" i="7"/>
  <c r="E22" i="5"/>
  <c r="L52" i="5"/>
  <c r="J36" i="15"/>
  <c r="F57" i="14"/>
  <c r="J34" i="14"/>
  <c r="J71" i="14"/>
  <c r="H34" i="14"/>
  <c r="J71" i="7"/>
  <c r="F17" i="12"/>
  <c r="E57" i="13"/>
  <c r="K27" i="14"/>
  <c r="G62" i="7"/>
  <c r="D51" i="11"/>
  <c r="E39" i="13"/>
  <c r="G44" i="26"/>
  <c r="L26" i="5"/>
  <c r="D39" i="26"/>
  <c r="G57" i="14"/>
  <c r="F67" i="12"/>
  <c r="G71" i="14"/>
  <c r="D32" i="15"/>
  <c r="D25" i="20"/>
  <c r="E16" i="27"/>
  <c r="J18" i="5"/>
  <c r="P72" i="5"/>
  <c r="P17" i="15"/>
  <c r="D67" i="11"/>
  <c r="E47" i="13"/>
  <c r="G23" i="14"/>
  <c r="F59" i="7"/>
  <c r="D31" i="11"/>
  <c r="M45" i="20"/>
  <c r="F30" i="6"/>
  <c r="I42" i="26"/>
  <c r="T28" i="5"/>
  <c r="D55" i="26"/>
  <c r="M72" i="15"/>
  <c r="N40" i="15"/>
  <c r="D66" i="19"/>
  <c r="J40" i="23"/>
  <c r="J57" i="15"/>
  <c r="H33" i="15"/>
  <c r="D62" i="16"/>
  <c r="I20" i="14"/>
  <c r="I67" i="7"/>
  <c r="L33" i="7"/>
  <c r="I69" i="7"/>
  <c r="F42" i="20"/>
  <c r="J8" i="5"/>
  <c r="L47" i="7"/>
  <c r="G11" i="6"/>
  <c r="E65" i="14"/>
  <c r="I31" i="15"/>
  <c r="M14" i="20"/>
  <c r="F31" i="12"/>
  <c r="F7" i="12"/>
  <c r="E67" i="16"/>
  <c r="L17" i="5"/>
  <c r="E49" i="5"/>
  <c r="F19" i="21"/>
  <c r="F70" i="6"/>
  <c r="H13" i="5"/>
  <c r="L33" i="23"/>
  <c r="F36" i="16"/>
  <c r="G38" i="23"/>
  <c r="D73" i="20"/>
  <c r="L23" i="20"/>
  <c r="D7" i="21"/>
  <c r="T34" i="15"/>
  <c r="E58" i="28"/>
  <c r="D68" i="27"/>
  <c r="K64" i="15"/>
  <c r="F46" i="21"/>
  <c r="D58" i="24"/>
  <c r="J44" i="7"/>
  <c r="F23" i="29"/>
  <c r="E19" i="6"/>
  <c r="D45" i="22"/>
  <c r="D34" i="17"/>
  <c r="G65" i="21"/>
  <c r="E12" i="17"/>
  <c r="F60" i="23"/>
  <c r="E7" i="16"/>
  <c r="N68" i="20"/>
  <c r="F64" i="15"/>
  <c r="D48" i="22"/>
  <c r="J24" i="14"/>
  <c r="N59" i="7"/>
  <c r="K58" i="20"/>
  <c r="I7" i="29"/>
  <c r="K29" i="15"/>
  <c r="I17" i="26"/>
  <c r="F73" i="23"/>
  <c r="D66" i="24"/>
  <c r="G8" i="16"/>
  <c r="N72" i="20"/>
  <c r="S65" i="15"/>
  <c r="F69" i="22"/>
  <c r="N66" i="15"/>
  <c r="N36" i="20"/>
  <c r="E56" i="15"/>
  <c r="G27" i="21"/>
  <c r="M17" i="14"/>
  <c r="N51" i="7"/>
  <c r="K52" i="23"/>
  <c r="M63" i="20"/>
  <c r="E35" i="21"/>
  <c r="E14" i="20"/>
  <c r="D73" i="23"/>
  <c r="F69" i="21"/>
  <c r="E24" i="17"/>
  <c r="Q25" i="15"/>
  <c r="K69" i="14"/>
  <c r="J37" i="15"/>
  <c r="K65" i="15"/>
  <c r="H18" i="15"/>
  <c r="F62" i="14"/>
  <c r="E41" i="25"/>
  <c r="D42" i="9"/>
  <c r="G14" i="6"/>
  <c r="L7" i="20"/>
  <c r="G23" i="6"/>
  <c r="H8" i="6"/>
  <c r="D22" i="19"/>
  <c r="L18" i="23"/>
  <c r="T20" i="5"/>
  <c r="E16" i="20"/>
  <c r="G14" i="29"/>
  <c r="G42" i="21"/>
  <c r="P16" i="5"/>
  <c r="L54" i="14"/>
  <c r="D70" i="12"/>
  <c r="D13" i="13"/>
  <c r="D57" i="29"/>
  <c r="D58" i="11"/>
  <c r="J7" i="7"/>
  <c r="N64" i="7"/>
  <c r="K12" i="20"/>
  <c r="D22" i="11"/>
  <c r="E60" i="6"/>
  <c r="F56" i="7"/>
  <c r="F70" i="21"/>
  <c r="I56" i="15"/>
  <c r="G9" i="23"/>
  <c r="Q55" i="15"/>
  <c r="K49" i="15"/>
  <c r="D40" i="9"/>
  <c r="M22" i="14"/>
  <c r="N48" i="14"/>
  <c r="E12" i="26"/>
  <c r="E17" i="20"/>
  <c r="E51" i="13"/>
  <c r="H54" i="23"/>
  <c r="N67" i="7"/>
  <c r="L58" i="7"/>
  <c r="D50" i="15"/>
  <c r="D68" i="10"/>
  <c r="E52" i="6"/>
  <c r="D50" i="7"/>
  <c r="G71" i="15"/>
  <c r="N56" i="20"/>
  <c r="H60" i="15"/>
  <c r="G67" i="21"/>
  <c r="T59" i="15"/>
  <c r="T14" i="15"/>
  <c r="E59" i="14"/>
  <c r="S25" i="15"/>
  <c r="H51" i="15"/>
  <c r="H7" i="15"/>
  <c r="M51" i="14"/>
  <c r="S19" i="15"/>
  <c r="D22" i="8"/>
  <c r="F66" i="6"/>
  <c r="F17" i="6"/>
  <c r="K9" i="15"/>
  <c r="Q32" i="15"/>
  <c r="D16" i="18"/>
  <c r="G36" i="6"/>
  <c r="M39" i="5"/>
  <c r="K16" i="14"/>
  <c r="F48" i="14"/>
  <c r="D42" i="24"/>
  <c r="N40" i="20"/>
  <c r="D58" i="19"/>
  <c r="E43" i="15"/>
  <c r="F65" i="20"/>
  <c r="D12" i="5"/>
  <c r="D30" i="17"/>
  <c r="J64" i="23"/>
  <c r="F29" i="20"/>
  <c r="D65" i="21"/>
  <c r="F53" i="27"/>
  <c r="R50" i="15"/>
  <c r="M40" i="29"/>
  <c r="J34" i="23"/>
  <c r="F40" i="16"/>
  <c r="M26" i="20"/>
  <c r="E10" i="28"/>
  <c r="E59" i="16"/>
  <c r="J7" i="20"/>
  <c r="I18" i="5"/>
  <c r="J12" i="20"/>
  <c r="D12" i="10"/>
  <c r="E63" i="25"/>
  <c r="N54" i="7"/>
  <c r="M46" i="20"/>
  <c r="F72" i="20"/>
  <c r="G60" i="14"/>
  <c r="K37" i="14"/>
  <c r="K7" i="15"/>
  <c r="K32" i="15"/>
  <c r="J53" i="14"/>
  <c r="F30" i="14"/>
  <c r="D10" i="20"/>
  <c r="E11" i="8"/>
  <c r="M54" i="5"/>
  <c r="Q11" i="15"/>
  <c r="P68" i="15"/>
  <c r="D23" i="18"/>
  <c r="K45" i="15"/>
  <c r="P38" i="15"/>
  <c r="E73" i="20"/>
  <c r="Q33" i="15"/>
  <c r="E54" i="14"/>
  <c r="N30" i="14"/>
  <c r="N67" i="14"/>
  <c r="H26" i="15"/>
  <c r="M46" i="14"/>
  <c r="I23" i="14"/>
  <c r="D27" i="16"/>
  <c r="F70" i="7"/>
  <c r="G27" i="27"/>
  <c r="E70" i="21"/>
  <c r="D37" i="26"/>
  <c r="E53" i="22"/>
  <c r="E20" i="26"/>
  <c r="J7" i="26"/>
  <c r="E21" i="20"/>
  <c r="L38" i="14"/>
  <c r="E17" i="12"/>
  <c r="E30" i="12"/>
  <c r="E67" i="13"/>
  <c r="G31" i="14"/>
  <c r="I68" i="7"/>
  <c r="D71" i="11"/>
  <c r="E60" i="20"/>
  <c r="F46" i="6"/>
  <c r="E68" i="16"/>
  <c r="D21" i="28"/>
  <c r="E14" i="26"/>
  <c r="J24" i="23"/>
  <c r="E59" i="8"/>
  <c r="M67" i="14"/>
  <c r="J35" i="15"/>
  <c r="D62" i="15"/>
  <c r="I16" i="15"/>
  <c r="H60" i="14"/>
  <c r="E9" i="25"/>
  <c r="D34" i="9"/>
  <c r="E12" i="6"/>
  <c r="I25" i="7"/>
  <c r="E13" i="22"/>
  <c r="G25" i="7"/>
  <c r="D25" i="5"/>
  <c r="P56" i="5"/>
  <c r="F52" i="21"/>
  <c r="L16" i="7"/>
  <c r="S20" i="5"/>
  <c r="G51" i="5"/>
  <c r="G24" i="5"/>
  <c r="N24" i="14"/>
  <c r="L63" i="14"/>
  <c r="M23" i="14"/>
  <c r="G64" i="7"/>
  <c r="D40" i="6"/>
  <c r="O30" i="15"/>
  <c r="E72" i="8"/>
  <c r="E21" i="22"/>
  <c r="J32" i="14"/>
  <c r="E25" i="14"/>
  <c r="M16" i="20"/>
  <c r="M22" i="5"/>
  <c r="T52" i="5"/>
  <c r="F38" i="21"/>
  <c r="M11" i="7"/>
  <c r="D17" i="5"/>
  <c r="P48" i="5"/>
  <c r="J30" i="15"/>
  <c r="I50" i="14"/>
  <c r="M27" i="14"/>
  <c r="M64" i="14"/>
  <c r="F28" i="14"/>
  <c r="J63" i="7"/>
  <c r="D55" i="11"/>
  <c r="E41" i="13"/>
  <c r="N20" i="14"/>
  <c r="G54" i="7"/>
  <c r="D19" i="11"/>
  <c r="E23" i="13"/>
  <c r="I43" i="23"/>
  <c r="P22" i="5"/>
  <c r="G33" i="23"/>
  <c r="D71" i="13"/>
  <c r="D45" i="12"/>
  <c r="F20" i="14"/>
  <c r="N24" i="15"/>
  <c r="S70" i="15"/>
  <c r="O28" i="15"/>
  <c r="K10" i="20"/>
  <c r="H59" i="23"/>
  <c r="S56" i="15"/>
  <c r="P50" i="15"/>
  <c r="F62" i="7"/>
  <c r="N54" i="14"/>
  <c r="L22" i="15"/>
  <c r="T47" i="15"/>
  <c r="M70" i="14"/>
  <c r="G48" i="22"/>
  <c r="J28" i="20"/>
  <c r="G25" i="26"/>
  <c r="P73" i="15"/>
  <c r="D70" i="24"/>
  <c r="J63" i="26"/>
  <c r="E49" i="23"/>
  <c r="J66" i="23"/>
  <c r="D9" i="22"/>
  <c r="H16" i="23"/>
  <c r="J50" i="5"/>
  <c r="E41" i="21"/>
  <c r="F29" i="6"/>
  <c r="D23" i="20"/>
  <c r="D41" i="5"/>
  <c r="J72" i="26"/>
  <c r="M57" i="14"/>
  <c r="F9" i="14"/>
  <c r="D21" i="13"/>
  <c r="J23" i="14"/>
  <c r="H50" i="14"/>
  <c r="E57" i="12"/>
  <c r="E70" i="12"/>
  <c r="F43" i="21"/>
  <c r="F14" i="7"/>
  <c r="H58" i="23"/>
  <c r="E39" i="25"/>
  <c r="F8" i="29"/>
  <c r="G54" i="23"/>
  <c r="H57" i="26"/>
  <c r="F43" i="26"/>
  <c r="E33" i="20"/>
  <c r="K51" i="14"/>
  <c r="F60" i="12"/>
  <c r="F73" i="12"/>
  <c r="M16" i="14"/>
  <c r="F44" i="14"/>
  <c r="F36" i="12"/>
  <c r="F49" i="12"/>
  <c r="F20" i="21"/>
  <c r="G71" i="6"/>
  <c r="L9" i="29"/>
  <c r="E42" i="28"/>
  <c r="L60" i="20"/>
  <c r="D8" i="17"/>
  <c r="F54" i="22"/>
  <c r="D37" i="22"/>
  <c r="G20" i="16"/>
  <c r="D9" i="12"/>
  <c r="D13" i="7"/>
  <c r="J68" i="7"/>
  <c r="D9" i="23"/>
  <c r="D42" i="11"/>
  <c r="E68" i="6"/>
  <c r="G59" i="7"/>
  <c r="E35" i="16"/>
  <c r="G49" i="21"/>
  <c r="G67" i="23"/>
  <c r="F19" i="26"/>
  <c r="D51" i="12"/>
  <c r="D27" i="12"/>
  <c r="E21" i="6"/>
  <c r="L16" i="14"/>
  <c r="L53" i="14"/>
  <c r="G12" i="15"/>
  <c r="K32" i="14"/>
  <c r="G9" i="14"/>
  <c r="G59" i="26"/>
  <c r="J50" i="7"/>
  <c r="R39" i="5"/>
  <c r="F70" i="5"/>
  <c r="E24" i="20"/>
  <c r="I71" i="5"/>
  <c r="F57" i="22"/>
  <c r="O19" i="5"/>
  <c r="E12" i="20"/>
  <c r="D8" i="28"/>
  <c r="G18" i="21"/>
  <c r="F14" i="5"/>
  <c r="S55" i="5"/>
  <c r="D8" i="11"/>
  <c r="K12" i="14"/>
  <c r="D47" i="12"/>
  <c r="D65" i="6"/>
  <c r="G49" i="5"/>
  <c r="D72" i="12"/>
  <c r="F42" i="7"/>
  <c r="F16" i="16"/>
  <c r="J43" i="29"/>
  <c r="F36" i="27"/>
  <c r="Q63" i="15"/>
  <c r="G50" i="21"/>
  <c r="E17" i="5"/>
  <c r="D64" i="17"/>
  <c r="E70" i="26"/>
  <c r="F61" i="20"/>
  <c r="O11" i="5"/>
  <c r="J48" i="14"/>
  <c r="E49" i="12"/>
  <c r="E62" i="12"/>
  <c r="K32" i="20"/>
  <c r="D26" i="11"/>
  <c r="F61" i="6"/>
  <c r="N56" i="7"/>
  <c r="J32" i="15"/>
  <c r="D56" i="10"/>
  <c r="G46" i="6"/>
  <c r="F48" i="7"/>
  <c r="M20" i="20"/>
  <c r="N49" i="15"/>
  <c r="G53" i="21"/>
  <c r="K50" i="15"/>
  <c r="O34" i="15"/>
  <c r="D8" i="9"/>
  <c r="L53" i="7"/>
  <c r="L42" i="14"/>
  <c r="G13" i="15"/>
  <c r="E67" i="12"/>
  <c r="J67" i="15"/>
  <c r="D53" i="22"/>
  <c r="D19" i="9"/>
  <c r="G67" i="7"/>
  <c r="F12" i="23"/>
  <c r="D65" i="13"/>
  <c r="M40" i="14"/>
  <c r="F68" i="14"/>
  <c r="L19" i="14"/>
  <c r="K42" i="23"/>
  <c r="F55" i="30"/>
  <c r="G40" i="16"/>
  <c r="D72" i="10"/>
  <c r="F40" i="20"/>
  <c r="D40" i="10"/>
  <c r="H20" i="15"/>
  <c r="F54" i="7"/>
  <c r="F69" i="26"/>
  <c r="E37" i="8"/>
  <c r="N8" i="15"/>
  <c r="E20" i="20"/>
  <c r="H38" i="6"/>
  <c r="I44" i="14"/>
  <c r="J29" i="14"/>
  <c r="G52" i="16"/>
  <c r="L50" i="7"/>
  <c r="T29" i="15"/>
  <c r="T67" i="15"/>
  <c r="E20" i="12"/>
  <c r="M16" i="7"/>
  <c r="I73" i="7"/>
  <c r="D71" i="18"/>
  <c r="G73" i="7"/>
  <c r="H53" i="5"/>
  <c r="F36" i="6"/>
  <c r="N63" i="15"/>
  <c r="L64" i="7"/>
  <c r="R47" i="5"/>
  <c r="G21" i="6"/>
  <c r="E26" i="17"/>
  <c r="K63" i="14"/>
  <c r="F34" i="15"/>
  <c r="J62" i="14"/>
  <c r="F38" i="12"/>
  <c r="N34" i="7"/>
  <c r="M45" i="7"/>
  <c r="D64" i="11"/>
  <c r="I24" i="23"/>
  <c r="E10" i="17"/>
  <c r="E64" i="15"/>
  <c r="P31" i="15"/>
  <c r="F33" i="20"/>
  <c r="E13" i="28"/>
  <c r="G64" i="16"/>
  <c r="D56" i="22"/>
  <c r="D68" i="18"/>
  <c r="G36" i="26"/>
  <c r="K35" i="14"/>
  <c r="M72" i="7"/>
  <c r="D19" i="12"/>
  <c r="F13" i="29"/>
  <c r="D28" i="10"/>
  <c r="E36" i="6"/>
  <c r="N40" i="7"/>
  <c r="D29" i="26"/>
  <c r="D58" i="9"/>
  <c r="F21" i="6"/>
  <c r="F32" i="7"/>
  <c r="R68" i="15"/>
  <c r="R38" i="15"/>
  <c r="N30" i="20"/>
  <c r="N37" i="15"/>
  <c r="I68" i="14"/>
  <c r="E42" i="8"/>
  <c r="F51" i="5"/>
  <c r="M29" i="14"/>
  <c r="K68" i="14"/>
  <c r="D64" i="8"/>
  <c r="K20" i="23"/>
  <c r="D59" i="20"/>
  <c r="P69" i="5"/>
  <c r="G64" i="5"/>
  <c r="D25" i="12"/>
  <c r="F25" i="15"/>
  <c r="M58" i="15"/>
  <c r="F60" i="20"/>
  <c r="T39" i="15"/>
  <c r="D19" i="15"/>
  <c r="K54" i="20"/>
  <c r="D30" i="11"/>
  <c r="G62" i="6"/>
  <c r="I57" i="7"/>
  <c r="D45" i="28"/>
  <c r="G57" i="7"/>
  <c r="F43" i="5"/>
  <c r="E11" i="6"/>
  <c r="I41" i="26"/>
  <c r="L48" i="7"/>
  <c r="M38" i="5"/>
  <c r="T68" i="5"/>
  <c r="L35" i="14"/>
  <c r="L50" i="14"/>
  <c r="I23" i="15"/>
  <c r="K49" i="14"/>
  <c r="D52" i="8"/>
  <c r="N18" i="7"/>
  <c r="I45" i="5"/>
  <c r="D66" i="10"/>
  <c r="M10" i="14"/>
  <c r="D31" i="7"/>
  <c r="E73" i="26"/>
  <c r="E69" i="20"/>
  <c r="L61" i="14"/>
  <c r="I21" i="5"/>
  <c r="E14" i="14"/>
  <c r="D43" i="9"/>
  <c r="F22" i="12"/>
  <c r="F23" i="12"/>
  <c r="F19" i="7"/>
  <c r="D7" i="9"/>
  <c r="D22" i="17"/>
  <c r="L58" i="23"/>
  <c r="F25" i="20"/>
  <c r="F60" i="27"/>
  <c r="F20" i="20"/>
  <c r="F33" i="15"/>
  <c r="P11" i="15"/>
  <c r="L45" i="15"/>
  <c r="E56" i="17"/>
  <c r="D27" i="15"/>
  <c r="N70" i="14"/>
  <c r="I39" i="15"/>
  <c r="D70" i="8"/>
  <c r="I27" i="7"/>
  <c r="E56" i="6"/>
  <c r="M9" i="20"/>
  <c r="T48" i="15"/>
  <c r="G45" i="21"/>
  <c r="L7" i="7"/>
  <c r="S53" i="5"/>
  <c r="I35" i="23"/>
  <c r="G67" i="14"/>
  <c r="I25" i="26"/>
  <c r="D18" i="17"/>
  <c r="S41" i="15"/>
  <c r="F53" i="6"/>
  <c r="M36" i="15"/>
  <c r="H39" i="6"/>
  <c r="F41" i="14"/>
  <c r="D68" i="24"/>
  <c r="D38" i="16"/>
  <c r="E62" i="5"/>
  <c r="I46" i="15"/>
  <c r="E8" i="20"/>
  <c r="F24" i="20"/>
  <c r="J72" i="14"/>
  <c r="I49" i="14"/>
  <c r="D21" i="7"/>
  <c r="E62" i="17"/>
  <c r="I47" i="14"/>
  <c r="E55" i="21"/>
  <c r="E55" i="8"/>
  <c r="I66" i="5"/>
  <c r="I9" i="7"/>
  <c r="F35" i="21"/>
  <c r="G9" i="7"/>
  <c r="G16" i="5"/>
  <c r="S47" i="5"/>
  <c r="F11" i="21"/>
  <c r="H64" i="6"/>
  <c r="I10" i="5"/>
  <c r="J42" i="5"/>
  <c r="Q46" i="15"/>
  <c r="J12" i="14"/>
  <c r="M50" i="14"/>
  <c r="N10" i="14"/>
  <c r="G48" i="7"/>
  <c r="H12" i="6"/>
  <c r="F67" i="14"/>
  <c r="D57" i="24"/>
  <c r="E65" i="21"/>
  <c r="F69" i="6"/>
  <c r="G54" i="6"/>
  <c r="F47" i="12"/>
  <c r="L30" i="15"/>
  <c r="J73" i="15"/>
  <c r="G40" i="21"/>
  <c r="G45" i="15"/>
  <c r="L24" i="15"/>
  <c r="D44" i="16"/>
  <c r="D62" i="11"/>
  <c r="M8" i="7"/>
  <c r="I65" i="7"/>
  <c r="R67" i="15"/>
  <c r="G65" i="7"/>
  <c r="G48" i="5"/>
  <c r="H22" i="6"/>
  <c r="D13" i="28"/>
  <c r="L56" i="7"/>
  <c r="I42" i="5"/>
  <c r="D10" i="6"/>
  <c r="I20" i="15"/>
  <c r="N56" i="14"/>
  <c r="Q28" i="15"/>
  <c r="M55" i="14"/>
  <c r="D68" i="8"/>
  <c r="N26" i="7"/>
  <c r="D34" i="6"/>
  <c r="D32" i="11"/>
  <c r="J17" i="14"/>
  <c r="D39" i="7"/>
  <c r="I39" i="26"/>
  <c r="E19" i="26"/>
  <c r="L8" i="15"/>
  <c r="H68" i="14"/>
  <c r="F38" i="7"/>
  <c r="J42" i="14"/>
  <c r="R11" i="15"/>
  <c r="E37" i="15"/>
  <c r="N57" i="14"/>
  <c r="E35" i="14"/>
  <c r="D34" i="20"/>
  <c r="E23" i="8"/>
  <c r="L57" i="5"/>
  <c r="E51" i="6"/>
  <c r="M65" i="20"/>
  <c r="F54" i="6"/>
  <c r="J7" i="5"/>
  <c r="I37" i="5"/>
  <c r="M53" i="20"/>
  <c r="G39" i="6"/>
  <c r="D59" i="27"/>
  <c r="E33" i="5"/>
  <c r="H12" i="14"/>
  <c r="E48" i="12"/>
  <c r="N37" i="14"/>
  <c r="D52" i="13"/>
  <c r="G32" i="7"/>
  <c r="T66" i="5"/>
  <c r="H33" i="14"/>
  <c r="E8" i="8"/>
  <c r="I40" i="7"/>
  <c r="D19" i="27"/>
  <c r="G38" i="22"/>
  <c r="D22" i="26"/>
  <c r="E33" i="22"/>
  <c r="D16" i="27"/>
  <c r="E28" i="6"/>
  <c r="L18" i="7"/>
  <c r="E63" i="21"/>
  <c r="E57" i="8"/>
  <c r="F67" i="5"/>
  <c r="D10" i="7"/>
  <c r="D44" i="22"/>
  <c r="P52" i="15"/>
  <c r="F29" i="15"/>
  <c r="G66" i="15"/>
  <c r="O29" i="15"/>
  <c r="N49" i="14"/>
  <c r="E27" i="14"/>
  <c r="E64" i="14"/>
  <c r="I22" i="15"/>
  <c r="I42" i="14"/>
  <c r="M19" i="14"/>
  <c r="M56" i="14"/>
  <c r="J41" i="7"/>
  <c r="R72" i="5"/>
  <c r="I54" i="5"/>
  <c r="F68" i="27"/>
  <c r="E72" i="21"/>
  <c r="I15" i="7"/>
  <c r="E21" i="15"/>
  <c r="F66" i="26"/>
  <c r="D15" i="15"/>
  <c r="D45" i="26"/>
  <c r="J18" i="14"/>
  <c r="H33" i="26"/>
  <c r="O42" i="15"/>
  <c r="G61" i="6"/>
  <c r="O7" i="15"/>
  <c r="D42" i="20"/>
  <c r="R33" i="15"/>
  <c r="H23" i="14"/>
  <c r="Q22" i="15"/>
  <c r="L46" i="23"/>
  <c r="G60" i="29"/>
  <c r="D47" i="13"/>
  <c r="D15" i="23"/>
  <c r="J34" i="7"/>
  <c r="M30" i="5"/>
  <c r="T60" i="5"/>
  <c r="D52" i="17"/>
  <c r="J41" i="26"/>
  <c r="F53" i="20"/>
  <c r="F48" i="30"/>
  <c r="D16" i="17"/>
  <c r="G41" i="23"/>
  <c r="F17" i="20"/>
  <c r="F28" i="27"/>
  <c r="N29" i="20"/>
  <c r="D10" i="10"/>
  <c r="F48" i="12"/>
  <c r="D73" i="11"/>
  <c r="H37" i="6"/>
  <c r="J40" i="5"/>
  <c r="D66" i="8"/>
  <c r="I54" i="26"/>
  <c r="L23" i="23"/>
  <c r="J45" i="15"/>
  <c r="O36" i="15"/>
  <c r="F46" i="7"/>
  <c r="L48" i="14"/>
  <c r="F17" i="15"/>
  <c r="M42" i="15"/>
  <c r="K64" i="14"/>
  <c r="G41" i="14"/>
  <c r="D66" i="20"/>
  <c r="E39" i="8"/>
  <c r="M62" i="5"/>
  <c r="H62" i="6"/>
  <c r="F12" i="21"/>
  <c r="D68" i="6"/>
  <c r="F11" i="5"/>
  <c r="R42" i="5"/>
  <c r="M64" i="20"/>
  <c r="E53" i="6"/>
  <c r="F40" i="30"/>
  <c r="T36" i="5"/>
  <c r="I63" i="14"/>
  <c r="D69" i="12"/>
  <c r="K44" i="14"/>
  <c r="D68" i="13"/>
  <c r="G40" i="7"/>
  <c r="J72" i="5"/>
  <c r="H49" i="14"/>
  <c r="E24" i="8"/>
  <c r="I48" i="7"/>
  <c r="F56" i="30"/>
  <c r="G65" i="26"/>
  <c r="L54" i="20"/>
  <c r="J12" i="7"/>
  <c r="G43" i="7"/>
  <c r="N32" i="20"/>
  <c r="D33" i="13"/>
  <c r="N27" i="14"/>
  <c r="G55" i="14"/>
  <c r="E73" i="12"/>
  <c r="D15" i="13"/>
  <c r="F59" i="21"/>
  <c r="J18" i="7"/>
  <c r="P21" i="5"/>
  <c r="D52" i="5"/>
  <c r="E55" i="16"/>
  <c r="D24" i="22"/>
  <c r="E60" i="17"/>
  <c r="E22" i="26"/>
  <c r="E19" i="16"/>
  <c r="G17" i="21"/>
  <c r="N69" i="15"/>
  <c r="I19" i="23"/>
  <c r="P36" i="15"/>
  <c r="D12" i="9"/>
  <c r="L73" i="7"/>
  <c r="D9" i="11"/>
  <c r="D51" i="27"/>
  <c r="E31" i="5"/>
  <c r="D34" i="8"/>
  <c r="F10" i="7"/>
  <c r="G60" i="15"/>
  <c r="N61" i="15"/>
  <c r="D51" i="16"/>
  <c r="P27" i="15"/>
  <c r="M19" i="15"/>
  <c r="M69" i="20"/>
  <c r="S36" i="5"/>
  <c r="G67" i="5"/>
  <c r="G22" i="23"/>
  <c r="M35" i="7"/>
  <c r="J31" i="5"/>
  <c r="I61" i="5"/>
  <c r="G47" i="15"/>
  <c r="E70" i="14"/>
  <c r="N46" i="14"/>
  <c r="Q15" i="15"/>
  <c r="G47" i="14"/>
  <c r="D46" i="12"/>
  <c r="D59" i="12"/>
  <c r="I12" i="14"/>
  <c r="J40" i="14"/>
  <c r="D22" i="12"/>
  <c r="D35" i="12"/>
  <c r="E71" i="13"/>
  <c r="F27" i="6"/>
  <c r="I35" i="5"/>
  <c r="F72" i="30"/>
  <c r="G10" i="21"/>
  <c r="I17" i="14"/>
  <c r="L34" i="23"/>
  <c r="S42" i="15"/>
  <c r="N54" i="20"/>
  <c r="D7" i="27"/>
  <c r="D30" i="10"/>
  <c r="F66" i="21"/>
  <c r="L20" i="20"/>
  <c r="G54" i="15"/>
  <c r="F50" i="21"/>
  <c r="S48" i="15"/>
  <c r="G12" i="29"/>
  <c r="J55" i="14"/>
  <c r="D38" i="12"/>
  <c r="N13" i="20"/>
  <c r="D26" i="20"/>
  <c r="E43" i="13"/>
  <c r="R63" i="5"/>
  <c r="I12" i="15"/>
  <c r="D57" i="13"/>
  <c r="D70" i="19"/>
  <c r="I12" i="7"/>
  <c r="F65" i="22"/>
  <c r="D69" i="10"/>
  <c r="E36" i="20"/>
  <c r="H16" i="6"/>
  <c r="I59" i="23"/>
  <c r="E25" i="5"/>
  <c r="H46" i="23"/>
  <c r="G58" i="15"/>
  <c r="S33" i="15"/>
  <c r="E14" i="17"/>
  <c r="D12" i="22"/>
  <c r="O50" i="15"/>
  <c r="S27" i="15"/>
  <c r="S62" i="15"/>
  <c r="E8" i="14"/>
  <c r="I59" i="7"/>
  <c r="L25" i="7"/>
  <c r="I61" i="7"/>
  <c r="F10" i="20"/>
  <c r="D63" i="28"/>
  <c r="L39" i="7"/>
  <c r="E60" i="27"/>
  <c r="E56" i="21"/>
  <c r="J60" i="7"/>
  <c r="G51" i="7"/>
  <c r="N64" i="20"/>
  <c r="D49" i="13"/>
  <c r="K34" i="14"/>
  <c r="I61" i="14"/>
  <c r="J13" i="14"/>
  <c r="D31" i="13"/>
  <c r="E17" i="22"/>
  <c r="J26" i="7"/>
  <c r="L25" i="5"/>
  <c r="E57" i="5"/>
  <c r="D20" i="17"/>
  <c r="E47" i="23"/>
  <c r="F21" i="20"/>
  <c r="D39" i="27"/>
  <c r="E51" i="16"/>
  <c r="F13" i="22"/>
  <c r="E44" i="17"/>
  <c r="D15" i="26"/>
  <c r="G52" i="15"/>
  <c r="D44" i="9"/>
  <c r="D26" i="12"/>
  <c r="D41" i="11"/>
  <c r="E26" i="6"/>
  <c r="T34" i="5"/>
  <c r="D50" i="8"/>
  <c r="F18" i="7"/>
  <c r="E15" i="28"/>
  <c r="D42" i="16"/>
  <c r="F34" i="21"/>
  <c r="G30" i="22"/>
  <c r="K43" i="15"/>
  <c r="L44" i="5"/>
  <c r="E46" i="14"/>
  <c r="D41" i="10"/>
  <c r="D64" i="12"/>
  <c r="D65" i="12"/>
  <c r="F35" i="7"/>
  <c r="D71" i="9"/>
  <c r="M13" i="20"/>
  <c r="J7" i="29"/>
  <c r="G34" i="21"/>
  <c r="H16" i="5"/>
  <c r="G24" i="21"/>
  <c r="T43" i="15"/>
  <c r="F23" i="15"/>
  <c r="F56" i="15"/>
  <c r="F48" i="20"/>
  <c r="T37" i="15"/>
  <c r="K16" i="15"/>
  <c r="F50" i="15"/>
  <c r="E13" i="13"/>
  <c r="I43" i="7"/>
  <c r="L9" i="7"/>
  <c r="D22" i="20"/>
  <c r="N64" i="15"/>
  <c r="K61" i="23"/>
  <c r="L23" i="7"/>
  <c r="P62" i="5"/>
  <c r="D64" i="7"/>
  <c r="S11" i="15"/>
  <c r="D28" i="23"/>
  <c r="I39" i="7"/>
  <c r="N30" i="7"/>
  <c r="G48" i="21"/>
  <c r="D71" i="26"/>
  <c r="F30" i="5"/>
  <c r="M36" i="20"/>
  <c r="D20" i="6"/>
  <c r="G65" i="23"/>
  <c r="M25" i="5"/>
  <c r="K67" i="14"/>
  <c r="I18" i="14"/>
  <c r="D45" i="13"/>
  <c r="M32" i="14"/>
  <c r="F39" i="12"/>
  <c r="J23" i="7"/>
  <c r="D31" i="9"/>
  <c r="F14" i="12"/>
  <c r="F15" i="12"/>
  <c r="G14" i="7"/>
  <c r="F72" i="7"/>
  <c r="F10" i="26"/>
  <c r="E32" i="17"/>
  <c r="I66" i="26"/>
  <c r="E36" i="17"/>
  <c r="I13" i="5"/>
  <c r="D38" i="10"/>
  <c r="Q56" i="15"/>
  <c r="M61" i="14"/>
  <c r="S32" i="15"/>
  <c r="E54" i="20"/>
  <c r="D36" i="27"/>
  <c r="F36" i="20"/>
  <c r="F58" i="22"/>
  <c r="D54" i="19"/>
  <c r="T61" i="15"/>
  <c r="M13" i="15"/>
  <c r="D14" i="12"/>
  <c r="F63" i="12"/>
  <c r="E19" i="8"/>
  <c r="N50" i="7"/>
  <c r="G53" i="6"/>
  <c r="D46" i="15"/>
  <c r="L37" i="14"/>
  <c r="D40" i="28"/>
  <c r="N53" i="20"/>
  <c r="D36" i="10"/>
  <c r="D42" i="7"/>
  <c r="D64" i="15"/>
  <c r="N24" i="20"/>
  <c r="D54" i="15"/>
  <c r="N73" i="20"/>
  <c r="T51" i="15"/>
  <c r="S7" i="15"/>
  <c r="H52" i="14"/>
  <c r="M20" i="15"/>
  <c r="T45" i="15"/>
  <c r="G68" i="14"/>
  <c r="K45" i="14"/>
  <c r="K14" i="15"/>
  <c r="J73" i="7"/>
  <c r="H52" i="6"/>
  <c r="P73" i="5"/>
  <c r="H26" i="14"/>
  <c r="I25" i="15"/>
  <c r="F11" i="16"/>
  <c r="D25" i="6"/>
  <c r="D38" i="26"/>
  <c r="H51" i="23"/>
  <c r="N25" i="20"/>
  <c r="M49" i="5"/>
  <c r="G52" i="14"/>
  <c r="D73" i="10"/>
  <c r="E15" i="13"/>
  <c r="H10" i="14"/>
  <c r="F43" i="7"/>
  <c r="D37" i="10"/>
  <c r="M24" i="20"/>
  <c r="F72" i="5"/>
  <c r="D68" i="22"/>
  <c r="D20" i="5"/>
  <c r="F33" i="22"/>
  <c r="J51" i="15"/>
  <c r="M28" i="15"/>
  <c r="M64" i="15"/>
  <c r="G16" i="21"/>
  <c r="H43" i="15"/>
  <c r="K22" i="15"/>
  <c r="N55" i="15"/>
  <c r="E45" i="13"/>
  <c r="I51" i="7"/>
  <c r="L17" i="7"/>
  <c r="G41" i="16"/>
  <c r="E16" i="17"/>
  <c r="H59" i="26"/>
  <c r="L31" i="7"/>
  <c r="L66" i="5"/>
  <c r="D20" i="10"/>
  <c r="H17" i="15"/>
  <c r="F63" i="30"/>
  <c r="F57" i="27"/>
  <c r="E15" i="21"/>
  <c r="F19" i="16"/>
  <c r="N19" i="7"/>
  <c r="L34" i="7"/>
  <c r="E25" i="25"/>
  <c r="D38" i="9"/>
  <c r="F13" i="6"/>
  <c r="D26" i="7"/>
  <c r="E62" i="26"/>
  <c r="F27" i="16"/>
  <c r="I41" i="15"/>
  <c r="N9" i="20"/>
  <c r="F41" i="15"/>
  <c r="M62" i="14"/>
  <c r="I39" i="14"/>
  <c r="Q9" i="15"/>
  <c r="D35" i="15"/>
  <c r="H55" i="14"/>
  <c r="L32" i="14"/>
  <c r="L69" i="14"/>
  <c r="J57" i="7"/>
  <c r="G27" i="6"/>
  <c r="S64" i="5"/>
  <c r="E17" i="8"/>
  <c r="F13" i="15"/>
  <c r="I52" i="15"/>
  <c r="E30" i="26"/>
  <c r="O25" i="5"/>
  <c r="J47" i="5"/>
  <c r="E29" i="14"/>
  <c r="O33" i="15"/>
  <c r="H47" i="14"/>
  <c r="K40" i="14"/>
  <c r="L62" i="14"/>
  <c r="L62" i="15"/>
  <c r="F37" i="22"/>
  <c r="I65" i="15"/>
  <c r="N28" i="20"/>
  <c r="R54" i="15"/>
  <c r="G11" i="21"/>
  <c r="J16" i="14"/>
  <c r="M48" i="7"/>
  <c r="D65" i="10"/>
  <c r="G11" i="23"/>
  <c r="E69" i="8"/>
  <c r="J71" i="5"/>
  <c r="N16" i="7"/>
  <c r="E39" i="21"/>
  <c r="E51" i="8"/>
  <c r="L65" i="5"/>
  <c r="F8" i="7"/>
  <c r="D50" i="11"/>
  <c r="H19" i="15"/>
  <c r="L59" i="15"/>
  <c r="E20" i="15"/>
  <c r="N19" i="14"/>
  <c r="N66" i="7"/>
  <c r="M32" i="15"/>
  <c r="L10" i="14"/>
  <c r="J49" i="14"/>
  <c r="D16" i="8"/>
  <c r="E55" i="15"/>
  <c r="D38" i="11"/>
  <c r="E23" i="15"/>
  <c r="G62" i="23"/>
  <c r="S35" i="15"/>
  <c r="E46" i="20"/>
  <c r="K30" i="15"/>
  <c r="I27" i="15"/>
  <c r="N33" i="14"/>
  <c r="K43" i="14"/>
  <c r="M32" i="7"/>
  <c r="O56" i="5"/>
  <c r="D55" i="13"/>
  <c r="D69" i="19"/>
  <c r="S10" i="15"/>
  <c r="J17" i="7"/>
  <c r="D39" i="13"/>
  <c r="K11" i="14"/>
  <c r="J53" i="15"/>
  <c r="E27" i="6"/>
  <c r="D28" i="18"/>
  <c r="J28" i="15"/>
  <c r="L72" i="14"/>
  <c r="Q40" i="15"/>
  <c r="E73" i="14"/>
  <c r="K24" i="14"/>
  <c r="D59" i="13"/>
  <c r="G38" i="14"/>
  <c r="M65" i="14"/>
  <c r="F17" i="14"/>
  <c r="D41" i="13"/>
  <c r="J31" i="14"/>
  <c r="J9" i="7"/>
  <c r="P54" i="5"/>
  <c r="O36" i="5"/>
  <c r="L61" i="7"/>
  <c r="G43" i="14"/>
  <c r="D26" i="15"/>
  <c r="F63" i="16"/>
  <c r="L52" i="20"/>
  <c r="Q73" i="15"/>
  <c r="E63" i="15"/>
  <c r="D8" i="18"/>
  <c r="N27" i="7"/>
  <c r="L42" i="7"/>
  <c r="G66" i="26"/>
  <c r="D70" i="9"/>
  <c r="D27" i="6"/>
  <c r="D34" i="7"/>
  <c r="L26" i="29"/>
  <c r="D32" i="18"/>
  <c r="Q48" i="15"/>
  <c r="N41" i="20"/>
  <c r="L46" i="15"/>
  <c r="J69" i="14"/>
  <c r="F46" i="14"/>
  <c r="F15" i="15"/>
  <c r="L40" i="15"/>
  <c r="E62" i="14"/>
  <c r="N38" i="14"/>
  <c r="E9" i="15"/>
  <c r="J65" i="7"/>
  <c r="E41" i="6"/>
  <c r="O68" i="5"/>
  <c r="D18" i="11"/>
  <c r="N18" i="15"/>
  <c r="O58" i="15"/>
  <c r="F40" i="27"/>
  <c r="P30" i="5"/>
  <c r="H31" i="6"/>
  <c r="G35" i="14"/>
  <c r="F26" i="22"/>
  <c r="F8" i="20"/>
  <c r="E8" i="17"/>
  <c r="J29" i="23"/>
  <c r="P45" i="5"/>
  <c r="H14" i="6"/>
  <c r="F68" i="26"/>
  <c r="M51" i="7"/>
  <c r="G40" i="5"/>
  <c r="S71" i="5"/>
  <c r="E61" i="15"/>
  <c r="O15" i="15"/>
  <c r="M59" i="14"/>
  <c r="N26" i="15"/>
  <c r="F60" i="14"/>
  <c r="L11" i="14"/>
  <c r="D27" i="13"/>
  <c r="H25" i="14"/>
  <c r="N52" i="14"/>
  <c r="E65" i="12"/>
  <c r="D9" i="13"/>
  <c r="K18" i="14"/>
  <c r="G52" i="6"/>
  <c r="S45" i="5"/>
  <c r="R27" i="5"/>
  <c r="G56" i="5"/>
  <c r="H30" i="14"/>
  <c r="F28" i="21"/>
  <c r="T54" i="15"/>
  <c r="F61" i="22"/>
  <c r="F20" i="6"/>
  <c r="D73" i="25"/>
  <c r="D47" i="18"/>
  <c r="O32" i="5"/>
  <c r="F27" i="5"/>
  <c r="D8" i="10"/>
  <c r="O13" i="15"/>
  <c r="L47" i="15"/>
  <c r="D60" i="18"/>
  <c r="E29" i="15"/>
  <c r="G73" i="14"/>
  <c r="I26" i="29"/>
  <c r="D32" i="10"/>
  <c r="F37" i="6"/>
  <c r="I41" i="7"/>
  <c r="I64" i="23"/>
  <c r="G41" i="7"/>
  <c r="T33" i="5"/>
  <c r="M65" i="5"/>
  <c r="E61" i="22"/>
  <c r="L32" i="7"/>
  <c r="P29" i="5"/>
  <c r="D60" i="5"/>
  <c r="G70" i="6"/>
  <c r="M37" i="14"/>
  <c r="H9" i="15"/>
  <c r="L36" i="14"/>
  <c r="D20" i="8"/>
  <c r="D55" i="18"/>
  <c r="G29" i="27"/>
  <c r="J14" i="15"/>
  <c r="F53" i="30"/>
  <c r="T7" i="15"/>
  <c r="N20" i="15"/>
  <c r="E11" i="14"/>
  <c r="E50" i="15"/>
  <c r="D67" i="9"/>
  <c r="H46" i="6"/>
  <c r="F43" i="12"/>
  <c r="E9" i="8"/>
  <c r="M30" i="14"/>
  <c r="L58" i="5"/>
  <c r="D31" i="25"/>
  <c r="N43" i="7"/>
  <c r="G38" i="6"/>
  <c r="O43" i="5"/>
  <c r="O23" i="15"/>
  <c r="G44" i="14"/>
  <c r="K21" i="14"/>
  <c r="K58" i="14"/>
  <c r="I21" i="14"/>
  <c r="J55" i="7"/>
  <c r="D23" i="11"/>
  <c r="E25" i="13"/>
  <c r="L14" i="14"/>
  <c r="G46" i="7"/>
  <c r="D57" i="10"/>
  <c r="E7" i="13"/>
  <c r="D28" i="22"/>
  <c r="O17" i="5"/>
  <c r="F9" i="22"/>
  <c r="D47" i="11"/>
  <c r="E24" i="12"/>
  <c r="D52" i="10"/>
  <c r="S17" i="15"/>
  <c r="D48" i="27"/>
  <c r="F56" i="27"/>
  <c r="G12" i="26"/>
  <c r="D62" i="24"/>
  <c r="L49" i="5"/>
  <c r="F28" i="6"/>
  <c r="G18" i="29"/>
  <c r="M59" i="7"/>
  <c r="H45" i="5"/>
  <c r="G13" i="6"/>
  <c r="D26" i="16"/>
  <c r="J22" i="15"/>
  <c r="J66" i="14"/>
  <c r="I33" i="15"/>
  <c r="H66" i="14"/>
  <c r="N17" i="14"/>
  <c r="D43" i="13"/>
  <c r="E32" i="14"/>
  <c r="K59" i="14"/>
  <c r="I10" i="14"/>
  <c r="D25" i="13"/>
  <c r="M24" i="14"/>
  <c r="E66" i="6"/>
  <c r="O49" i="5"/>
  <c r="S32" i="5"/>
  <c r="D59" i="6"/>
  <c r="E37" i="14"/>
  <c r="D7" i="18"/>
  <c r="T62" i="15"/>
  <c r="D50" i="23"/>
  <c r="M37" i="7"/>
  <c r="D60" i="11"/>
  <c r="F52" i="15"/>
  <c r="E63" i="8"/>
  <c r="E45" i="8"/>
  <c r="Q65" i="15"/>
  <c r="O8" i="5"/>
  <c r="H40" i="5"/>
  <c r="M57" i="20"/>
  <c r="E45" i="6"/>
  <c r="L21" i="29"/>
  <c r="R34" i="5"/>
  <c r="L11" i="15"/>
  <c r="H31" i="14"/>
  <c r="L8" i="14"/>
  <c r="L45" i="14"/>
  <c r="E9" i="14"/>
  <c r="J39" i="7"/>
  <c r="D29" i="10"/>
  <c r="D56" i="12"/>
  <c r="D57" i="12"/>
  <c r="G30" i="7"/>
  <c r="D59" i="9"/>
  <c r="D32" i="12"/>
  <c r="F46" i="20"/>
  <c r="R8" i="5"/>
  <c r="F43" i="20"/>
  <c r="G45" i="6"/>
  <c r="D36" i="11"/>
  <c r="D8" i="7"/>
  <c r="L7" i="15"/>
  <c r="H44" i="15"/>
  <c r="E48" i="14"/>
  <c r="I46" i="29"/>
  <c r="L26" i="15"/>
  <c r="L24" i="14"/>
  <c r="G17" i="14"/>
  <c r="D60" i="6"/>
  <c r="K29" i="14"/>
  <c r="K66" i="14"/>
  <c r="I24" i="15"/>
  <c r="J45" i="14"/>
  <c r="F22" i="14"/>
  <c r="F71" i="15"/>
  <c r="J66" i="7"/>
  <c r="O48" i="5"/>
  <c r="D26" i="6"/>
  <c r="M44" i="20"/>
  <c r="E29" i="6"/>
  <c r="H35" i="26"/>
  <c r="L28" i="5"/>
  <c r="M32" i="20"/>
  <c r="F14" i="6"/>
  <c r="D42" i="23"/>
  <c r="H24" i="5"/>
  <c r="M61" i="7"/>
  <c r="D72" i="11"/>
  <c r="J25" i="14"/>
  <c r="D20" i="13"/>
  <c r="G16" i="7"/>
  <c r="D58" i="5"/>
  <c r="E69" i="13"/>
  <c r="F58" i="7"/>
  <c r="I24" i="7"/>
  <c r="F20" i="23"/>
  <c r="D39" i="20"/>
  <c r="F27" i="26"/>
  <c r="D62" i="20"/>
  <c r="D49" i="5"/>
  <c r="N48" i="7"/>
  <c r="I44" i="15"/>
  <c r="I73" i="15"/>
  <c r="E38" i="14"/>
  <c r="G38" i="7"/>
  <c r="D72" i="7"/>
  <c r="P25" i="15"/>
  <c r="M64" i="7"/>
  <c r="H7" i="6"/>
  <c r="J15" i="5"/>
  <c r="O46" i="15"/>
  <c r="S12" i="5"/>
  <c r="Q52" i="15"/>
  <c r="E65" i="6"/>
  <c r="R16" i="5"/>
  <c r="M63" i="7"/>
  <c r="R19" i="15"/>
  <c r="D13" i="15"/>
  <c r="I49" i="7"/>
  <c r="I69" i="5"/>
  <c r="E65" i="5"/>
  <c r="N42" i="14"/>
  <c r="D34" i="10"/>
  <c r="G60" i="6"/>
  <c r="H50" i="15"/>
  <c r="J11" i="15"/>
  <c r="D52" i="6"/>
  <c r="N72" i="14"/>
  <c r="G42" i="15"/>
  <c r="M71" i="14"/>
  <c r="K13" i="23"/>
  <c r="D22" i="10"/>
  <c r="F56" i="12"/>
  <c r="F13" i="12"/>
  <c r="E37" i="28"/>
  <c r="R32" i="5"/>
  <c r="D66" i="28"/>
  <c r="F53" i="22"/>
  <c r="L56" i="5"/>
  <c r="BZ39" i="4"/>
  <c r="CA47" i="4"/>
  <c r="O59" i="5"/>
  <c r="D55" i="5"/>
  <c r="BI32" i="4"/>
  <c r="BR40" i="4"/>
  <c r="G22" i="14"/>
  <c r="M40" i="5"/>
  <c r="F68" i="21"/>
  <c r="L10" i="7"/>
  <c r="D66" i="6"/>
  <c r="T56" i="15"/>
  <c r="H57" i="14"/>
  <c r="K50" i="14"/>
  <c r="L67" i="15"/>
  <c r="M71" i="5"/>
  <c r="H23" i="15"/>
  <c r="F61" i="14"/>
  <c r="G21" i="14"/>
  <c r="E28" i="17"/>
  <c r="K15" i="14"/>
  <c r="N53" i="14"/>
  <c r="J14" i="14"/>
  <c r="E59" i="13"/>
  <c r="G53" i="7"/>
  <c r="M20" i="7"/>
  <c r="K50" i="23"/>
  <c r="N58" i="15"/>
  <c r="L26" i="23"/>
  <c r="F57" i="15"/>
  <c r="D65" i="5"/>
  <c r="L67" i="5"/>
  <c r="AZ33" i="4"/>
  <c r="AS41" i="4"/>
  <c r="E14" i="8"/>
  <c r="AL71" i="4"/>
  <c r="M38" i="7"/>
  <c r="AR34" i="4"/>
  <c r="G67" i="6"/>
  <c r="BC70" i="4"/>
  <c r="N62" i="14"/>
  <c r="M72" i="14"/>
  <c r="D37" i="19"/>
  <c r="E56" i="20"/>
  <c r="E44" i="20"/>
  <c r="D11" i="12"/>
  <c r="G24" i="7"/>
  <c r="G37" i="21"/>
  <c r="F19" i="12"/>
  <c r="E61" i="12"/>
  <c r="E18" i="12"/>
  <c r="J59" i="15"/>
  <c r="D60" i="9"/>
  <c r="E37" i="12"/>
  <c r="D57" i="11"/>
  <c r="N61" i="7"/>
  <c r="E33" i="6"/>
  <c r="E66" i="5"/>
  <c r="H24" i="6"/>
  <c r="K71" i="14"/>
  <c r="T40" i="15"/>
  <c r="J70" i="14"/>
  <c r="D44" i="11"/>
  <c r="M72" i="4"/>
  <c r="D67" i="8"/>
  <c r="AA35" i="4"/>
  <c r="E45" i="12"/>
  <c r="L65" i="4"/>
  <c r="E73" i="4"/>
  <c r="R28" i="4"/>
  <c r="G50" i="7"/>
  <c r="U64" i="4"/>
  <c r="I8" i="15"/>
  <c r="G26" i="22"/>
  <c r="R41" i="15"/>
  <c r="E41" i="14"/>
  <c r="M33" i="14"/>
  <c r="F72" i="27"/>
  <c r="G11" i="14"/>
  <c r="M42" i="14"/>
  <c r="M55" i="7"/>
  <c r="N23" i="7"/>
  <c r="M57" i="7"/>
  <c r="E29" i="13"/>
  <c r="J46" i="7"/>
  <c r="F15" i="7"/>
  <c r="J48" i="7"/>
  <c r="T66" i="15"/>
  <c r="D24" i="7"/>
  <c r="D71" i="27"/>
  <c r="D53" i="28"/>
  <c r="R17" i="15"/>
  <c r="P13" i="5"/>
  <c r="N14" i="14"/>
  <c r="D25" i="10"/>
  <c r="M12" i="15"/>
  <c r="D30" i="19"/>
  <c r="D59" i="11"/>
  <c r="F24" i="7"/>
  <c r="K23" i="14"/>
  <c r="D67" i="12"/>
  <c r="G43" i="5"/>
  <c r="N65" i="20"/>
  <c r="H22" i="5"/>
  <c r="D42" i="12"/>
  <c r="E56" i="27"/>
  <c r="L26" i="7"/>
  <c r="D18" i="7"/>
  <c r="E30" i="17"/>
  <c r="G70" i="14"/>
  <c r="J63" i="14"/>
  <c r="D16" i="7"/>
  <c r="E25" i="6"/>
  <c r="Q36" i="15"/>
  <c r="H67" i="14"/>
  <c r="I27" i="14"/>
  <c r="D69" i="29"/>
  <c r="M21" i="14"/>
  <c r="K60" i="14"/>
  <c r="L20" i="14"/>
  <c r="L13" i="14"/>
  <c r="G61" i="7"/>
  <c r="M28" i="7"/>
  <c r="F50" i="22"/>
  <c r="R73" i="15"/>
  <c r="J9" i="26"/>
  <c r="H71" i="15"/>
  <c r="E49" i="8"/>
  <c r="G72" i="6"/>
  <c r="AA34" i="4"/>
  <c r="AB42" i="4"/>
  <c r="D12" i="11"/>
  <c r="E72" i="4"/>
  <c r="D51" i="8"/>
  <c r="S35" i="4"/>
  <c r="D68" i="7"/>
  <c r="AD71" i="4"/>
  <c r="R23" i="5"/>
  <c r="E42" i="15"/>
  <c r="D53" i="26"/>
  <c r="L7" i="23"/>
  <c r="G10" i="22"/>
  <c r="H61" i="5"/>
  <c r="G72" i="7"/>
  <c r="G52" i="26"/>
  <c r="E40" i="12"/>
  <c r="E10" i="14"/>
  <c r="D39" i="12"/>
  <c r="D66" i="23"/>
  <c r="D26" i="10"/>
  <c r="D58" i="12"/>
  <c r="D15" i="12"/>
  <c r="N69" i="7"/>
  <c r="H44" i="6"/>
  <c r="T69" i="5"/>
  <c r="D40" i="7"/>
  <c r="R9" i="15"/>
  <c r="O47" i="15"/>
  <c r="Q8" i="15"/>
  <c r="F32" i="14"/>
  <c r="BY72" i="4"/>
  <c r="N15" i="14"/>
  <c r="CM35" i="4"/>
  <c r="G24" i="14"/>
  <c r="BX65" i="4"/>
  <c r="BQ73" i="4"/>
  <c r="CD28" i="4"/>
  <c r="E29" i="12"/>
  <c r="CG64" i="4"/>
  <c r="H55" i="15"/>
  <c r="D30" i="24"/>
  <c r="O52" i="15"/>
  <c r="I53" i="14"/>
  <c r="L46" i="14"/>
  <c r="D41" i="6"/>
  <c r="F24" i="14"/>
  <c r="L55" i="14"/>
  <c r="M71" i="7"/>
  <c r="N31" i="7"/>
  <c r="M65" i="7"/>
  <c r="E61" i="13"/>
  <c r="J54" i="7"/>
  <c r="F23" i="7"/>
  <c r="J56" i="7"/>
  <c r="E58" i="6"/>
  <c r="E47" i="5"/>
  <c r="D29" i="5"/>
  <c r="F21" i="26"/>
  <c r="J20" i="14"/>
  <c r="M58" i="14"/>
  <c r="N18" i="14"/>
  <c r="H51" i="14"/>
  <c r="BG66" i="4"/>
  <c r="H12" i="5"/>
  <c r="BM29" i="4"/>
  <c r="G28" i="5"/>
  <c r="AX59" i="4"/>
  <c r="AY67" i="4"/>
  <c r="AV22" i="4"/>
  <c r="E21" i="28"/>
  <c r="BO58" i="4"/>
  <c r="D67" i="13"/>
  <c r="N17" i="15"/>
  <c r="J58" i="7"/>
  <c r="G15" i="6"/>
  <c r="T70" i="5"/>
  <c r="D40" i="11"/>
  <c r="H54" i="5"/>
  <c r="I16" i="7"/>
  <c r="E49" i="6"/>
  <c r="J56" i="15"/>
  <c r="D28" i="28"/>
  <c r="M41" i="14"/>
  <c r="D24" i="10"/>
  <c r="E58" i="8"/>
  <c r="D44" i="5"/>
  <c r="N51" i="14"/>
  <c r="F54" i="12"/>
  <c r="P51" i="15"/>
  <c r="H43" i="26"/>
  <c r="G42" i="26"/>
  <c r="S14" i="15"/>
  <c r="N61" i="14"/>
  <c r="J15" i="14"/>
  <c r="R70" i="15"/>
  <c r="E72" i="14"/>
  <c r="S38" i="15"/>
  <c r="D14" i="17"/>
  <c r="F46" i="23"/>
  <c r="R52" i="15"/>
  <c r="F44" i="15"/>
  <c r="H50" i="26"/>
  <c r="F57" i="23"/>
  <c r="L69" i="7"/>
  <c r="D36" i="8"/>
  <c r="M7" i="5"/>
  <c r="D61" i="12"/>
  <c r="G16" i="14"/>
  <c r="F61" i="12"/>
  <c r="L36" i="5"/>
  <c r="D58" i="10"/>
  <c r="J9" i="14"/>
  <c r="F37" i="12"/>
  <c r="D12" i="8"/>
  <c r="F58" i="6"/>
  <c r="F9" i="6"/>
  <c r="E65" i="8"/>
  <c r="G15" i="15"/>
  <c r="J54" i="15"/>
  <c r="D16" i="15"/>
  <c r="L14" i="15"/>
  <c r="BH73" i="4"/>
  <c r="F55" i="14"/>
  <c r="BN36" i="4"/>
  <c r="E50" i="14"/>
  <c r="AY66" i="4"/>
  <c r="M11" i="5"/>
  <c r="BE29" i="4"/>
  <c r="H19" i="14"/>
  <c r="BP65" i="4"/>
  <c r="F44" i="21"/>
  <c r="D70" i="20"/>
  <c r="G32" i="21"/>
  <c r="T22" i="15"/>
  <c r="N15" i="15"/>
  <c r="J33" i="7"/>
  <c r="H62" i="14"/>
  <c r="E8" i="15"/>
  <c r="E22" i="8"/>
  <c r="N39" i="7"/>
  <c r="M73" i="7"/>
  <c r="G14" i="14"/>
  <c r="J62" i="7"/>
  <c r="F31" i="7"/>
  <c r="J64" i="7"/>
  <c r="H69" i="6"/>
  <c r="T50" i="5"/>
  <c r="E34" i="5"/>
  <c r="D33" i="5"/>
  <c r="L26" i="14"/>
  <c r="J65" i="14"/>
  <c r="K25" i="14"/>
  <c r="S9" i="15"/>
  <c r="AH67" i="4"/>
  <c r="P20" i="5"/>
  <c r="AF30" i="4"/>
  <c r="H41" i="5"/>
  <c r="Y60" i="4"/>
  <c r="Z68" i="4"/>
  <c r="O23" i="4"/>
  <c r="J27" i="5"/>
  <c r="AP59" i="4"/>
  <c r="I55" i="14"/>
  <c r="D31" i="15"/>
  <c r="E7" i="8"/>
  <c r="H40" i="6"/>
  <c r="D28" i="6"/>
  <c r="F27" i="12"/>
  <c r="E63" i="5"/>
  <c r="I32" i="7"/>
  <c r="H60" i="6"/>
  <c r="H11" i="6"/>
  <c r="G65" i="6"/>
  <c r="I70" i="7"/>
  <c r="D48" i="6"/>
  <c r="I70" i="5"/>
  <c r="H50" i="6"/>
  <c r="F58" i="20"/>
  <c r="D10" i="5"/>
  <c r="F55" i="20"/>
  <c r="O27" i="5"/>
  <c r="D50" i="10"/>
  <c r="L7" i="14"/>
  <c r="D31" i="12"/>
  <c r="T53" i="5"/>
  <c r="CS60" i="4"/>
  <c r="I69" i="4"/>
  <c r="CQ23" i="4"/>
  <c r="I67" i="14"/>
  <c r="CB53" i="4"/>
  <c r="CK61" i="4"/>
  <c r="BZ16" i="4"/>
  <c r="H48" i="14"/>
  <c r="H53" i="4"/>
  <c r="M48" i="20"/>
  <c r="M27" i="7"/>
  <c r="H63" i="14"/>
  <c r="E25" i="12"/>
  <c r="G70" i="7"/>
  <c r="M31" i="5"/>
  <c r="N50" i="15"/>
  <c r="I49" i="15"/>
  <c r="F52" i="5"/>
  <c r="J35" i="5"/>
  <c r="R54" i="5"/>
  <c r="F59" i="6"/>
  <c r="M47" i="5"/>
  <c r="L29" i="5"/>
  <c r="F52" i="14"/>
  <c r="G46" i="22"/>
  <c r="E54" i="5"/>
  <c r="F28" i="12"/>
  <c r="D35" i="6"/>
  <c r="F45" i="6"/>
  <c r="M68" i="20"/>
  <c r="G15" i="14"/>
  <c r="G20" i="21"/>
  <c r="H65" i="14"/>
  <c r="G32" i="16"/>
  <c r="D62" i="9"/>
  <c r="J33" i="15"/>
  <c r="D48" i="8"/>
  <c r="H42" i="14"/>
  <c r="N52" i="20"/>
  <c r="E44" i="8"/>
  <c r="F51" i="16"/>
  <c r="F13" i="20"/>
  <c r="S60" i="5"/>
  <c r="E25" i="23"/>
  <c r="F52" i="23"/>
  <c r="R35" i="15"/>
  <c r="D29" i="15"/>
  <c r="J49" i="7"/>
  <c r="D8" i="15"/>
  <c r="J21" i="15"/>
  <c r="E54" i="8"/>
  <c r="N47" i="7"/>
  <c r="D37" i="9"/>
  <c r="I28" i="14"/>
  <c r="J70" i="7"/>
  <c r="F39" i="7"/>
  <c r="J72" i="7"/>
  <c r="N13" i="7"/>
  <c r="J56" i="5"/>
  <c r="T37" i="5"/>
  <c r="E70" i="5"/>
  <c r="N32" i="14"/>
  <c r="L71" i="14"/>
  <c r="M31" i="14"/>
  <c r="O53" i="15"/>
  <c r="I68" i="4"/>
  <c r="R30" i="5"/>
  <c r="CR30" i="4"/>
  <c r="L53" i="5"/>
  <c r="CK60" i="4"/>
  <c r="CT68" i="4"/>
  <c r="CA23" i="4"/>
  <c r="S40" i="5"/>
  <c r="Q60" i="4"/>
  <c r="T17" i="5"/>
  <c r="F47" i="16"/>
  <c r="D66" i="9"/>
  <c r="G33" i="7"/>
  <c r="L24" i="7"/>
  <c r="K31" i="14"/>
  <c r="G51" i="6"/>
  <c r="I56" i="7"/>
  <c r="M7" i="7"/>
  <c r="F25" i="6"/>
  <c r="M9" i="7"/>
  <c r="D14" i="8"/>
  <c r="G59" i="6"/>
  <c r="G10" i="6"/>
  <c r="F64" i="6"/>
  <c r="G44" i="21"/>
  <c r="E15" i="5"/>
  <c r="G38" i="21"/>
  <c r="P64" i="5"/>
  <c r="D16" i="11"/>
  <c r="N13" i="14"/>
  <c r="F53" i="12"/>
  <c r="R67" i="5"/>
  <c r="BL61" i="4"/>
  <c r="BU69" i="4"/>
  <c r="BJ24" i="4"/>
  <c r="P18" i="15"/>
  <c r="AU54" i="4"/>
  <c r="BD62" i="4"/>
  <c r="AS17" i="4"/>
  <c r="N66" i="14"/>
  <c r="BT53" i="4"/>
  <c r="F62" i="21"/>
  <c r="M43" i="7"/>
  <c r="K8" i="15"/>
  <c r="F68" i="12"/>
  <c r="F44" i="12"/>
  <c r="R40" i="5"/>
  <c r="D46" i="17"/>
  <c r="G63" i="6"/>
  <c r="G57" i="5"/>
  <c r="F39" i="5"/>
  <c r="S59" i="5"/>
  <c r="D73" i="6"/>
  <c r="I51" i="5"/>
  <c r="M34" i="5"/>
  <c r="K34" i="15"/>
  <c r="K35" i="15"/>
  <c r="N10" i="20"/>
  <c r="T32" i="15"/>
  <c r="E24" i="14"/>
  <c r="L68" i="7"/>
  <c r="J35" i="7"/>
  <c r="L70" i="7"/>
  <c r="M35" i="15"/>
  <c r="AD55" i="4"/>
  <c r="AE63" i="4"/>
  <c r="AJ18" i="4"/>
  <c r="D73" i="9"/>
  <c r="M48" i="4"/>
  <c r="V56" i="4"/>
  <c r="AA11" i="4"/>
  <c r="F68" i="7"/>
  <c r="G18" i="26"/>
  <c r="H32" i="6"/>
  <c r="M38" i="14"/>
  <c r="S44" i="5"/>
  <c r="K53" i="23"/>
  <c r="D36" i="22"/>
  <c r="M18" i="14"/>
  <c r="E37" i="13"/>
  <c r="M61" i="15"/>
  <c r="J16" i="5"/>
  <c r="G54" i="21"/>
  <c r="E24" i="13"/>
  <c r="F62" i="20"/>
  <c r="L10" i="5"/>
  <c r="F59" i="20"/>
  <c r="D62" i="12"/>
  <c r="M7" i="15"/>
  <c r="I7" i="14"/>
  <c r="F41" i="12"/>
  <c r="F40" i="7"/>
  <c r="J36" i="14"/>
  <c r="H56" i="6"/>
  <c r="J47" i="7"/>
  <c r="S13" i="5"/>
  <c r="E38" i="8"/>
  <c r="G41" i="21"/>
  <c r="G22" i="6"/>
  <c r="D48" i="18"/>
  <c r="G26" i="26"/>
  <c r="D30" i="12"/>
  <c r="E59" i="15"/>
  <c r="L57" i="7"/>
  <c r="L71" i="7"/>
  <c r="E16" i="14"/>
  <c r="D14" i="20"/>
  <c r="F28" i="20"/>
  <c r="D64" i="10"/>
  <c r="G49" i="7"/>
  <c r="L40" i="7"/>
  <c r="J44" i="14"/>
  <c r="N10" i="7"/>
  <c r="I72" i="7"/>
  <c r="M15" i="7"/>
  <c r="D39" i="6"/>
  <c r="M17" i="7"/>
  <c r="D30" i="8"/>
  <c r="E73" i="6"/>
  <c r="E24" i="6"/>
  <c r="J8" i="7"/>
  <c r="J8" i="23"/>
  <c r="T18" i="5"/>
  <c r="D52" i="22"/>
  <c r="M13" i="7"/>
  <c r="D48" i="11"/>
  <c r="K20" i="14"/>
  <c r="D8" i="13"/>
  <c r="G18" i="6"/>
  <c r="AE62" i="4"/>
  <c r="AN70" i="4"/>
  <c r="AC25" i="4"/>
  <c r="N31" i="15"/>
  <c r="V55" i="4"/>
  <c r="W63" i="4"/>
  <c r="AB18" i="4"/>
  <c r="I15" i="15"/>
  <c r="AM54" i="4"/>
  <c r="H32" i="23"/>
  <c r="E41" i="8"/>
  <c r="O44" i="15"/>
  <c r="L43" i="14"/>
  <c r="G36" i="14"/>
  <c r="I67" i="5"/>
  <c r="K33" i="15"/>
  <c r="I13" i="14"/>
  <c r="H62" i="5"/>
  <c r="G44" i="5"/>
  <c r="O63" i="5"/>
  <c r="I14" i="7"/>
  <c r="R56" i="5"/>
  <c r="I38" i="5"/>
  <c r="F44" i="20"/>
  <c r="S40" i="15"/>
  <c r="N42" i="20"/>
  <c r="O39" i="15"/>
  <c r="H41" i="14"/>
  <c r="E16" i="8"/>
  <c r="J43" i="7"/>
  <c r="D25" i="9"/>
  <c r="D51" i="15"/>
  <c r="CP55" i="4"/>
  <c r="F64" i="4"/>
  <c r="K19" i="4"/>
  <c r="D13" i="11"/>
  <c r="BY48" i="4"/>
  <c r="CH56" i="4"/>
  <c r="CM11" i="4"/>
  <c r="D53" i="9"/>
  <c r="J31" i="23"/>
  <c r="F22" i="7"/>
  <c r="L51" i="14"/>
  <c r="P53" i="5"/>
  <c r="D32" i="28"/>
  <c r="G28" i="26"/>
  <c r="L31" i="14"/>
  <c r="H17" i="14"/>
  <c r="M41" i="5"/>
  <c r="F20" i="5"/>
  <c r="D10" i="23"/>
  <c r="M44" i="14"/>
  <c r="G52" i="21"/>
  <c r="M15" i="5"/>
  <c r="G46" i="21"/>
  <c r="M54" i="14"/>
  <c r="E53" i="14"/>
  <c r="J25" i="15"/>
  <c r="I51" i="14"/>
  <c r="D26" i="8"/>
  <c r="H68" i="6"/>
  <c r="H19" i="6"/>
  <c r="G73" i="6"/>
  <c r="F29" i="12"/>
  <c r="BP49" i="4"/>
  <c r="BI57" i="4"/>
  <c r="BV12" i="4"/>
  <c r="F24" i="6"/>
  <c r="BG42" i="4"/>
  <c r="BH50" i="4"/>
  <c r="D121" i="1"/>
  <c r="I73" i="5"/>
  <c r="J63" i="29"/>
  <c r="R31" i="5"/>
  <c r="T25" i="5"/>
  <c r="L40" i="14"/>
  <c r="E38" i="12"/>
  <c r="E14" i="12"/>
  <c r="F64" i="27"/>
  <c r="L37" i="15"/>
  <c r="D71" i="7"/>
  <c r="N50" i="20"/>
  <c r="P41" i="15"/>
  <c r="Q39" i="15"/>
  <c r="E36" i="15"/>
  <c r="N14" i="20"/>
  <c r="N33" i="15"/>
  <c r="G13" i="27"/>
  <c r="F70" i="22"/>
  <c r="D60" i="10"/>
  <c r="G44" i="15"/>
  <c r="D46" i="11"/>
  <c r="S39" i="5"/>
  <c r="E9" i="13"/>
  <c r="M53" i="7"/>
  <c r="F31" i="15"/>
  <c r="L42" i="23"/>
  <c r="L60" i="23"/>
  <c r="I52" i="14"/>
  <c r="H64" i="5"/>
  <c r="F14" i="21"/>
  <c r="G63" i="15"/>
  <c r="K37" i="23"/>
  <c r="D68" i="9"/>
  <c r="N47" i="15"/>
  <c r="D45" i="21"/>
  <c r="M34" i="15"/>
  <c r="D51" i="6"/>
  <c r="J39" i="5"/>
  <c r="L33" i="5"/>
  <c r="H15" i="15"/>
  <c r="F37" i="29"/>
  <c r="H44" i="14"/>
  <c r="H30" i="5"/>
  <c r="D11" i="27"/>
  <c r="E38" i="17"/>
  <c r="J72" i="23"/>
  <c r="R24" i="5"/>
  <c r="H62" i="23"/>
  <c r="G9" i="21"/>
  <c r="I65" i="14"/>
  <c r="G36" i="15"/>
  <c r="H64" i="14"/>
  <c r="D58" i="8"/>
  <c r="L20" i="7"/>
  <c r="D47" i="6"/>
  <c r="L22" i="7"/>
  <c r="D64" i="13"/>
  <c r="R51" i="4"/>
  <c r="S59" i="4"/>
  <c r="P14" i="4"/>
  <c r="H66" i="6"/>
  <c r="I44" i="4"/>
  <c r="J52" i="4"/>
  <c r="D72" i="2"/>
  <c r="H42" i="6"/>
  <c r="F25" i="21"/>
  <c r="O72" i="5"/>
  <c r="J63" i="5"/>
  <c r="Q23" i="15"/>
  <c r="H20" i="14"/>
  <c r="K13" i="14"/>
  <c r="M50" i="5"/>
  <c r="F70" i="20"/>
  <c r="D24" i="12"/>
  <c r="D40" i="22"/>
  <c r="R53" i="15"/>
  <c r="G48" i="16"/>
  <c r="S46" i="15"/>
  <c r="G21" i="21"/>
  <c r="D47" i="15"/>
  <c r="P15" i="15"/>
  <c r="F8" i="14"/>
  <c r="I46" i="14"/>
  <c r="E7" i="14"/>
  <c r="F29" i="7"/>
  <c r="R64" i="5"/>
  <c r="I46" i="5"/>
  <c r="F66" i="5"/>
  <c r="G15" i="7"/>
  <c r="CC44" i="4"/>
  <c r="CD52" i="4"/>
  <c r="BS7" i="4"/>
  <c r="J38" i="5"/>
  <c r="BL37" i="4"/>
  <c r="BU45" i="4"/>
  <c r="D25" i="2"/>
  <c r="P71" i="15"/>
  <c r="K56" i="20"/>
  <c r="M35" i="14"/>
  <c r="H28" i="14"/>
  <c r="G37" i="6"/>
  <c r="M33" i="5"/>
  <c r="D28" i="5"/>
  <c r="D36" i="13"/>
  <c r="E40" i="8"/>
  <c r="D23" i="26"/>
  <c r="M37" i="15"/>
  <c r="F66" i="14"/>
  <c r="N42" i="15"/>
  <c r="J60" i="14"/>
  <c r="L31" i="15"/>
  <c r="N58" i="14"/>
  <c r="P42" i="15"/>
  <c r="D24" i="9"/>
  <c r="E13" i="12"/>
  <c r="D21" i="11"/>
  <c r="E55" i="23"/>
  <c r="M23" i="5"/>
  <c r="L50" i="23"/>
  <c r="H69" i="14"/>
  <c r="E45" i="5"/>
  <c r="AM38" i="4"/>
  <c r="AV46" i="4"/>
  <c r="D40" i="8"/>
  <c r="F33" i="5"/>
  <c r="AD31" i="4"/>
  <c r="AE39" i="4"/>
  <c r="M18" i="7"/>
  <c r="G22" i="5"/>
  <c r="G14" i="15"/>
  <c r="F62" i="5"/>
  <c r="M57" i="5"/>
  <c r="K10" i="15"/>
  <c r="E73" i="13"/>
  <c r="E55" i="13"/>
  <c r="O38" i="15"/>
  <c r="R48" i="5"/>
  <c r="E61" i="14"/>
  <c r="G48" i="14"/>
  <c r="H8" i="14"/>
  <c r="F38" i="14"/>
  <c r="F59" i="12"/>
  <c r="J41" i="14"/>
  <c r="D60" i="13"/>
  <c r="N49" i="20"/>
  <c r="T35" i="15"/>
  <c r="H47" i="6"/>
  <c r="N62" i="20"/>
  <c r="D10" i="11"/>
  <c r="T16" i="15"/>
  <c r="J8" i="14"/>
  <c r="D68" i="11"/>
  <c r="K24" i="15"/>
  <c r="N28" i="14"/>
  <c r="D26" i="9"/>
  <c r="E26" i="8"/>
  <c r="F68" i="6"/>
  <c r="E69" i="6"/>
  <c r="N16" i="20"/>
  <c r="E69" i="14"/>
  <c r="F50" i="6"/>
  <c r="F16" i="14"/>
  <c r="D67" i="6"/>
  <c r="G72" i="5"/>
  <c r="N34" i="15"/>
  <c r="G33" i="14"/>
  <c r="J26" i="14"/>
  <c r="R59" i="5"/>
  <c r="D26" i="23"/>
  <c r="E33" i="13"/>
  <c r="F44" i="23"/>
  <c r="M59" i="15"/>
  <c r="E64" i="20"/>
  <c r="N53" i="15"/>
  <c r="F29" i="22"/>
  <c r="E53" i="15"/>
  <c r="M67" i="15"/>
  <c r="H14" i="14"/>
  <c r="F53" i="14"/>
  <c r="G13" i="14"/>
  <c r="F37" i="7"/>
  <c r="S69" i="5"/>
  <c r="R51" i="5"/>
  <c r="G71" i="5"/>
  <c r="I29" i="7"/>
  <c r="AV45" i="4"/>
  <c r="BE53" i="4"/>
  <c r="AT8" i="4"/>
  <c r="P44" i="5"/>
  <c r="AE38" i="4"/>
  <c r="AN46" i="4"/>
  <c r="BD7" i="4"/>
  <c r="F19" i="29"/>
  <c r="D15" i="16"/>
  <c r="I7" i="15"/>
  <c r="E67" i="14"/>
  <c r="I33" i="7"/>
  <c r="L60" i="5"/>
  <c r="H56" i="5"/>
  <c r="J30" i="14"/>
  <c r="D36" i="9"/>
  <c r="F35" i="6"/>
  <c r="M43" i="15"/>
  <c r="H72" i="14"/>
  <c r="G73" i="21"/>
  <c r="L66" i="14"/>
  <c r="R36" i="15"/>
  <c r="K65" i="14"/>
  <c r="P57" i="15"/>
  <c r="D56" i="9"/>
  <c r="D34" i="12"/>
  <c r="D53" i="11"/>
  <c r="I58" i="26"/>
  <c r="I27" i="5"/>
  <c r="F53" i="26"/>
  <c r="Q47" i="15"/>
  <c r="S51" i="5"/>
  <c r="N39" i="4"/>
  <c r="O47" i="4"/>
  <c r="E40" i="14"/>
  <c r="P42" i="5"/>
  <c r="CP31" i="4"/>
  <c r="F40" i="4"/>
  <c r="D24" i="8"/>
  <c r="I32" i="5"/>
  <c r="E67" i="15"/>
  <c r="H72" i="5"/>
  <c r="R66" i="5"/>
  <c r="F21" i="15"/>
  <c r="F19" i="14"/>
  <c r="N11" i="14"/>
  <c r="F19" i="5"/>
  <c r="O57" i="5"/>
  <c r="I73" i="14"/>
  <c r="I54" i="14"/>
  <c r="E15" i="14"/>
  <c r="R21" i="15"/>
  <c r="N8" i="14"/>
  <c r="L47" i="14"/>
  <c r="M7" i="14"/>
  <c r="E27" i="13"/>
  <c r="G45" i="7"/>
  <c r="M12" i="7"/>
  <c r="M41" i="20"/>
  <c r="M51" i="15"/>
  <c r="G69" i="21"/>
  <c r="R51" i="15"/>
  <c r="H70" i="6"/>
  <c r="F56" i="5"/>
  <c r="BQ32" i="4"/>
  <c r="BZ40" i="4"/>
  <c r="D12" i="7"/>
  <c r="BK70" i="4"/>
  <c r="D37" i="6"/>
  <c r="BI33" i="4"/>
  <c r="T58" i="5"/>
  <c r="CJ69" i="4"/>
  <c r="M11" i="14"/>
  <c r="N59" i="14"/>
  <c r="F9" i="29"/>
  <c r="M33" i="20"/>
  <c r="M21" i="20"/>
  <c r="E59" i="6"/>
  <c r="G8" i="7"/>
  <c r="N22" i="20"/>
  <c r="D28" i="11"/>
  <c r="F40" i="12"/>
  <c r="D61" i="11"/>
  <c r="E44" i="15"/>
  <c r="D28" i="9"/>
  <c r="F16" i="12"/>
  <c r="E65" i="20"/>
  <c r="E38" i="20"/>
  <c r="G68" i="21"/>
  <c r="N45" i="15"/>
  <c r="G16" i="16"/>
  <c r="E20" i="17"/>
  <c r="D71" i="10"/>
  <c r="E48" i="15"/>
  <c r="F37" i="15"/>
  <c r="D18" i="13"/>
  <c r="D22" i="6"/>
  <c r="F48" i="15"/>
  <c r="I31" i="14"/>
  <c r="D70" i="6"/>
  <c r="I64" i="14"/>
  <c r="F66" i="7"/>
  <c r="M53" i="14"/>
  <c r="M24" i="15"/>
  <c r="E66" i="8"/>
  <c r="M68" i="7"/>
  <c r="D55" i="10"/>
  <c r="D60" i="22"/>
  <c r="L18" i="5"/>
  <c r="F41" i="22"/>
  <c r="F15" i="14"/>
  <c r="R38" i="5"/>
  <c r="BT37" i="4"/>
  <c r="CC45" i="4"/>
  <c r="M26" i="7"/>
  <c r="D23" i="5"/>
  <c r="BC30" i="4"/>
  <c r="BL38" i="4"/>
  <c r="G49" i="23"/>
  <c r="F22" i="30"/>
  <c r="I28" i="29"/>
  <c r="J49" i="26"/>
  <c r="D61" i="13"/>
  <c r="D63" i="9"/>
  <c r="D27" i="9"/>
  <c r="F11" i="20"/>
  <c r="J68" i="14"/>
  <c r="D63" i="7"/>
  <c r="N18" i="20"/>
  <c r="G34" i="15"/>
  <c r="H58" i="14"/>
  <c r="Q30" i="15"/>
  <c r="E34" i="17"/>
  <c r="G28" i="15"/>
  <c r="D55" i="9"/>
  <c r="D13" i="12"/>
  <c r="H27" i="14"/>
  <c r="D26" i="13"/>
  <c r="G68" i="6"/>
  <c r="L50" i="5"/>
  <c r="P33" i="5"/>
  <c r="E53" i="5"/>
  <c r="D30" i="6"/>
  <c r="BO42" i="4"/>
  <c r="BP50" i="4"/>
  <c r="D122" i="1"/>
  <c r="E72" i="13"/>
  <c r="BF35" i="4"/>
  <c r="BG43" i="4"/>
  <c r="E32" i="20"/>
  <c r="L67" i="7"/>
  <c r="F61" i="21"/>
  <c r="D9" i="10"/>
  <c r="D39" i="9"/>
  <c r="G11" i="5"/>
  <c r="S50" i="15"/>
  <c r="Q44" i="15"/>
  <c r="F51" i="21"/>
  <c r="D64" i="6"/>
  <c r="I54" i="15"/>
  <c r="O12" i="15"/>
  <c r="H40" i="14"/>
  <c r="E20" i="6"/>
  <c r="L34" i="14"/>
  <c r="J73" i="14"/>
  <c r="K33" i="14"/>
  <c r="F43" i="14"/>
  <c r="E18" i="8"/>
  <c r="M44" i="7"/>
  <c r="D29" i="9"/>
  <c r="F22" i="20"/>
  <c r="F39" i="29"/>
  <c r="F19" i="20"/>
  <c r="E54" i="6"/>
  <c r="G10" i="14"/>
  <c r="BN35" i="4"/>
  <c r="BO43" i="4"/>
  <c r="F9" i="15"/>
  <c r="AZ73" i="4"/>
  <c r="G50" i="14"/>
  <c r="BF36" i="4"/>
  <c r="G19" i="14"/>
  <c r="BI72" i="4"/>
  <c r="R7" i="5"/>
  <c r="L63" i="7"/>
  <c r="J13" i="7"/>
  <c r="T73" i="5"/>
  <c r="F61" i="7"/>
  <c r="D70" i="7"/>
  <c r="R62" i="5"/>
  <c r="O55" i="5"/>
  <c r="CP72" i="4"/>
  <c r="J28" i="4"/>
  <c r="E66" i="12"/>
  <c r="S50" i="4"/>
  <c r="T58" i="4"/>
  <c r="Y13" i="4"/>
  <c r="G17" i="6"/>
  <c r="AI42" i="4"/>
  <c r="AJ50" i="4"/>
  <c r="G62" i="21"/>
  <c r="BP57" i="4"/>
  <c r="BI65" i="4"/>
  <c r="BV20" i="4"/>
  <c r="F55" i="15"/>
  <c r="M56" i="4"/>
  <c r="V64" i="4"/>
  <c r="AA19" i="4"/>
  <c r="G45" i="5"/>
  <c r="H38" i="14"/>
  <c r="D7" i="5"/>
  <c r="E8" i="12"/>
  <c r="CP73" i="4"/>
  <c r="E46" i="8"/>
  <c r="D33" i="25"/>
  <c r="I71" i="14"/>
  <c r="E65" i="13"/>
  <c r="J60" i="15"/>
  <c r="E21" i="14"/>
  <c r="O73" i="5"/>
  <c r="O46" i="4"/>
  <c r="F39" i="4"/>
  <c r="BZ55" i="4"/>
  <c r="Q61" i="4"/>
  <c r="F16" i="4"/>
  <c r="F42" i="5"/>
  <c r="O38" i="4"/>
  <c r="X46" i="4"/>
  <c r="F67" i="6"/>
  <c r="M20" i="5"/>
  <c r="AE30" i="4"/>
  <c r="AN38" i="4"/>
  <c r="F36" i="7"/>
  <c r="BT45" i="4"/>
  <c r="CC53" i="4"/>
  <c r="BR8" i="4"/>
  <c r="F72" i="6"/>
  <c r="AG44" i="4"/>
  <c r="AH52" i="4"/>
  <c r="BD45" i="4"/>
  <c r="F65" i="4"/>
  <c r="M21" i="5"/>
  <c r="Y62" i="4"/>
  <c r="I14" i="5"/>
  <c r="Q62" i="4"/>
  <c r="CG73" i="4"/>
  <c r="E7" i="23"/>
  <c r="P66" i="15"/>
  <c r="R28" i="15"/>
  <c r="R22" i="15"/>
  <c r="D10" i="13"/>
  <c r="D48" i="5"/>
  <c r="E49" i="22"/>
  <c r="E13" i="6"/>
  <c r="N31" i="20"/>
  <c r="CK37" i="4"/>
  <c r="D37" i="5"/>
  <c r="I60" i="4"/>
  <c r="J68" i="4"/>
  <c r="CR22" i="4"/>
  <c r="L28" i="14"/>
  <c r="Y52" i="4"/>
  <c r="Z60" i="4"/>
  <c r="D24" i="15"/>
  <c r="BF67" i="4"/>
  <c r="G23" i="5"/>
  <c r="BD30" i="4"/>
  <c r="G32" i="14"/>
  <c r="K66" i="4"/>
  <c r="E8" i="5"/>
  <c r="Q29" i="4"/>
  <c r="AX30" i="4"/>
  <c r="BZ41" i="4"/>
  <c r="BU23" i="4"/>
  <c r="CS38" i="4"/>
  <c r="P41" i="5"/>
  <c r="F39" i="16"/>
  <c r="D15" i="7"/>
  <c r="F45" i="15"/>
  <c r="G46" i="15"/>
  <c r="BI56" i="4"/>
  <c r="E39" i="22"/>
  <c r="D53" i="10"/>
  <c r="G59" i="14"/>
  <c r="AQ50" i="4"/>
  <c r="E19" i="21"/>
  <c r="D32" i="8"/>
  <c r="E56" i="12"/>
  <c r="Q44" i="4"/>
  <c r="G28" i="29"/>
  <c r="G60" i="21"/>
  <c r="F34" i="6"/>
  <c r="E59" i="12"/>
  <c r="G37" i="7"/>
  <c r="F73" i="6"/>
  <c r="E69" i="15"/>
  <c r="M45" i="15"/>
  <c r="N70" i="20"/>
  <c r="O45" i="15"/>
  <c r="E56" i="14"/>
  <c r="T43" i="5"/>
  <c r="E32" i="4"/>
  <c r="N40" i="4"/>
  <c r="J64" i="5"/>
  <c r="CR69" i="4"/>
  <c r="D63" i="5"/>
  <c r="CP32" i="4"/>
  <c r="E23" i="5"/>
  <c r="L34" i="20"/>
  <c r="D17" i="13"/>
  <c r="F65" i="12"/>
  <c r="H48" i="5"/>
  <c r="G25" i="23"/>
  <c r="G51" i="21"/>
  <c r="D43" i="10"/>
  <c r="F50" i="7"/>
  <c r="F66" i="20"/>
  <c r="P26" i="15"/>
  <c r="G53" i="14"/>
  <c r="N9" i="14"/>
  <c r="K47" i="14"/>
  <c r="J19" i="15"/>
  <c r="J46" i="14"/>
  <c r="D11" i="15"/>
  <c r="E50" i="8"/>
  <c r="M60" i="7"/>
  <c r="D23" i="10"/>
  <c r="G36" i="21"/>
  <c r="P14" i="5"/>
  <c r="G30" i="21"/>
  <c r="D28" i="12"/>
  <c r="N27" i="20"/>
  <c r="H37" i="4"/>
  <c r="Q45" i="4"/>
  <c r="H51" i="26"/>
  <c r="S14" i="5"/>
  <c r="N63" i="20"/>
  <c r="CS37" i="4"/>
  <c r="G50" i="15"/>
  <c r="D8" i="5"/>
  <c r="P19" i="15"/>
  <c r="J48" i="23"/>
  <c r="D16" i="22"/>
  <c r="D68" i="23"/>
  <c r="F66" i="22"/>
  <c r="E33" i="14"/>
  <c r="F35" i="14"/>
  <c r="S21" i="5"/>
  <c r="H22" i="14"/>
  <c r="F29" i="14"/>
  <c r="D30" i="13"/>
  <c r="M29" i="7"/>
  <c r="D56" i="11"/>
  <c r="N21" i="14"/>
  <c r="D12" i="13"/>
  <c r="D44" i="8"/>
  <c r="G13" i="7"/>
  <c r="G34" i="6"/>
  <c r="I45" i="14"/>
  <c r="P28" i="15"/>
  <c r="D54" i="16"/>
  <c r="S26" i="15"/>
  <c r="D16" i="28"/>
  <c r="F16" i="5"/>
  <c r="G55" i="21"/>
  <c r="H38" i="4"/>
  <c r="T46" i="15"/>
  <c r="CT67" i="4"/>
  <c r="E29" i="5"/>
  <c r="CJ30" i="4"/>
  <c r="I70" i="14"/>
  <c r="R67" i="4"/>
  <c r="O63" i="15"/>
  <c r="R57" i="15"/>
  <c r="J12" i="15"/>
  <c r="N37" i="7"/>
  <c r="J52" i="14"/>
  <c r="G70" i="4"/>
  <c r="CQ62" i="4"/>
  <c r="X69" i="4"/>
  <c r="AQ67" i="4"/>
  <c r="AN22" i="4"/>
  <c r="N12" i="7"/>
  <c r="BE44" i="4"/>
  <c r="BF52" i="4"/>
  <c r="AU7" i="4"/>
  <c r="K42" i="15"/>
  <c r="BU36" i="4"/>
  <c r="BV44" i="4"/>
  <c r="H24" i="14"/>
  <c r="Q52" i="4"/>
  <c r="R60" i="4"/>
  <c r="G15" i="4"/>
  <c r="D32" i="13"/>
  <c r="BG50" i="4"/>
  <c r="BH58" i="4"/>
  <c r="D66" i="13"/>
  <c r="AN71" i="4"/>
  <c r="CG72" i="4"/>
  <c r="AY68" i="4"/>
  <c r="U72" i="4"/>
  <c r="AQ68" i="4"/>
  <c r="BB71" i="4"/>
  <c r="M48" i="14"/>
  <c r="E72" i="15"/>
  <c r="E70" i="8"/>
  <c r="E20" i="8"/>
  <c r="F60" i="5"/>
  <c r="N10" i="15"/>
  <c r="L39" i="5"/>
  <c r="BM69" i="4"/>
  <c r="AL47" i="4"/>
  <c r="AM55" i="4"/>
  <c r="N61" i="20"/>
  <c r="P51" i="5"/>
  <c r="AS32" i="4"/>
  <c r="BB40" i="4"/>
  <c r="D50" i="5"/>
  <c r="BT69" i="4"/>
  <c r="O58" i="5"/>
  <c r="BR32" i="4"/>
  <c r="H60" i="5"/>
  <c r="E40" i="4"/>
  <c r="N48" i="4"/>
  <c r="D36" i="1"/>
  <c r="R46" i="5"/>
  <c r="BC38" i="4"/>
  <c r="BL46" i="4"/>
  <c r="BM53" i="4"/>
  <c r="AR59" i="4"/>
  <c r="AN30" i="4"/>
  <c r="AU56" i="4"/>
  <c r="BU29" i="4"/>
  <c r="AM56" i="4"/>
  <c r="I29" i="4"/>
  <c r="N60" i="14"/>
  <c r="D72" i="9"/>
  <c r="M41" i="7"/>
  <c r="J32" i="7"/>
  <c r="G25" i="14"/>
  <c r="G58" i="7"/>
  <c r="F47" i="20"/>
  <c r="J68" i="15"/>
  <c r="M48" i="5"/>
  <c r="V32" i="4"/>
  <c r="J13" i="15"/>
  <c r="AE54" i="4"/>
  <c r="AN62" i="4"/>
  <c r="AC17" i="4"/>
  <c r="G47" i="7"/>
  <c r="AU46" i="4"/>
  <c r="BD54" i="4"/>
  <c r="S72" i="5"/>
  <c r="CJ61" i="4"/>
  <c r="CS69" i="4"/>
  <c r="CH24" i="4"/>
  <c r="D45" i="5"/>
  <c r="AW60" i="4"/>
  <c r="AX68" i="4"/>
  <c r="AM23" i="4"/>
  <c r="G26" i="14"/>
  <c r="AA36" i="4"/>
  <c r="R68" i="5"/>
  <c r="AD33" i="4"/>
  <c r="P67" i="5"/>
  <c r="V33" i="4"/>
  <c r="O66" i="5"/>
  <c r="D33" i="10"/>
  <c r="E64" i="12"/>
  <c r="D56" i="7"/>
  <c r="P32" i="5"/>
  <c r="H29" i="6"/>
  <c r="G63" i="5"/>
  <c r="H66" i="5"/>
  <c r="D45" i="6"/>
  <c r="CJ70" i="4"/>
  <c r="BY25" i="4"/>
  <c r="D45" i="9"/>
  <c r="CP47" i="4"/>
  <c r="F56" i="4"/>
  <c r="K11" i="4"/>
  <c r="P60" i="5"/>
  <c r="M40" i="4"/>
  <c r="V48" i="4"/>
  <c r="H42" i="15"/>
  <c r="BB55" i="4"/>
  <c r="BC63" i="4"/>
  <c r="BH18" i="4"/>
  <c r="D7" i="15"/>
  <c r="G54" i="4"/>
  <c r="P62" i="4"/>
  <c r="E12" i="12"/>
  <c r="J14" i="5"/>
  <c r="K54" i="15"/>
  <c r="CR71" i="4"/>
  <c r="H36" i="15"/>
  <c r="CJ71" i="4"/>
  <c r="Q20" i="15"/>
  <c r="N71" i="15"/>
  <c r="N69" i="20"/>
  <c r="D38" i="19"/>
  <c r="N40" i="14"/>
  <c r="E34" i="8"/>
  <c r="O9" i="5"/>
  <c r="AO36" i="4"/>
  <c r="D43" i="15"/>
  <c r="CM50" i="4"/>
  <c r="CN58" i="4"/>
  <c r="CS13" i="4"/>
  <c r="J59" i="14"/>
  <c r="Q36" i="4"/>
  <c r="R44" i="4"/>
  <c r="I57" i="14"/>
  <c r="AB73" i="4"/>
  <c r="J35" i="14"/>
  <c r="AH36" i="4"/>
  <c r="F56" i="6"/>
  <c r="BN43" i="4"/>
  <c r="BO51" i="4"/>
  <c r="D40" i="2"/>
  <c r="S37" i="15"/>
  <c r="N32" i="7"/>
  <c r="J55" i="5"/>
  <c r="D66" i="5"/>
  <c r="G13" i="21"/>
  <c r="BR64" i="4"/>
  <c r="D10" i="9"/>
  <c r="G25" i="5"/>
  <c r="R30" i="15"/>
  <c r="AR58" i="4"/>
  <c r="O40" i="5"/>
  <c r="G29" i="21"/>
  <c r="G40" i="14"/>
  <c r="R52" i="4"/>
  <c r="N22" i="14"/>
  <c r="E32" i="15"/>
  <c r="E26" i="15"/>
  <c r="N53" i="7"/>
  <c r="G19" i="6"/>
  <c r="D61" i="5"/>
  <c r="N44" i="20"/>
  <c r="N64" i="14"/>
  <c r="L35" i="15"/>
  <c r="M63" i="14"/>
  <c r="E30" i="8"/>
  <c r="AT71" i="4"/>
  <c r="L43" i="7"/>
  <c r="AZ34" i="4"/>
  <c r="D57" i="7"/>
  <c r="AC64" i="4"/>
  <c r="AL72" i="4"/>
  <c r="AQ27" i="4"/>
  <c r="G18" i="7"/>
  <c r="E31" i="8"/>
  <c r="G35" i="5"/>
  <c r="I29" i="5"/>
  <c r="J39" i="14"/>
  <c r="E35" i="12"/>
  <c r="E11" i="12"/>
  <c r="R50" i="5"/>
  <c r="I43" i="5"/>
  <c r="H54" i="14"/>
  <c r="E42" i="14"/>
  <c r="D62" i="13"/>
  <c r="D23" i="13"/>
  <c r="D37" i="12"/>
  <c r="M34" i="14"/>
  <c r="D44" i="13"/>
  <c r="D16" i="12"/>
  <c r="G29" i="7"/>
  <c r="H59" i="6"/>
  <c r="F12" i="20"/>
  <c r="E40" i="15"/>
  <c r="N38" i="20"/>
  <c r="T38" i="15"/>
  <c r="D56" i="8"/>
  <c r="S34" i="5"/>
  <c r="AL31" i="4"/>
  <c r="AM39" i="4"/>
  <c r="T26" i="5"/>
  <c r="AF69" i="4"/>
  <c r="P50" i="5"/>
  <c r="AD32" i="4"/>
  <c r="G61" i="21"/>
  <c r="BE68" i="4"/>
  <c r="G29" i="15"/>
  <c r="E43" i="12"/>
  <c r="D62" i="17"/>
  <c r="F52" i="20"/>
  <c r="F16" i="20"/>
  <c r="D40" i="12"/>
  <c r="O55" i="15"/>
  <c r="G38" i="15"/>
  <c r="D32" i="9"/>
  <c r="N63" i="7"/>
  <c r="D31" i="10"/>
  <c r="G62" i="14"/>
  <c r="E36" i="8"/>
  <c r="F55" i="7"/>
  <c r="D65" i="9"/>
  <c r="N29" i="7"/>
  <c r="G65" i="5"/>
  <c r="F47" i="5"/>
  <c r="E41" i="12"/>
  <c r="M45" i="14"/>
  <c r="I17" i="15"/>
  <c r="L44" i="14"/>
  <c r="J32" i="5"/>
  <c r="AN69" i="4"/>
  <c r="T51" i="5"/>
  <c r="AL32" i="4"/>
  <c r="E16" i="6"/>
  <c r="W62" i="4"/>
  <c r="AF70" i="4"/>
  <c r="U25" i="4"/>
  <c r="F63" i="5"/>
  <c r="G59" i="23"/>
  <c r="L53" i="15"/>
  <c r="R13" i="15"/>
  <c r="D44" i="18"/>
  <c r="I33" i="14"/>
  <c r="D32" i="6"/>
  <c r="BB47" i="4"/>
  <c r="AK40" i="4"/>
  <c r="AS56" i="4"/>
  <c r="CC61" i="4"/>
  <c r="BR16" i="4"/>
  <c r="L48" i="5"/>
  <c r="CA38" i="4"/>
  <c r="CJ46" i="4"/>
  <c r="M66" i="7"/>
  <c r="O30" i="5"/>
  <c r="F31" i="4"/>
  <c r="G39" i="4"/>
  <c r="D46" i="7"/>
  <c r="AM46" i="4"/>
  <c r="AV54" i="4"/>
  <c r="AK9" i="4"/>
  <c r="N20" i="7"/>
  <c r="CS44" i="4"/>
  <c r="I53" i="4"/>
  <c r="Z51" i="4"/>
  <c r="BR65" i="4"/>
  <c r="M20" i="14"/>
  <c r="CK62" i="4"/>
  <c r="F42" i="12"/>
  <c r="CC62" i="4"/>
  <c r="J53" i="7"/>
  <c r="D54" i="12"/>
  <c r="L64" i="14"/>
  <c r="F45" i="26"/>
  <c r="H38" i="23"/>
  <c r="H59" i="14"/>
  <c r="S56" i="5"/>
  <c r="X54" i="4"/>
  <c r="G47" i="4"/>
  <c r="BX41" i="4"/>
  <c r="BQ49" i="4"/>
  <c r="D14" i="10"/>
  <c r="CH71" i="4"/>
  <c r="D19" i="8"/>
  <c r="CN34" i="4"/>
  <c r="G42" i="7"/>
  <c r="E64" i="4"/>
  <c r="N72" i="4"/>
  <c r="N21" i="15"/>
  <c r="F33" i="7"/>
  <c r="AY34" i="4"/>
  <c r="AZ42" i="4"/>
  <c r="F33" i="12"/>
  <c r="M59" i="5"/>
  <c r="CG32" i="4"/>
  <c r="CP40" i="4"/>
  <c r="CG17" i="4"/>
  <c r="CD53" i="4"/>
  <c r="BX10" i="4"/>
  <c r="BY50" i="4"/>
  <c r="BP10" i="4"/>
  <c r="BQ50" i="4"/>
  <c r="AR10" i="4"/>
  <c r="D29" i="13"/>
  <c r="K55" i="14"/>
  <c r="G7" i="14"/>
  <c r="M21" i="7"/>
  <c r="D57" i="6"/>
  <c r="F8" i="6"/>
  <c r="D33" i="8"/>
  <c r="E56" i="13"/>
  <c r="BC71" i="4"/>
  <c r="BH26" i="4"/>
  <c r="D67" i="10"/>
  <c r="BI48" i="4"/>
  <c r="BR56" i="4"/>
  <c r="BW11" i="4"/>
  <c r="I65" i="5"/>
  <c r="BY40" i="4"/>
  <c r="CH48" i="4"/>
  <c r="L56" i="15"/>
  <c r="U56" i="4"/>
  <c r="AD64" i="4"/>
  <c r="AI19" i="4"/>
  <c r="E24" i="15"/>
  <c r="BS54" i="4"/>
  <c r="CB62" i="4"/>
  <c r="BQ17" i="4"/>
  <c r="O26" i="5"/>
  <c r="G68" i="5"/>
  <c r="BK72" i="4"/>
  <c r="F55" i="5"/>
  <c r="BC72" i="4"/>
  <c r="O44" i="5"/>
  <c r="AU72" i="4"/>
  <c r="E53" i="8"/>
  <c r="E21" i="12"/>
  <c r="D46" i="8"/>
  <c r="L66" i="23"/>
  <c r="F11" i="12"/>
  <c r="F63" i="4"/>
  <c r="CH55" i="4"/>
  <c r="BB63" i="4"/>
  <c r="U65" i="4"/>
  <c r="AH20" i="4"/>
  <c r="H18" i="6"/>
  <c r="AQ42" i="4"/>
  <c r="AR50" i="4"/>
  <c r="E40" i="17"/>
  <c r="D43" i="7"/>
  <c r="BG34" i="4"/>
  <c r="BH42" i="4"/>
  <c r="E50" i="12"/>
  <c r="CN49" i="4"/>
  <c r="CG57" i="4"/>
  <c r="I13" i="4"/>
  <c r="D35" i="10"/>
  <c r="AK48" i="4"/>
  <c r="AT56" i="4"/>
  <c r="I18" i="7"/>
  <c r="AH69" i="4"/>
  <c r="E56" i="4"/>
  <c r="AC66" i="4"/>
  <c r="AL55" i="4"/>
  <c r="U66" i="4"/>
  <c r="BK54" i="4"/>
  <c r="E43" i="6"/>
  <c r="E42" i="17"/>
  <c r="D24" i="6"/>
  <c r="E9" i="6"/>
  <c r="D31" i="26"/>
  <c r="D10" i="12"/>
  <c r="CF66" i="4"/>
  <c r="BW59" i="4"/>
  <c r="AF45" i="4"/>
  <c r="AO53" i="4"/>
  <c r="M10" i="7"/>
  <c r="J21" i="5"/>
  <c r="AM30" i="4"/>
  <c r="AV38" i="4"/>
  <c r="L29" i="15"/>
  <c r="BN67" i="4"/>
  <c r="D67" i="27"/>
  <c r="S30" i="15"/>
  <c r="E73" i="8"/>
  <c r="H49" i="5"/>
  <c r="J46" i="15"/>
  <c r="BW19" i="4"/>
  <c r="D23" i="15"/>
  <c r="F68" i="23"/>
  <c r="F58" i="14"/>
  <c r="AW13" i="4"/>
  <c r="F35" i="5"/>
  <c r="P47" i="15"/>
  <c r="D58" i="13"/>
  <c r="G7" i="4"/>
  <c r="I15" i="14"/>
  <c r="F71" i="5"/>
  <c r="M66" i="5"/>
  <c r="G44" i="6"/>
  <c r="D42" i="5"/>
  <c r="H25" i="5"/>
  <c r="K57" i="15"/>
  <c r="M13" i="14"/>
  <c r="K52" i="14"/>
  <c r="L12" i="14"/>
  <c r="E26" i="14"/>
  <c r="CF65" i="4"/>
  <c r="BY73" i="4"/>
  <c r="CT28" i="4"/>
  <c r="F55" i="29"/>
  <c r="BW58" i="4"/>
  <c r="BX66" i="4"/>
  <c r="CC21" i="4"/>
  <c r="K21" i="23"/>
  <c r="D58" i="6"/>
  <c r="L21" i="14"/>
  <c r="F36" i="21"/>
  <c r="E23" i="16"/>
  <c r="M69" i="15"/>
  <c r="E19" i="15"/>
  <c r="F37" i="26"/>
  <c r="E66" i="17"/>
  <c r="D62" i="10"/>
  <c r="D18" i="12"/>
  <c r="D29" i="11"/>
  <c r="H27" i="15"/>
  <c r="E68" i="8"/>
  <c r="F71" i="7"/>
  <c r="D59" i="10"/>
  <c r="N45" i="7"/>
  <c r="D8" i="6"/>
  <c r="H57" i="5"/>
  <c r="Q31" i="15"/>
  <c r="L58" i="14"/>
  <c r="D30" i="15"/>
  <c r="K57" i="14"/>
  <c r="D20" i="7"/>
  <c r="BS70" i="4"/>
  <c r="E46" i="6"/>
  <c r="BQ33" i="4"/>
  <c r="D25" i="7"/>
  <c r="BJ63" i="4"/>
  <c r="BK71" i="4"/>
  <c r="BP26" i="4"/>
  <c r="H43" i="6"/>
  <c r="CA62" i="4"/>
  <c r="M11" i="15"/>
  <c r="T72" i="15"/>
  <c r="L22" i="14"/>
  <c r="D30" i="9"/>
  <c r="E67" i="8"/>
  <c r="O26" i="15"/>
  <c r="E10" i="8"/>
  <c r="F64" i="12"/>
  <c r="M31" i="7"/>
  <c r="E64" i="6"/>
  <c r="M33" i="7"/>
  <c r="D62" i="8"/>
  <c r="J22" i="7"/>
  <c r="F49" i="6"/>
  <c r="J24" i="7"/>
  <c r="J65" i="26"/>
  <c r="F28" i="5"/>
  <c r="G60" i="26"/>
  <c r="E54" i="12"/>
  <c r="E32" i="12"/>
  <c r="J33" i="14"/>
  <c r="D40" i="13"/>
  <c r="G26" i="7"/>
  <c r="BR63" i="4"/>
  <c r="BS71" i="4"/>
  <c r="BX26" i="4"/>
  <c r="D66" i="16"/>
  <c r="BA56" i="4"/>
  <c r="BJ64" i="4"/>
  <c r="BO19" i="4"/>
  <c r="K48" i="15"/>
  <c r="F54" i="5"/>
  <c r="D48" i="28"/>
  <c r="D64" i="9"/>
  <c r="E52" i="8"/>
  <c r="H70" i="5"/>
  <c r="Q24" i="15"/>
  <c r="F64" i="5"/>
  <c r="CR70" i="4"/>
  <c r="E48" i="4"/>
  <c r="N56" i="4"/>
  <c r="E52" i="15"/>
  <c r="E64" i="5"/>
  <c r="AB33" i="4"/>
  <c r="U41" i="4"/>
  <c r="F42" i="6"/>
  <c r="AM70" i="4"/>
  <c r="D71" i="5"/>
  <c r="AK33" i="4"/>
  <c r="T64" i="5"/>
  <c r="BQ40" i="4"/>
  <c r="BZ48" i="4"/>
  <c r="F46" i="1"/>
  <c r="P52" i="5"/>
  <c r="AD39" i="4"/>
  <c r="AE47" i="4"/>
  <c r="AA59" i="4"/>
  <c r="S60" i="4"/>
  <c r="J36" i="4"/>
  <c r="V57" i="4"/>
  <c r="AI35" i="4"/>
  <c r="N57" i="4"/>
  <c r="BH34" i="4"/>
  <c r="D66" i="18"/>
  <c r="D54" i="8"/>
  <c r="N55" i="7"/>
  <c r="F47" i="7"/>
  <c r="J43" i="5"/>
  <c r="J38" i="14"/>
  <c r="BK31" i="4"/>
  <c r="BB24" i="4"/>
  <c r="Y36" i="4"/>
  <c r="Z44" i="4"/>
  <c r="H43" i="14"/>
  <c r="AI66" i="4"/>
  <c r="R9" i="5"/>
  <c r="AO29" i="4"/>
  <c r="F32" i="27"/>
  <c r="AY58" i="4"/>
  <c r="AZ66" i="4"/>
  <c r="E34" i="15"/>
  <c r="CF73" i="4"/>
  <c r="E16" i="15"/>
  <c r="CT36" i="4"/>
  <c r="D29" i="12"/>
  <c r="AC72" i="4"/>
  <c r="E55" i="12"/>
  <c r="AQ35" i="4"/>
  <c r="F113" i="1"/>
  <c r="O48" i="4"/>
  <c r="CJ7" i="4"/>
  <c r="AH45" i="4"/>
  <c r="BT7" i="4"/>
  <c r="Z45" i="4"/>
  <c r="AV7" i="4"/>
  <c r="D17" i="12"/>
  <c r="L23" i="14"/>
  <c r="E19" i="12"/>
  <c r="L16" i="29"/>
  <c r="D53" i="12"/>
  <c r="AK64" i="4"/>
  <c r="AJ57" i="4"/>
  <c r="AQ66" i="4"/>
  <c r="CG65" i="4"/>
  <c r="I21" i="4"/>
  <c r="G41" i="6"/>
  <c r="R43" i="4"/>
  <c r="S51" i="4"/>
  <c r="D127" i="1"/>
  <c r="E8" i="13"/>
  <c r="AH35" i="4"/>
  <c r="AI43" i="4"/>
  <c r="D34" i="13"/>
  <c r="BO50" i="4"/>
  <c r="BP58" i="4"/>
  <c r="BU13" i="4"/>
  <c r="D45" i="11"/>
  <c r="T49" i="4"/>
  <c r="M57" i="4"/>
  <c r="I57" i="5"/>
  <c r="I70" i="4"/>
  <c r="BT61" i="4"/>
  <c r="L67" i="4"/>
  <c r="H61" i="4"/>
  <c r="CG66" i="4"/>
  <c r="AO60" i="4"/>
  <c r="F14" i="30"/>
  <c r="N8" i="7"/>
  <c r="D7" i="7"/>
  <c r="E11" i="15"/>
  <c r="D54" i="10"/>
  <c r="S37" i="5"/>
  <c r="AS40" i="4"/>
  <c r="AR33" i="4"/>
  <c r="AO52" i="4"/>
  <c r="BO59" i="4"/>
  <c r="BL14" i="4"/>
  <c r="F53" i="15"/>
  <c r="CC36" i="4"/>
  <c r="CD44" i="4"/>
  <c r="L39" i="15"/>
  <c r="CN73" i="4"/>
  <c r="M21" i="15"/>
  <c r="I37" i="4"/>
  <c r="G7" i="7"/>
  <c r="AO44" i="4"/>
  <c r="AP52" i="4"/>
  <c r="AE7" i="4"/>
  <c r="F32" i="6"/>
  <c r="CE42" i="4"/>
  <c r="CF50" i="4"/>
  <c r="AI34" i="4"/>
  <c r="BL63" i="4"/>
  <c r="N64" i="4"/>
  <c r="BW60" i="4"/>
  <c r="AM63" i="4"/>
  <c r="BO60" i="4"/>
  <c r="BT62" i="4"/>
  <c r="E46" i="12"/>
  <c r="N33" i="20"/>
  <c r="P20" i="15"/>
  <c r="T11" i="15"/>
  <c r="M52" i="7"/>
  <c r="F51" i="20"/>
  <c r="AP44" i="4"/>
  <c r="AG37" i="4"/>
  <c r="BJ39" i="4"/>
  <c r="BK47" i="4"/>
  <c r="E55" i="5"/>
  <c r="CB69" i="4"/>
  <c r="P59" i="5"/>
  <c r="BZ32" i="4"/>
  <c r="H73" i="5"/>
  <c r="CR61" i="4"/>
  <c r="H70" i="4"/>
  <c r="Q38" i="15"/>
  <c r="I48" i="5"/>
  <c r="AC32" i="4"/>
  <c r="AL40" i="4"/>
  <c r="M50" i="7"/>
  <c r="E28" i="5"/>
  <c r="CA30" i="4"/>
  <c r="CJ38" i="4"/>
  <c r="AP12" i="4"/>
  <c r="BP51" i="4"/>
  <c r="D32" i="2"/>
  <c r="BS48" i="4"/>
  <c r="D24" i="2"/>
  <c r="BK48" i="4"/>
  <c r="D128" i="1"/>
  <c r="E43" i="16"/>
  <c r="D11" i="18"/>
  <c r="D59" i="15"/>
  <c r="P68" i="5"/>
  <c r="F59" i="14"/>
  <c r="D23" i="12"/>
  <c r="H23" i="6"/>
  <c r="R20" i="15"/>
  <c r="D42" i="8"/>
  <c r="D46" i="6"/>
  <c r="K53" i="14"/>
  <c r="G8" i="21"/>
  <c r="F21" i="7"/>
  <c r="D18" i="19"/>
  <c r="F12" i="6"/>
  <c r="I59" i="14"/>
  <c r="L52" i="14"/>
  <c r="F26" i="20"/>
  <c r="G52" i="29"/>
  <c r="F23" i="20"/>
  <c r="G43" i="21"/>
  <c r="D18" i="10"/>
  <c r="E53" i="12"/>
  <c r="E10" i="12"/>
  <c r="E42" i="5"/>
  <c r="AG60" i="4"/>
  <c r="AH68" i="4"/>
  <c r="W23" i="4"/>
  <c r="F50" i="14"/>
  <c r="P53" i="4"/>
  <c r="Y61" i="4"/>
  <c r="N16" i="4"/>
  <c r="E31" i="14"/>
  <c r="E13" i="8"/>
  <c r="E48" i="20"/>
  <c r="M73" i="14"/>
  <c r="E60" i="12"/>
  <c r="E36" i="12"/>
  <c r="F14" i="20"/>
  <c r="D70" i="10"/>
  <c r="K36" i="14"/>
  <c r="M47" i="7"/>
  <c r="N15" i="7"/>
  <c r="M49" i="7"/>
  <c r="F62" i="12"/>
  <c r="J38" i="7"/>
  <c r="F7" i="7"/>
  <c r="J40" i="7"/>
  <c r="D33" i="6"/>
  <c r="H38" i="5"/>
  <c r="G20" i="5"/>
  <c r="P9" i="15"/>
  <c r="K7" i="14"/>
  <c r="N45" i="14"/>
  <c r="D72" i="13"/>
  <c r="D50" i="12"/>
  <c r="T65" i="4"/>
  <c r="M73" i="4"/>
  <c r="Z28" i="4"/>
  <c r="I27" i="23"/>
  <c r="K58" i="4"/>
  <c r="L66" i="4"/>
  <c r="Q21" i="4"/>
  <c r="F39" i="20"/>
  <c r="AB57" i="4"/>
  <c r="O35" i="5"/>
  <c r="E44" i="12"/>
  <c r="D63" i="26"/>
  <c r="L38" i="15"/>
  <c r="L32" i="15"/>
  <c r="I35" i="7"/>
  <c r="D72" i="22"/>
  <c r="M73" i="20"/>
  <c r="F10" i="6"/>
  <c r="E58" i="5"/>
  <c r="E15" i="6"/>
  <c r="I38" i="7"/>
  <c r="P70" i="5"/>
  <c r="O52" i="5"/>
  <c r="J32" i="26"/>
  <c r="K59" i="15"/>
  <c r="J32" i="23"/>
  <c r="S57" i="15"/>
  <c r="G23" i="15"/>
  <c r="E64" i="8"/>
  <c r="J67" i="7"/>
  <c r="D51" i="10"/>
  <c r="E39" i="23"/>
  <c r="S58" i="4"/>
  <c r="T66" i="4"/>
  <c r="Y21" i="4"/>
  <c r="D54" i="13"/>
  <c r="J51" i="4"/>
  <c r="K59" i="4"/>
  <c r="H14" i="4"/>
  <c r="D71" i="12"/>
  <c r="E35" i="15"/>
  <c r="I47" i="15"/>
  <c r="E7" i="5"/>
  <c r="F52" i="27"/>
  <c r="G72" i="14"/>
  <c r="P65" i="5"/>
  <c r="BC55" i="4"/>
  <c r="AT48" i="4"/>
  <c r="AY42" i="4"/>
  <c r="AZ50" i="4"/>
  <c r="E13" i="14"/>
  <c r="BA72" i="4"/>
  <c r="E26" i="13"/>
  <c r="BO35" i="4"/>
  <c r="F8" i="12"/>
  <c r="BQ64" i="4"/>
  <c r="BZ72" i="4"/>
  <c r="CE27" i="4"/>
  <c r="F66" i="12"/>
  <c r="Z35" i="4"/>
  <c r="AA43" i="4"/>
  <c r="F20" i="12"/>
  <c r="O69" i="5"/>
  <c r="BP33" i="4"/>
  <c r="BI41" i="4"/>
  <c r="CD20" i="4"/>
  <c r="BE54" i="4"/>
  <c r="Z12" i="4"/>
  <c r="BH51" i="4"/>
  <c r="R12" i="4"/>
  <c r="AZ51" i="4"/>
  <c r="CE11" i="4"/>
  <c r="F11" i="7"/>
  <c r="G42" i="6"/>
  <c r="F55" i="16"/>
  <c r="P58" i="15"/>
  <c r="I19" i="14"/>
  <c r="G9" i="6"/>
  <c r="M9" i="4"/>
  <c r="BS8" i="4"/>
  <c r="AU30" i="4"/>
  <c r="BD38" i="4"/>
  <c r="E50" i="5"/>
  <c r="BU60" i="4"/>
  <c r="BV68" i="4"/>
  <c r="BK23" i="4"/>
  <c r="I43" i="14"/>
  <c r="CK52" i="4"/>
  <c r="CT60" i="4"/>
  <c r="D10" i="19"/>
  <c r="AG68" i="4"/>
  <c r="I33" i="5"/>
  <c r="W31" i="4"/>
  <c r="E58" i="14"/>
  <c r="BW66" i="4"/>
  <c r="T14" i="5"/>
  <c r="CC29" i="4"/>
  <c r="X32" i="4"/>
  <c r="AS42" i="4"/>
  <c r="W25" i="4"/>
  <c r="BL39" i="4"/>
  <c r="CJ24" i="4"/>
  <c r="BD39" i="4"/>
  <c r="E66" i="21"/>
  <c r="N72" i="7"/>
  <c r="D47" i="7"/>
  <c r="O22" i="15"/>
  <c r="D52" i="11"/>
  <c r="P46" i="5"/>
  <c r="CN41" i="4"/>
  <c r="CE34" i="4"/>
  <c r="N55" i="4"/>
  <c r="AP60" i="4"/>
  <c r="AE15" i="4"/>
  <c r="D23" i="27"/>
  <c r="AV37" i="4"/>
  <c r="BE45" i="4"/>
  <c r="G28" i="21"/>
  <c r="R12" i="5"/>
  <c r="E54" i="17"/>
  <c r="BU37" i="4"/>
  <c r="I21" i="7"/>
  <c r="H45" i="4"/>
  <c r="Q53" i="4"/>
  <c r="F8" i="4"/>
  <c r="E55" i="6"/>
  <c r="BF43" i="4"/>
  <c r="BG51" i="4"/>
  <c r="CH39" i="4"/>
  <c r="AE64" i="4"/>
  <c r="CC69" i="4"/>
  <c r="AX61" i="4"/>
  <c r="Q69" i="4"/>
  <c r="AP61" i="4"/>
  <c r="AP68" i="4"/>
  <c r="L27" i="14"/>
  <c r="E35" i="8"/>
  <c r="M23" i="7"/>
  <c r="J14" i="7"/>
  <c r="J24" i="5"/>
  <c r="M26" i="14"/>
  <c r="G71" i="4"/>
  <c r="CQ63" i="4"/>
  <c r="CR45" i="4"/>
  <c r="H54" i="4"/>
  <c r="D8" i="8"/>
  <c r="L31" i="5"/>
  <c r="N31" i="4"/>
  <c r="O39" i="4"/>
  <c r="N34" i="20"/>
  <c r="AO68" i="4"/>
  <c r="F34" i="5"/>
  <c r="AE31" i="4"/>
  <c r="G47" i="5"/>
  <c r="BK38" i="4"/>
  <c r="BT46" i="4"/>
  <c r="O8" i="4"/>
  <c r="G47" i="21"/>
  <c r="X37" i="4"/>
  <c r="AG45" i="4"/>
  <c r="AJ42" i="4"/>
  <c r="CP57" i="4"/>
  <c r="AE23" i="4"/>
  <c r="P55" i="4"/>
  <c r="CJ22" i="4"/>
  <c r="H55" i="4"/>
  <c r="BL22" i="4"/>
  <c r="F36" i="14"/>
  <c r="E28" i="8"/>
  <c r="T61" i="5"/>
  <c r="P57" i="5"/>
  <c r="F23" i="16"/>
  <c r="D17" i="11"/>
  <c r="CK21" i="4"/>
  <c r="BT14" i="4"/>
  <c r="K34" i="4"/>
  <c r="L42" i="4"/>
  <c r="D49" i="7"/>
  <c r="M64" i="4"/>
  <c r="V72" i="4"/>
  <c r="AA27" i="4"/>
  <c r="Q60" i="15"/>
  <c r="AC56" i="4"/>
  <c r="AL64" i="4"/>
  <c r="D16" i="9"/>
  <c r="BR71" i="4"/>
  <c r="G8" i="5"/>
  <c r="D43" i="12"/>
  <c r="K56" i="14"/>
  <c r="I22" i="7"/>
  <c r="E32" i="8"/>
  <c r="BH49" i="4"/>
  <c r="E30" i="5"/>
  <c r="H14" i="23"/>
  <c r="L12" i="7"/>
  <c r="AH43" i="4"/>
  <c r="D11" i="13"/>
  <c r="K41" i="15"/>
  <c r="I59" i="5"/>
  <c r="CS36" i="4"/>
  <c r="P24" i="5"/>
  <c r="D54" i="6"/>
  <c r="D25" i="11"/>
  <c r="J29" i="15"/>
  <c r="E18" i="17"/>
  <c r="L27" i="15"/>
  <c r="F11" i="14"/>
  <c r="L60" i="7"/>
  <c r="J27" i="7"/>
  <c r="L62" i="7"/>
  <c r="K19" i="15"/>
  <c r="BC54" i="4"/>
  <c r="BL62" i="4"/>
  <c r="BA17" i="4"/>
  <c r="N68" i="7"/>
  <c r="AT47" i="4"/>
  <c r="AU55" i="4"/>
  <c r="AZ10" i="4"/>
  <c r="N52" i="7"/>
  <c r="G27" i="7"/>
  <c r="E49" i="14"/>
  <c r="J10" i="7"/>
  <c r="G25" i="21"/>
  <c r="N48" i="20"/>
  <c r="E60" i="8"/>
  <c r="D26" i="5"/>
  <c r="I8" i="7"/>
  <c r="G35" i="6"/>
  <c r="J67" i="5"/>
  <c r="F40" i="6"/>
  <c r="I54" i="7"/>
  <c r="H20" i="6"/>
  <c r="L61" i="5"/>
  <c r="G25" i="6"/>
  <c r="D12" i="18"/>
  <c r="D31" i="27"/>
  <c r="D20" i="18"/>
  <c r="S54" i="15"/>
  <c r="D52" i="9"/>
  <c r="F32" i="12"/>
  <c r="D49" i="11"/>
  <c r="I30" i="5"/>
  <c r="BF59" i="4"/>
  <c r="BG67" i="4"/>
  <c r="BD22" i="4"/>
  <c r="N34" i="14"/>
  <c r="AW52" i="4"/>
  <c r="AX60" i="4"/>
  <c r="AM15" i="4"/>
  <c r="M15" i="14"/>
  <c r="BN51" i="4"/>
  <c r="R12" i="15"/>
  <c r="N60" i="20"/>
  <c r="M56" i="7"/>
  <c r="D11" i="6"/>
  <c r="M70" i="5"/>
  <c r="D22" i="16"/>
  <c r="F45" i="20"/>
  <c r="T9" i="5"/>
  <c r="E39" i="5"/>
  <c r="D21" i="5"/>
  <c r="L40" i="5"/>
  <c r="I30" i="29"/>
  <c r="O33" i="5"/>
  <c r="D25" i="29"/>
  <c r="D48" i="7"/>
  <c r="M10" i="15"/>
  <c r="I48" i="15"/>
  <c r="I9" i="15"/>
  <c r="E51" i="12"/>
  <c r="L36" i="7"/>
  <c r="E72" i="6"/>
  <c r="L38" i="7"/>
  <c r="I35" i="14"/>
  <c r="BE52" i="4"/>
  <c r="BF60" i="4"/>
  <c r="AU15" i="4"/>
  <c r="N28" i="7"/>
  <c r="AN45" i="4"/>
  <c r="AW53" i="4"/>
  <c r="AL8" i="4"/>
  <c r="I13" i="7"/>
  <c r="M8" i="14"/>
  <c r="D61" i="10"/>
  <c r="G59" i="21"/>
  <c r="F49" i="14"/>
  <c r="S61" i="5"/>
  <c r="J51" i="7"/>
  <c r="BA57" i="4"/>
  <c r="O24" i="5"/>
  <c r="I19" i="5"/>
  <c r="F33" i="6"/>
  <c r="AI51" i="4"/>
  <c r="F57" i="12"/>
  <c r="N46" i="20"/>
  <c r="M42" i="5"/>
  <c r="I45" i="4"/>
  <c r="G19" i="5"/>
  <c r="J61" i="14"/>
  <c r="E39" i="6"/>
  <c r="H46" i="14"/>
  <c r="O18" i="15"/>
  <c r="G45" i="14"/>
  <c r="D10" i="8"/>
  <c r="E57" i="6"/>
  <c r="E8" i="6"/>
  <c r="D62" i="6"/>
  <c r="D33" i="11"/>
  <c r="CG48" i="4"/>
  <c r="CP56" i="4"/>
  <c r="J12" i="4"/>
  <c r="E7" i="6"/>
  <c r="CF41" i="4"/>
  <c r="BY49" i="4"/>
  <c r="F107" i="1"/>
  <c r="H68" i="5"/>
  <c r="F24" i="27"/>
  <c r="G31" i="6"/>
  <c r="F25" i="14"/>
  <c r="J31" i="7"/>
  <c r="G22" i="7"/>
  <c r="J17" i="29"/>
  <c r="H27" i="26"/>
  <c r="L67" i="14"/>
  <c r="J48" i="5"/>
  <c r="T29" i="5"/>
  <c r="I49" i="5"/>
  <c r="H45" i="6"/>
  <c r="L42" i="5"/>
  <c r="P25" i="5"/>
  <c r="F55" i="12"/>
  <c r="G21" i="15"/>
  <c r="H63" i="15"/>
  <c r="D22" i="15"/>
  <c r="E53" i="13"/>
  <c r="L52" i="7"/>
  <c r="J19" i="7"/>
  <c r="L54" i="7"/>
  <c r="G69" i="14"/>
  <c r="CJ53" i="4"/>
  <c r="CS61" i="4"/>
  <c r="CH16" i="4"/>
  <c r="I53" i="7"/>
  <c r="BS46" i="4"/>
  <c r="CB54" i="4"/>
  <c r="BQ9" i="4"/>
  <c r="D38" i="7"/>
  <c r="M55" i="20"/>
  <c r="F33" i="14"/>
  <c r="F27" i="7"/>
  <c r="F57" i="20"/>
  <c r="Q17" i="15"/>
  <c r="H10" i="15"/>
  <c r="H67" i="6"/>
  <c r="L15" i="7"/>
  <c r="G30" i="14"/>
  <c r="D63" i="27"/>
  <c r="D14" i="19"/>
  <c r="H17" i="26"/>
  <c r="F31" i="16"/>
  <c r="E38" i="26"/>
  <c r="D34" i="16"/>
  <c r="E38" i="5"/>
  <c r="G27" i="14"/>
  <c r="E66" i="14"/>
  <c r="F26" i="14"/>
  <c r="F53" i="7"/>
  <c r="F18" i="6"/>
  <c r="O60" i="5"/>
  <c r="E23" i="6"/>
  <c r="D54" i="7"/>
  <c r="CA46" i="4"/>
  <c r="CJ54" i="4"/>
  <c r="BY9" i="4"/>
  <c r="D56" i="5"/>
  <c r="BR39" i="4"/>
  <c r="BS47" i="4"/>
  <c r="U10" i="4"/>
  <c r="T48" i="5"/>
  <c r="E9" i="12"/>
  <c r="L49" i="7"/>
  <c r="F31" i="20"/>
  <c r="D52" i="18"/>
  <c r="H32" i="14"/>
  <c r="H34" i="6"/>
  <c r="BH10" i="4"/>
  <c r="F42" i="1"/>
  <c r="V31" i="4"/>
  <c r="W39" i="4"/>
  <c r="I62" i="5"/>
  <c r="AN61" i="4"/>
  <c r="AW69" i="4"/>
  <c r="AL24" i="4"/>
  <c r="G61" i="14"/>
  <c r="BD53" i="4"/>
  <c r="BM61" i="4"/>
  <c r="G9" i="5"/>
  <c r="CS68" i="4"/>
  <c r="F45" i="5"/>
  <c r="CQ31" i="4"/>
  <c r="N16" i="15"/>
  <c r="AX67" i="4"/>
  <c r="J22" i="5"/>
  <c r="AV30" i="4"/>
  <c r="C21" i="1"/>
  <c r="AB43" i="4"/>
  <c r="E27" i="4"/>
  <c r="AE40" i="4"/>
  <c r="CH26" i="4"/>
  <c r="W40" i="4"/>
  <c r="BR26" i="4"/>
  <c r="D36" i="18"/>
  <c r="H61" i="6"/>
  <c r="G61" i="27"/>
  <c r="F48" i="27"/>
  <c r="F45" i="7"/>
  <c r="F44" i="7"/>
  <c r="F50" i="5"/>
  <c r="S43" i="5"/>
  <c r="AD72" i="4"/>
  <c r="AI27" i="4"/>
  <c r="D7" i="12"/>
  <c r="AR49" i="4"/>
  <c r="AK57" i="4"/>
  <c r="AX12" i="4"/>
  <c r="D72" i="5"/>
  <c r="BH41" i="4"/>
  <c r="BA49" i="4"/>
  <c r="F7" i="20"/>
  <c r="CG56" i="4"/>
  <c r="CP64" i="4"/>
  <c r="J20" i="4"/>
  <c r="I38" i="15"/>
  <c r="AT55" i="4"/>
  <c r="AU63" i="4"/>
  <c r="AZ18" i="4"/>
  <c r="G34" i="5"/>
  <c r="O14" i="15"/>
  <c r="AL73" i="4"/>
  <c r="G56" i="14"/>
  <c r="AD73" i="4"/>
  <c r="I30" i="14"/>
  <c r="E71" i="23"/>
  <c r="F64" i="7"/>
  <c r="E50" i="17"/>
  <c r="O66" i="15"/>
  <c r="F21" i="14"/>
  <c r="O28" i="5"/>
  <c r="CG49" i="4"/>
  <c r="CF42" i="4"/>
  <c r="L41" i="4"/>
  <c r="E49" i="4"/>
  <c r="D60" i="7"/>
  <c r="V71" i="4"/>
  <c r="D19" i="7"/>
  <c r="AB34" i="4"/>
  <c r="G10" i="7"/>
  <c r="AL63" i="4"/>
  <c r="AM71" i="4"/>
  <c r="N41" i="14"/>
  <c r="S70" i="5"/>
  <c r="BX33" i="4"/>
  <c r="BQ41" i="4"/>
  <c r="T21" i="15"/>
  <c r="H47" i="5"/>
  <c r="U32" i="4"/>
  <c r="AD40" i="4"/>
  <c r="CA15" i="4"/>
  <c r="R53" i="4"/>
  <c r="AC9" i="4"/>
  <c r="M50" i="4"/>
  <c r="U9" i="4"/>
  <c r="E50" i="4"/>
  <c r="CP8" i="4"/>
  <c r="G34" i="29"/>
  <c r="T13" i="15"/>
  <c r="G50" i="6"/>
  <c r="H35" i="6"/>
  <c r="J56" i="23"/>
  <c r="D24" i="13"/>
  <c r="L26" i="4"/>
  <c r="CN18" i="4"/>
  <c r="BW34" i="4"/>
  <c r="BX42" i="4"/>
  <c r="F24" i="12"/>
  <c r="BY64" i="4"/>
  <c r="CH72" i="4"/>
  <c r="CM27" i="4"/>
  <c r="F15" i="20"/>
  <c r="L57" i="4"/>
  <c r="E65" i="4"/>
  <c r="F51" i="12"/>
  <c r="AK72" i="4"/>
  <c r="D68" i="12"/>
  <c r="AY35" i="4"/>
  <c r="D36" i="7"/>
  <c r="CQ70" i="4"/>
  <c r="G64" i="6"/>
  <c r="CG33" i="4"/>
  <c r="F43" i="1"/>
  <c r="CC46" i="4"/>
  <c r="C96" i="1"/>
  <c r="CF43" i="4"/>
  <c r="E74" i="1"/>
  <c r="BX43" i="4"/>
  <c r="C70" i="1"/>
  <c r="G55" i="6"/>
  <c r="G17" i="5"/>
  <c r="H26" i="6"/>
  <c r="I53" i="23"/>
  <c r="J41" i="15"/>
  <c r="F8" i="30"/>
  <c r="H16" i="14"/>
  <c r="D50" i="13"/>
  <c r="H28" i="5"/>
  <c r="CB30" i="4"/>
  <c r="M47" i="14"/>
  <c r="CS52" i="4"/>
  <c r="I61" i="4"/>
  <c r="CQ15" i="4"/>
  <c r="D22" i="7"/>
  <c r="P45" i="4"/>
  <c r="Y53" i="4"/>
  <c r="T45" i="5"/>
  <c r="BE60" i="4"/>
  <c r="BF68" i="4"/>
  <c r="AU23" i="4"/>
  <c r="L21" i="5"/>
  <c r="J59" i="4"/>
  <c r="K67" i="4"/>
  <c r="H22" i="4"/>
  <c r="D59" i="7"/>
  <c r="BQ34" i="4"/>
  <c r="E44" i="5"/>
  <c r="CJ31" i="4"/>
  <c r="D43" i="5"/>
  <c r="CB31" i="4"/>
  <c r="F32" i="20"/>
  <c r="G14" i="21"/>
  <c r="L14" i="7"/>
  <c r="D7" i="13"/>
  <c r="E47" i="6"/>
  <c r="G73" i="16"/>
  <c r="R46" i="15"/>
  <c r="F40" i="14"/>
  <c r="U48" i="4"/>
  <c r="D70" i="17"/>
  <c r="D23" i="7"/>
  <c r="D20" i="11"/>
  <c r="AB41" i="4"/>
  <c r="E68" i="20"/>
  <c r="K48" i="14"/>
  <c r="G20" i="6"/>
  <c r="BS63" i="4"/>
  <c r="CQ55" i="4"/>
  <c r="AJ26" i="4"/>
  <c r="BZ24" i="4"/>
  <c r="BI34" i="4"/>
  <c r="E72" i="17"/>
  <c r="K39" i="14"/>
  <c r="BP66" i="4"/>
  <c r="CE51" i="4"/>
  <c r="J44" i="4"/>
  <c r="AN14" i="4"/>
  <c r="D30" i="7"/>
  <c r="BO66" i="4"/>
  <c r="H66" i="15"/>
  <c r="D56" i="13"/>
  <c r="AY43" i="4"/>
  <c r="BN28" i="4"/>
  <c r="G51" i="14"/>
  <c r="E62" i="8"/>
  <c r="D101" i="1"/>
  <c r="E127" i="1"/>
  <c r="L55" i="15"/>
  <c r="M25" i="7"/>
  <c r="G39" i="5"/>
  <c r="AC40" i="4"/>
  <c r="E63" i="14"/>
  <c r="AF22" i="4"/>
  <c r="BT70" i="4"/>
  <c r="X61" i="4"/>
  <c r="F72" i="12"/>
  <c r="BC39" i="4"/>
  <c r="AZ35" i="4"/>
  <c r="D24" i="28"/>
  <c r="E22" i="12"/>
  <c r="I46" i="7"/>
  <c r="L15" i="15"/>
  <c r="H45" i="14"/>
  <c r="T72" i="5"/>
  <c r="AJ10" i="4"/>
  <c r="D24" i="5"/>
  <c r="T40" i="5"/>
  <c r="U57" i="4"/>
  <c r="G66" i="7"/>
  <c r="BR47" i="4"/>
  <c r="BF44" i="4"/>
  <c r="M27" i="4"/>
  <c r="AY50" i="4"/>
  <c r="AW54" i="4"/>
  <c r="L54" i="15"/>
  <c r="L49" i="4"/>
  <c r="G12" i="14"/>
  <c r="N73" i="14"/>
  <c r="M45" i="5"/>
  <c r="D22" i="9"/>
  <c r="E21" i="13"/>
  <c r="J54" i="14"/>
  <c r="G39" i="7"/>
  <c r="F28" i="7"/>
  <c r="J10" i="5"/>
  <c r="AW29" i="4"/>
  <c r="I11" i="14"/>
  <c r="BF51" i="4"/>
  <c r="BG59" i="4"/>
  <c r="BD14" i="4"/>
  <c r="G57" i="6"/>
  <c r="BV43" i="4"/>
  <c r="BW51" i="4"/>
  <c r="T21" i="5"/>
  <c r="R59" i="4"/>
  <c r="S67" i="4"/>
  <c r="P22" i="4"/>
  <c r="G22" i="21"/>
  <c r="BH57" i="4"/>
  <c r="BA65" i="4"/>
  <c r="BN20" i="4"/>
  <c r="H71" i="5"/>
  <c r="AL33" i="4"/>
  <c r="R25" i="5"/>
  <c r="BE30" i="4"/>
  <c r="E24" i="5"/>
  <c r="AW30" i="4"/>
  <c r="H23" i="5"/>
  <c r="J28" i="14"/>
  <c r="E58" i="13"/>
  <c r="E40" i="13"/>
  <c r="AS72" i="4"/>
  <c r="CM42" i="4"/>
  <c r="AR41" i="4"/>
  <c r="CT52" i="4"/>
  <c r="AY51" i="4"/>
  <c r="CC38" i="4"/>
  <c r="Q23" i="4"/>
  <c r="BU38" i="4"/>
  <c r="BF22" i="4"/>
  <c r="BE38" i="4"/>
  <c r="AP22" i="4"/>
  <c r="AW38" i="4"/>
  <c r="AB28" i="4"/>
  <c r="CJ40" i="4"/>
  <c r="CS48" i="4"/>
  <c r="BI26" i="4"/>
  <c r="BN62" i="4"/>
  <c r="BO70" i="4"/>
  <c r="BL25" i="4"/>
  <c r="CT22" i="4"/>
  <c r="AO39" i="4"/>
  <c r="AP47" i="4"/>
  <c r="E34" i="1"/>
  <c r="G71" i="21"/>
  <c r="BF38" i="4"/>
  <c r="E58" i="12"/>
  <c r="F45" i="14"/>
  <c r="AK56" i="4"/>
  <c r="BA48" i="4"/>
  <c r="F72" i="4"/>
  <c r="BD70" i="4"/>
  <c r="E31" i="12"/>
  <c r="F49" i="15"/>
  <c r="AM32" i="4"/>
  <c r="F53" i="5"/>
  <c r="AE32" i="4"/>
  <c r="R49" i="5"/>
  <c r="O32" i="4"/>
  <c r="L47" i="5"/>
  <c r="G32" i="4"/>
  <c r="G20" i="7"/>
  <c r="BB34" i="4"/>
  <c r="BC42" i="4"/>
  <c r="AQ20" i="4"/>
  <c r="AF56" i="4"/>
  <c r="AO64" i="4"/>
  <c r="AD19" i="4"/>
  <c r="S58" i="5"/>
  <c r="BM31" i="4"/>
  <c r="H41" i="4"/>
  <c r="J19" i="5"/>
  <c r="J45" i="5"/>
  <c r="BX28" i="4"/>
  <c r="AG40" i="4"/>
  <c r="S50" i="5"/>
  <c r="X72" i="4"/>
  <c r="E71" i="5"/>
  <c r="AK65" i="4"/>
  <c r="F49" i="22"/>
  <c r="G64" i="14"/>
  <c r="J16" i="23"/>
  <c r="N39" i="14"/>
  <c r="BC56" i="4"/>
  <c r="BN53" i="4"/>
  <c r="BC48" i="4"/>
  <c r="D126" i="1"/>
  <c r="AU48" i="4"/>
  <c r="D123" i="1"/>
  <c r="AE48" i="4"/>
  <c r="D120" i="1"/>
  <c r="W48" i="4"/>
  <c r="CK14" i="4"/>
  <c r="BR50" i="4"/>
  <c r="BS58" i="4"/>
  <c r="L19" i="7"/>
  <c r="AV72" i="4"/>
  <c r="F34" i="12"/>
  <c r="AT35" i="4"/>
  <c r="AH13" i="4"/>
  <c r="O49" i="4"/>
  <c r="X57" i="4"/>
  <c r="M12" i="4"/>
  <c r="AY12" i="4"/>
  <c r="AN48" i="4"/>
  <c r="AW56" i="4"/>
  <c r="AL11" i="4"/>
  <c r="J25" i="26"/>
  <c r="D14" i="7"/>
  <c r="D48" i="13"/>
  <c r="D38" i="6"/>
  <c r="AQ58" i="4"/>
  <c r="BY56" i="4"/>
  <c r="L13" i="7"/>
  <c r="H73" i="14"/>
  <c r="U42" i="4"/>
  <c r="AW31" i="4"/>
  <c r="M42" i="4"/>
  <c r="CT30" i="4"/>
  <c r="CP41" i="4"/>
  <c r="BV30" i="4"/>
  <c r="CH41" i="4"/>
  <c r="D17" i="2"/>
  <c r="AR44" i="4"/>
  <c r="AK52" i="4"/>
  <c r="CK30" i="4"/>
  <c r="N66" i="4"/>
  <c r="I8" i="5"/>
  <c r="T29" i="4"/>
  <c r="C19" i="1"/>
  <c r="BZ42" i="4"/>
  <c r="CA50" i="4"/>
  <c r="E97" i="1"/>
  <c r="BU31" i="4"/>
  <c r="F42" i="4"/>
  <c r="G50" i="4"/>
  <c r="C87" i="1"/>
  <c r="H61" i="14"/>
  <c r="K37" i="4"/>
  <c r="T41" i="5"/>
  <c r="BQ72" i="4"/>
  <c r="F52" i="7"/>
  <c r="O47" i="5"/>
  <c r="O54" i="4"/>
  <c r="BU52" i="4"/>
  <c r="F20" i="7"/>
  <c r="G49" i="6"/>
  <c r="BB41" i="4"/>
  <c r="AQ29" i="4"/>
  <c r="AT41" i="4"/>
  <c r="S29" i="4"/>
  <c r="AD41" i="4"/>
  <c r="CF28" i="4"/>
  <c r="V41" i="4"/>
  <c r="C97" i="1"/>
  <c r="BI43" i="4"/>
  <c r="BR51" i="4"/>
  <c r="BF29" i="4"/>
  <c r="AM65" i="4"/>
  <c r="AV73" i="4"/>
  <c r="AK28" i="4"/>
  <c r="AF32" i="4"/>
  <c r="N42" i="4"/>
  <c r="O50" i="4"/>
  <c r="C88" i="1"/>
  <c r="BW29" i="4"/>
  <c r="I30" i="7"/>
  <c r="AI50" i="4"/>
  <c r="S67" i="5"/>
  <c r="T62" i="5"/>
  <c r="AS48" i="4"/>
  <c r="F47" i="4"/>
  <c r="CK44" i="4"/>
  <c r="AX43" i="4"/>
  <c r="O40" i="4"/>
  <c r="BB26" i="4"/>
  <c r="D11" i="10"/>
  <c r="D8" i="2"/>
  <c r="F35" i="12"/>
  <c r="AP43" i="4"/>
  <c r="F59" i="16"/>
  <c r="T10" i="5"/>
  <c r="H11" i="15"/>
  <c r="AD56" i="4"/>
  <c r="D50" i="16"/>
  <c r="I68" i="15"/>
  <c r="I14" i="14"/>
  <c r="U49" i="4"/>
  <c r="G54" i="14"/>
  <c r="N50" i="14"/>
  <c r="CT44" i="4"/>
  <c r="H30" i="4"/>
  <c r="F50" i="20"/>
  <c r="E45" i="14"/>
  <c r="D48" i="2"/>
  <c r="V9" i="4"/>
  <c r="L43" i="15"/>
  <c r="G73" i="23"/>
  <c r="CH32" i="4"/>
  <c r="L18" i="4"/>
  <c r="E32" i="6"/>
  <c r="M58" i="5"/>
  <c r="S16" i="15"/>
  <c r="F47" i="6"/>
  <c r="M39" i="7"/>
  <c r="AT72" i="4"/>
  <c r="H9" i="14"/>
  <c r="H14" i="5"/>
  <c r="M53" i="5"/>
  <c r="D40" i="5"/>
  <c r="BI58" i="4"/>
  <c r="AW23" i="4"/>
  <c r="J49" i="15"/>
  <c r="P49" i="15"/>
  <c r="F57" i="6"/>
  <c r="O37" i="15"/>
  <c r="AU70" i="4"/>
  <c r="BJ16" i="4"/>
  <c r="AY59" i="4"/>
  <c r="L33" i="4"/>
  <c r="H33" i="5"/>
  <c r="AP28" i="4"/>
  <c r="CQ7" i="4"/>
  <c r="I55" i="5"/>
  <c r="F38" i="5"/>
  <c r="M39" i="14"/>
  <c r="CE58" i="4"/>
  <c r="X70" i="4"/>
  <c r="BG58" i="4"/>
  <c r="K26" i="15"/>
  <c r="BX58" i="4"/>
  <c r="S66" i="4"/>
  <c r="H46" i="4"/>
  <c r="H56" i="14"/>
  <c r="S42" i="4"/>
  <c r="U33" i="4"/>
  <c r="O7" i="5"/>
  <c r="AZ58" i="4"/>
  <c r="T43" i="4"/>
  <c r="X71" i="4"/>
  <c r="E57" i="4"/>
  <c r="K26" i="14"/>
  <c r="L34" i="5"/>
  <c r="D21" i="10"/>
  <c r="D60" i="8"/>
  <c r="P34" i="15"/>
  <c r="T23" i="5"/>
  <c r="BM68" i="4"/>
  <c r="AR73" i="4"/>
  <c r="CD68" i="4"/>
  <c r="BS23" i="4"/>
  <c r="I37" i="7"/>
  <c r="CJ45" i="4"/>
  <c r="CS53" i="4"/>
  <c r="CH8" i="4"/>
  <c r="I41" i="5"/>
  <c r="G38" i="4"/>
  <c r="P46" i="4"/>
  <c r="L60" i="14"/>
  <c r="AV53" i="4"/>
  <c r="BE61" i="4"/>
  <c r="AT16" i="4"/>
  <c r="E23" i="14"/>
  <c r="I52" i="4"/>
  <c r="J60" i="4"/>
  <c r="G26" i="6"/>
  <c r="BS72" i="4"/>
  <c r="H52" i="5"/>
  <c r="CT69" i="4"/>
  <c r="J46" i="5"/>
  <c r="CD69" i="4"/>
  <c r="O39" i="5"/>
  <c r="BV69" i="4"/>
  <c r="N26" i="14"/>
  <c r="D46" i="10"/>
  <c r="CF57" i="4"/>
  <c r="K50" i="4"/>
  <c r="AK73" i="4"/>
  <c r="CQ71" i="4"/>
  <c r="K11" i="15"/>
  <c r="CB24" i="4"/>
  <c r="N33" i="4"/>
  <c r="I64" i="5"/>
  <c r="F33" i="4"/>
  <c r="D62" i="5"/>
  <c r="CA32" i="4"/>
  <c r="T59" i="5"/>
  <c r="BS32" i="4"/>
  <c r="D23" i="8"/>
  <c r="U35" i="4"/>
  <c r="AD43" i="4"/>
  <c r="R21" i="4"/>
  <c r="CR56" i="4"/>
  <c r="H65" i="4"/>
  <c r="CP19" i="4"/>
  <c r="L71" i="5"/>
  <c r="BC33" i="4"/>
  <c r="BT41" i="4"/>
  <c r="R16" i="4"/>
  <c r="R57" i="5"/>
  <c r="I34" i="14"/>
  <c r="D72" i="6"/>
  <c r="BQ48" i="4"/>
  <c r="CN33" i="4"/>
  <c r="F9" i="7"/>
  <c r="AS49" i="4"/>
  <c r="F48" i="4"/>
  <c r="CH57" i="4"/>
  <c r="V73" i="4"/>
  <c r="K73" i="14"/>
  <c r="BT71" i="4"/>
  <c r="G37" i="14"/>
  <c r="BD71" i="4"/>
  <c r="J22" i="14"/>
  <c r="AV71" i="4"/>
  <c r="D26" i="1"/>
  <c r="CQ73" i="4"/>
  <c r="N71" i="14"/>
  <c r="CG36" i="4"/>
  <c r="CC14" i="4"/>
  <c r="BJ50" i="4"/>
  <c r="BK58" i="4"/>
  <c r="D21" i="6"/>
  <c r="AN72" i="4"/>
  <c r="D73" i="8"/>
  <c r="AL35" i="4"/>
  <c r="AE72" i="4"/>
  <c r="BM71" i="4"/>
  <c r="L35" i="7"/>
  <c r="BC34" i="4"/>
  <c r="BK32" i="4"/>
  <c r="BB66" i="4"/>
  <c r="L72" i="5"/>
  <c r="D16" i="13"/>
  <c r="G29" i="14"/>
  <c r="F12" i="7"/>
  <c r="CD59" i="4"/>
  <c r="AI58" i="4"/>
  <c r="E34" i="4"/>
  <c r="P31" i="4"/>
  <c r="CG42" i="4"/>
  <c r="CR32" i="4"/>
  <c r="BY42" i="4"/>
  <c r="BL32" i="4"/>
  <c r="BI42" i="4"/>
  <c r="AN32" i="4"/>
  <c r="BA42" i="4"/>
  <c r="G8" i="4"/>
  <c r="S45" i="4"/>
  <c r="T53" i="4"/>
  <c r="AC34" i="4"/>
  <c r="BZ66" i="4"/>
  <c r="G15" i="5"/>
  <c r="CF29" i="4"/>
  <c r="C94" i="1"/>
  <c r="AS43" i="4"/>
  <c r="BB51" i="4"/>
  <c r="D35" i="2"/>
  <c r="C16" i="1"/>
  <c r="BR42" i="4"/>
  <c r="BS50" i="4"/>
  <c r="E96" i="1"/>
  <c r="S29" i="5"/>
  <c r="BV52" i="4"/>
  <c r="AJ73" i="4"/>
  <c r="AZ65" i="4"/>
  <c r="CT35" i="4"/>
  <c r="AQ34" i="4"/>
  <c r="CC13" i="4"/>
  <c r="BE13" i="4"/>
  <c r="BO36" i="4"/>
  <c r="M60" i="14"/>
  <c r="BG36" i="4"/>
  <c r="E36" i="14"/>
  <c r="AQ36" i="4"/>
  <c r="F31" i="14"/>
  <c r="AI36" i="4"/>
  <c r="D55" i="27"/>
  <c r="CD38" i="4"/>
  <c r="CE46" i="4"/>
  <c r="BC24" i="4"/>
  <c r="AZ60" i="4"/>
  <c r="AS68" i="4"/>
  <c r="BF23" i="4"/>
  <c r="F71" i="14"/>
  <c r="AA37" i="4"/>
  <c r="AB45" i="4"/>
  <c r="BH22" i="4"/>
  <c r="E12" i="14"/>
  <c r="AR36" i="4"/>
  <c r="AK44" i="4"/>
  <c r="AF53" i="4"/>
  <c r="D30" i="5"/>
  <c r="CQ25" i="4"/>
  <c r="M66" i="14"/>
  <c r="CE35" i="4"/>
  <c r="P69" i="4"/>
  <c r="AF61" i="4"/>
  <c r="BJ31" i="4"/>
  <c r="H22" i="23"/>
  <c r="F112" i="1"/>
  <c r="F109" i="1"/>
  <c r="CN35" i="4"/>
  <c r="E60" i="13"/>
  <c r="CF35" i="4"/>
  <c r="E28" i="13"/>
  <c r="BP35" i="4"/>
  <c r="E12" i="13"/>
  <c r="BH35" i="4"/>
  <c r="G55" i="15"/>
  <c r="R38" i="4"/>
  <c r="S46" i="4"/>
  <c r="CJ23" i="4"/>
  <c r="BQ59" i="4"/>
  <c r="BZ67" i="4"/>
  <c r="CE22" i="4"/>
  <c r="N31" i="14"/>
  <c r="AZ36" i="4"/>
  <c r="D16" i="6"/>
  <c r="I22" i="5"/>
  <c r="E34" i="14"/>
  <c r="AQ51" i="4"/>
  <c r="F52" i="12"/>
  <c r="F63" i="20"/>
  <c r="E39" i="14"/>
  <c r="AI11" i="4"/>
  <c r="G61" i="15"/>
  <c r="L23" i="15"/>
  <c r="D55" i="12"/>
  <c r="D32" i="7"/>
  <c r="F17" i="22"/>
  <c r="F68" i="5"/>
  <c r="BA33" i="4"/>
  <c r="BX18" i="4"/>
  <c r="D9" i="7"/>
  <c r="D69" i="5"/>
  <c r="E70" i="17"/>
  <c r="G44" i="7"/>
  <c r="K27" i="15"/>
  <c r="BU68" i="4"/>
  <c r="BU21" i="4"/>
  <c r="D56" i="2"/>
  <c r="K9" i="14"/>
  <c r="F45" i="12"/>
  <c r="BU70" i="4"/>
  <c r="BP67" i="4"/>
  <c r="N7" i="7"/>
  <c r="AY27" i="4"/>
  <c r="E18" i="14"/>
  <c r="G70" i="21"/>
  <c r="T73" i="4"/>
  <c r="BJ71" i="4"/>
  <c r="AV47" i="4"/>
  <c r="BT55" i="4"/>
  <c r="M9" i="14"/>
  <c r="O10" i="15"/>
  <c r="BB48" i="4"/>
  <c r="P36" i="5"/>
  <c r="AH59" i="4"/>
  <c r="E40" i="6"/>
  <c r="CK53" i="4"/>
  <c r="O15" i="5"/>
  <c r="M36" i="5"/>
  <c r="BT22" i="4"/>
  <c r="R22" i="4"/>
  <c r="AL49" i="4"/>
  <c r="N20" i="20"/>
  <c r="I60" i="14"/>
  <c r="Q57" i="15"/>
  <c r="BB64" i="4"/>
  <c r="AD47" i="4"/>
  <c r="D38" i="13"/>
  <c r="AU47" i="4"/>
  <c r="CA54" i="4"/>
  <c r="BX34" i="4"/>
  <c r="D13" i="9"/>
  <c r="BE36" i="4"/>
  <c r="BO27" i="4"/>
  <c r="BG68" i="4"/>
  <c r="BF20" i="4"/>
  <c r="BF37" i="4"/>
  <c r="BB65" i="4"/>
  <c r="CE19" i="4"/>
  <c r="J15" i="7"/>
  <c r="L45" i="7"/>
  <c r="E34" i="6"/>
  <c r="T15" i="15"/>
  <c r="L44" i="7"/>
  <c r="X53" i="4"/>
  <c r="G46" i="4"/>
  <c r="CC60" i="4"/>
  <c r="O63" i="4"/>
  <c r="T18" i="4"/>
  <c r="E61" i="5"/>
  <c r="U40" i="4"/>
  <c r="AD48" i="4"/>
  <c r="M53" i="15"/>
  <c r="O50" i="5"/>
  <c r="AK32" i="4"/>
  <c r="AT40" i="4"/>
  <c r="D21" i="9"/>
  <c r="BZ47" i="4"/>
  <c r="CA55" i="4"/>
  <c r="CF10" i="4"/>
  <c r="I45" i="7"/>
  <c r="AE46" i="4"/>
  <c r="AN54" i="4"/>
  <c r="AM62" i="4"/>
  <c r="T67" i="4"/>
  <c r="V39" i="4"/>
  <c r="W64" i="4"/>
  <c r="AU38" i="4"/>
  <c r="O64" i="4"/>
  <c r="CB37" i="4"/>
  <c r="E61" i="20"/>
  <c r="G69" i="7"/>
  <c r="AA50" i="4"/>
  <c r="AP35" i="4"/>
  <c r="E10" i="13"/>
  <c r="CN50" i="4"/>
  <c r="AK49" i="4"/>
  <c r="AJ59" i="4"/>
  <c r="CH73" i="4"/>
  <c r="F31" i="5"/>
  <c r="AM72" i="4"/>
  <c r="I10" i="26"/>
  <c r="W72" i="4"/>
  <c r="F71" i="20"/>
  <c r="O72" i="4"/>
  <c r="CT12" i="4"/>
  <c r="R11" i="5"/>
  <c r="M50" i="15"/>
  <c r="BP37" i="4"/>
  <c r="AV15" i="4"/>
  <c r="AC51" i="4"/>
  <c r="AL59" i="4"/>
  <c r="AV24" i="4"/>
  <c r="G73" i="4"/>
  <c r="N7" i="14"/>
  <c r="E36" i="4"/>
  <c r="H63" i="5"/>
  <c r="AF72" i="4"/>
  <c r="N45" i="20"/>
  <c r="D33" i="12"/>
  <c r="N33" i="7"/>
  <c r="AT64" i="4"/>
  <c r="BJ56" i="4"/>
  <c r="K27" i="4"/>
  <c r="AS25" i="4"/>
  <c r="AR35" i="4"/>
  <c r="M66" i="4"/>
  <c r="CR53" i="4"/>
  <c r="E66" i="4"/>
  <c r="BM52" i="4"/>
  <c r="CH65" i="4"/>
  <c r="CT51" i="4"/>
  <c r="BZ65" i="4"/>
  <c r="AO46" i="4"/>
  <c r="AJ68" i="4"/>
  <c r="D31" i="5"/>
  <c r="AP31" i="4"/>
  <c r="CB7" i="4"/>
  <c r="K45" i="4"/>
  <c r="L53" i="4"/>
  <c r="BJ33" i="4"/>
  <c r="BR66" i="4"/>
  <c r="L14" i="5"/>
  <c r="BX29" i="4"/>
  <c r="Y30" i="4"/>
  <c r="CQ65" i="4"/>
  <c r="CR73" i="4"/>
  <c r="CG28" i="4"/>
  <c r="F25" i="4"/>
  <c r="CN60" i="4"/>
  <c r="O65" i="5"/>
  <c r="AJ58" i="4"/>
  <c r="M13" i="5"/>
  <c r="CM66" i="4"/>
  <c r="AF37" i="4"/>
  <c r="CD35" i="4"/>
  <c r="BI17" i="4"/>
  <c r="E17" i="4"/>
  <c r="AP37" i="4"/>
  <c r="R43" i="15"/>
  <c r="AH37" i="4"/>
  <c r="M27" i="15"/>
  <c r="R37" i="4"/>
  <c r="G22" i="15"/>
  <c r="J37" i="4"/>
  <c r="BM23" i="4"/>
  <c r="BE39" i="4"/>
  <c r="BF47" i="4"/>
  <c r="AD25" i="4"/>
  <c r="AA61" i="4"/>
  <c r="AB69" i="4"/>
  <c r="AG24" i="4"/>
  <c r="J44" i="15"/>
  <c r="CM37" i="4"/>
  <c r="CN45" i="4"/>
  <c r="C7" i="1"/>
  <c r="G66" i="14"/>
  <c r="S37" i="4"/>
  <c r="T45" i="4"/>
  <c r="E55" i="14"/>
  <c r="F38" i="6"/>
  <c r="E63" i="6"/>
  <c r="CE50" i="4"/>
  <c r="J43" i="4"/>
  <c r="AR66" i="4"/>
  <c r="CH64" i="4"/>
  <c r="O13" i="5"/>
  <c r="D69" i="8"/>
  <c r="H31" i="4"/>
  <c r="S30" i="5"/>
  <c r="CS30" i="4"/>
  <c r="I28" i="5"/>
  <c r="CC30" i="4"/>
  <c r="L27" i="5"/>
  <c r="BU30" i="4"/>
  <c r="G62" i="5"/>
  <c r="H32" i="4"/>
  <c r="X41" i="4"/>
  <c r="CG18" i="4"/>
  <c r="CT54" i="4"/>
  <c r="CM62" i="4"/>
  <c r="AS64" i="4"/>
  <c r="H34" i="5"/>
  <c r="AL26" i="4"/>
  <c r="BN39" i="4"/>
  <c r="CN66" i="4"/>
  <c r="I23" i="5"/>
  <c r="BE23" i="4"/>
  <c r="CE38" i="4"/>
  <c r="CP65" i="4"/>
  <c r="CD70" i="4"/>
  <c r="D13" i="6"/>
  <c r="F27" i="14"/>
  <c r="G14" i="5"/>
  <c r="BC46" i="4"/>
  <c r="BS38" i="4"/>
  <c r="X62" i="4"/>
  <c r="BV60" i="4"/>
  <c r="BM70" i="4"/>
  <c r="E38" i="6"/>
  <c r="AO30" i="4"/>
  <c r="T19" i="5"/>
  <c r="AG30" i="4"/>
  <c r="P15" i="5"/>
  <c r="Q30" i="4"/>
  <c r="D15" i="5"/>
  <c r="M42" i="7"/>
  <c r="S49" i="5"/>
  <c r="CM29" i="4"/>
  <c r="BE40" i="4"/>
  <c r="U18" i="4"/>
  <c r="Z54" i="4"/>
  <c r="AA62" i="4"/>
  <c r="BB72" i="4"/>
  <c r="F24" i="5"/>
  <c r="CK23" i="4"/>
  <c r="CM38" i="4"/>
  <c r="BR24" i="4"/>
  <c r="L16" i="5"/>
  <c r="H52" i="15"/>
  <c r="AV61" i="4"/>
  <c r="CG40" i="4"/>
  <c r="T33" i="4"/>
  <c r="BB56" i="4"/>
  <c r="G55" i="4"/>
  <c r="CQ64" i="4"/>
  <c r="P31" i="5"/>
  <c r="D28" i="7"/>
  <c r="BZ73" i="4"/>
  <c r="R43" i="5"/>
  <c r="I40" i="15"/>
  <c r="D42" i="13"/>
  <c r="D16" i="2"/>
  <c r="O16" i="5"/>
  <c r="D17" i="8"/>
  <c r="F69" i="7"/>
  <c r="E69" i="5"/>
  <c r="D27" i="11"/>
  <c r="D54" i="9"/>
  <c r="F43" i="6"/>
  <c r="F63" i="6"/>
  <c r="N71" i="7"/>
  <c r="E33" i="4"/>
  <c r="F69" i="14"/>
  <c r="F23" i="5"/>
  <c r="G12" i="5"/>
  <c r="L73" i="4"/>
  <c r="CA48" i="4"/>
  <c r="CT45" i="4"/>
  <c r="D69" i="9"/>
  <c r="H65" i="5"/>
  <c r="M29" i="15"/>
  <c r="D62" i="7"/>
  <c r="BC62" i="4"/>
  <c r="P61" i="4"/>
  <c r="CM36" i="4"/>
  <c r="CH33" i="4"/>
  <c r="J30" i="7"/>
  <c r="AC65" i="4"/>
  <c r="I39" i="5"/>
  <c r="H69" i="4"/>
  <c r="AL39" i="4"/>
  <c r="CJ37" i="4"/>
  <c r="T26" i="4"/>
  <c r="AY44" i="4"/>
  <c r="F60" i="6"/>
  <c r="J16" i="7"/>
  <c r="H29" i="5"/>
  <c r="AL48" i="4"/>
  <c r="BL53" i="4"/>
  <c r="F10" i="14"/>
  <c r="E19" i="14"/>
  <c r="AG69" i="4"/>
  <c r="AJ65" i="4"/>
  <c r="X14" i="4"/>
  <c r="M56" i="5"/>
  <c r="Y38" i="4"/>
  <c r="D49" i="9"/>
  <c r="D10" i="16"/>
  <c r="F9" i="5"/>
  <c r="AX36" i="4"/>
  <c r="BP41" i="4"/>
  <c r="J54" i="5"/>
  <c r="BY41" i="4"/>
  <c r="AB49" i="4"/>
  <c r="Y29" i="4"/>
  <c r="D14" i="6"/>
  <c r="M67" i="5"/>
  <c r="T19" i="15"/>
  <c r="CS62" i="4"/>
  <c r="C18" i="1"/>
  <c r="E42" i="12"/>
  <c r="CN59" i="4"/>
  <c r="AE33" i="4"/>
  <c r="E25" i="27"/>
  <c r="I41" i="14"/>
  <c r="E16" i="12"/>
  <c r="G21" i="7"/>
  <c r="D42" i="19"/>
  <c r="BK30" i="4"/>
  <c r="M37" i="5"/>
  <c r="AZ49" i="4"/>
  <c r="AS57" i="4"/>
  <c r="J62" i="15"/>
  <c r="M62" i="7"/>
  <c r="BO34" i="4"/>
  <c r="BP42" i="4"/>
  <c r="D48" i="9"/>
  <c r="BZ71" i="4"/>
  <c r="F73" i="7"/>
  <c r="CF34" i="4"/>
  <c r="F16" i="6"/>
  <c r="AA42" i="4"/>
  <c r="AB50" i="4"/>
  <c r="F111" i="1"/>
  <c r="L64" i="5"/>
  <c r="BI40" i="4"/>
  <c r="BR48" i="4"/>
  <c r="AV70" i="4"/>
  <c r="BF61" i="4"/>
  <c r="W47" i="4"/>
  <c r="BA58" i="4"/>
  <c r="BD46" i="4"/>
  <c r="AS58" i="4"/>
  <c r="CK45" i="4"/>
  <c r="D66" i="7"/>
  <c r="G71" i="7"/>
  <c r="E42" i="13"/>
  <c r="BY65" i="4"/>
  <c r="L58" i="4"/>
  <c r="AX28" i="4"/>
  <c r="CN26" i="4"/>
  <c r="CE36" i="4"/>
  <c r="BY66" i="4"/>
  <c r="BN59" i="4"/>
  <c r="BQ66" i="4"/>
  <c r="AA58" i="4"/>
  <c r="BA66" i="4"/>
  <c r="AZ57" i="4"/>
  <c r="AS66" i="4"/>
  <c r="CN51" i="4"/>
  <c r="K69" i="4"/>
  <c r="H43" i="5"/>
  <c r="Q32" i="4"/>
  <c r="AT9" i="4"/>
  <c r="BW45" i="4"/>
  <c r="BX53" i="4"/>
  <c r="AF39" i="4"/>
  <c r="AK67" i="4"/>
  <c r="R21" i="5"/>
  <c r="AY30" i="4"/>
  <c r="CQ32" i="4"/>
  <c r="BJ66" i="4"/>
  <c r="D58" i="20"/>
  <c r="O61" i="15"/>
  <c r="BZ56" i="4"/>
  <c r="CG41" i="4"/>
  <c r="T34" i="4"/>
  <c r="D102" i="1"/>
  <c r="BZ64" i="4"/>
  <c r="CH40" i="4"/>
  <c r="BG60" i="4"/>
  <c r="H62" i="4"/>
  <c r="AY60" i="4"/>
  <c r="BN60" i="4"/>
  <c r="AI60" i="4"/>
  <c r="CM59" i="4"/>
  <c r="AA60" i="4"/>
  <c r="BQ26" i="4"/>
  <c r="BV62" i="4"/>
  <c r="BW70" i="4"/>
  <c r="BT25" i="4"/>
  <c r="AO23" i="4"/>
  <c r="AW39" i="4"/>
  <c r="AX47" i="4"/>
  <c r="V25" i="4"/>
  <c r="S61" i="4"/>
  <c r="T69" i="4"/>
  <c r="Y24" i="4"/>
  <c r="AM24" i="4"/>
  <c r="AJ60" i="4"/>
  <c r="AC68" i="4"/>
  <c r="AP23" i="4"/>
  <c r="AR19" i="4"/>
  <c r="AO55" i="4"/>
  <c r="M52" i="20"/>
  <c r="F21" i="12"/>
  <c r="AG52" i="4"/>
  <c r="AW44" i="4"/>
  <c r="CE67" i="4"/>
  <c r="AJ66" i="4"/>
  <c r="J33" i="5"/>
  <c r="L65" i="14"/>
  <c r="BT31" i="4"/>
  <c r="P39" i="5"/>
  <c r="BL31" i="4"/>
  <c r="T35" i="5"/>
  <c r="AV31" i="4"/>
  <c r="D35" i="5"/>
  <c r="AN31" i="4"/>
  <c r="G12" i="6"/>
  <c r="BS33" i="4"/>
  <c r="CJ41" i="4"/>
  <c r="BP19" i="4"/>
  <c r="BM55" i="4"/>
  <c r="BN63" i="4"/>
  <c r="D65" i="7"/>
  <c r="L46" i="5"/>
  <c r="AA29" i="4"/>
  <c r="AO40" i="4"/>
  <c r="CM58" i="4"/>
  <c r="T30" i="5"/>
  <c r="V26" i="4"/>
  <c r="BF39" i="4"/>
  <c r="M49" i="14"/>
  <c r="N41" i="15"/>
  <c r="Z43" i="4"/>
  <c r="I40" i="14"/>
  <c r="AS73" i="4"/>
  <c r="CM43" i="4"/>
  <c r="AR42" i="4"/>
  <c r="AI52" i="4"/>
  <c r="P71" i="4"/>
  <c r="E31" i="6"/>
  <c r="AO70" i="4"/>
  <c r="J70" i="5"/>
  <c r="Y70" i="4"/>
  <c r="D64" i="5"/>
  <c r="Q70" i="4"/>
  <c r="D37" i="8"/>
  <c r="BD72" i="4"/>
  <c r="E47" i="12"/>
  <c r="BB35" i="4"/>
  <c r="AP13" i="4"/>
  <c r="W49" i="4"/>
  <c r="AF57" i="4"/>
  <c r="AR67" i="4"/>
  <c r="I71" i="4"/>
  <c r="E22" i="6"/>
  <c r="CR33" i="4"/>
  <c r="R61" i="4"/>
  <c r="Z70" i="4"/>
  <c r="R65" i="5"/>
  <c r="X33" i="4"/>
  <c r="AH29" i="4"/>
  <c r="O65" i="4"/>
  <c r="D11" i="9"/>
  <c r="M36" i="7"/>
  <c r="CQ38" i="4"/>
  <c r="I47" i="5"/>
  <c r="AO69" i="4"/>
  <c r="BK39" i="4"/>
  <c r="X38" i="4"/>
  <c r="G48" i="4"/>
  <c r="AW70" i="4"/>
  <c r="N59" i="20"/>
  <c r="BN69" i="4"/>
  <c r="E20" i="14"/>
  <c r="AX69" i="4"/>
  <c r="D65" i="8"/>
  <c r="AP69" i="4"/>
  <c r="S9" i="5"/>
  <c r="CK71" i="4"/>
  <c r="G60" i="7"/>
  <c r="CA34" i="4"/>
  <c r="BO12" i="4"/>
  <c r="BD48" i="4"/>
  <c r="BM56" i="4"/>
  <c r="CD61" i="4"/>
  <c r="AH70" i="4"/>
  <c r="S66" i="5"/>
  <c r="AF33" i="4"/>
  <c r="AV55" i="4"/>
  <c r="D66" i="11"/>
  <c r="J52" i="15"/>
  <c r="AJ33" i="4"/>
  <c r="AU71" i="4"/>
  <c r="BK63" i="4"/>
  <c r="L34" i="4"/>
  <c r="BB32" i="4"/>
  <c r="D57" i="9"/>
  <c r="J62" i="5"/>
  <c r="F13" i="7"/>
  <c r="E10" i="15"/>
  <c r="F7" i="16"/>
  <c r="F30" i="20"/>
  <c r="G43" i="6"/>
  <c r="T41" i="4"/>
  <c r="N24" i="7"/>
  <c r="M16" i="15"/>
  <c r="O41" i="5"/>
  <c r="S34" i="4"/>
  <c r="D63" i="10"/>
  <c r="D55" i="6"/>
  <c r="D45" i="15"/>
  <c r="D41" i="9"/>
  <c r="AD63" i="4"/>
  <c r="CB61" i="4"/>
  <c r="BN37" i="4"/>
  <c r="BA34" i="4"/>
  <c r="G46" i="14"/>
  <c r="BD61" i="4"/>
  <c r="H58" i="6"/>
  <c r="K54" i="14"/>
  <c r="AP51" i="4"/>
  <c r="CF49" i="4"/>
  <c r="AP67" i="4"/>
  <c r="CN65" i="4"/>
  <c r="D63" i="6"/>
  <c r="AP20" i="4"/>
  <c r="BH65" i="4"/>
  <c r="BX57" i="4"/>
  <c r="K30" i="14"/>
  <c r="I58" i="7"/>
  <c r="D9" i="2"/>
  <c r="CK38" i="4"/>
  <c r="Q14" i="15"/>
  <c r="G8" i="14"/>
  <c r="Q49" i="15"/>
  <c r="Y37" i="4"/>
  <c r="F11" i="6"/>
  <c r="N36" i="7"/>
  <c r="I62" i="14"/>
  <c r="E41" i="4"/>
  <c r="BV59" i="4"/>
  <c r="BP28" i="4"/>
  <c r="AT49" i="4"/>
  <c r="AU32" i="4"/>
  <c r="F26" i="7"/>
  <c r="D61" i="9"/>
  <c r="BV51" i="4"/>
  <c r="M25" i="4"/>
  <c r="BH66" i="4"/>
  <c r="M72" i="5"/>
  <c r="BL30" i="4"/>
  <c r="CR37" i="4"/>
  <c r="BY17" i="4"/>
  <c r="O31" i="15"/>
  <c r="BJ72" i="4"/>
  <c r="BP73" i="4"/>
  <c r="AD57" i="4"/>
  <c r="R60" i="15"/>
  <c r="BX49" i="4"/>
  <c r="AO54" i="4"/>
  <c r="I23" i="7"/>
  <c r="H71" i="6"/>
  <c r="T42" i="5"/>
  <c r="P38" i="5"/>
  <c r="D55" i="15"/>
  <c r="J11" i="7"/>
  <c r="AG61" i="4"/>
  <c r="P54" i="4"/>
  <c r="CT43" i="4"/>
  <c r="CM51" i="4"/>
  <c r="R44" i="15"/>
  <c r="L7" i="5"/>
  <c r="I32" i="15"/>
  <c r="Q37" i="4"/>
  <c r="I38" i="14"/>
  <c r="AA66" i="4"/>
  <c r="H9" i="5"/>
  <c r="AG29" i="4"/>
  <c r="D37" i="15"/>
  <c r="BM36" i="4"/>
  <c r="BN44" i="4"/>
  <c r="C93" i="1"/>
  <c r="E15" i="12"/>
  <c r="R35" i="4"/>
  <c r="S43" i="4"/>
  <c r="AR26" i="4"/>
  <c r="CJ55" i="4"/>
  <c r="BK15" i="4"/>
  <c r="J53" i="4"/>
  <c r="BC15" i="4"/>
  <c r="CM52" i="4"/>
  <c r="O15" i="4"/>
  <c r="D40" i="15"/>
  <c r="F20" i="27"/>
  <c r="AB58" i="4"/>
  <c r="AQ43" i="4"/>
  <c r="BG35" i="4"/>
  <c r="D125" i="1"/>
  <c r="O31" i="5"/>
  <c r="Z52" i="4"/>
  <c r="AH61" i="4"/>
  <c r="BO67" i="4"/>
  <c r="Z61" i="4"/>
  <c r="AB66" i="4"/>
  <c r="J61" i="4"/>
  <c r="AS65" i="4"/>
  <c r="CM60" i="4"/>
  <c r="AZ27" i="4"/>
  <c r="AW63" i="4"/>
  <c r="AX71" i="4"/>
  <c r="AM26" i="4"/>
  <c r="BK25" i="4"/>
  <c r="P40" i="4"/>
  <c r="Y48" i="4"/>
  <c r="CH25" i="4"/>
  <c r="CE61" i="4"/>
  <c r="CF69" i="4"/>
  <c r="CK24" i="4"/>
  <c r="N25" i="4"/>
  <c r="K61" i="4"/>
  <c r="J7" i="14"/>
  <c r="K70" i="15"/>
  <c r="AJ34" i="4"/>
  <c r="AY19" i="4"/>
  <c r="D41" i="7"/>
  <c r="H27" i="6"/>
  <c r="Z22" i="4"/>
  <c r="F18" i="12"/>
  <c r="CS54" i="4"/>
  <c r="X22" i="4"/>
  <c r="CK54" i="4"/>
  <c r="BE21" i="4"/>
  <c r="BU54" i="4"/>
  <c r="AG21" i="4"/>
  <c r="BM54" i="4"/>
  <c r="Z21" i="4"/>
  <c r="G57" i="4"/>
  <c r="P65" i="4"/>
  <c r="E20" i="4"/>
  <c r="F73" i="5"/>
  <c r="BK33" i="4"/>
  <c r="CB41" i="4"/>
  <c r="BH19" i="4"/>
  <c r="BE55" i="4"/>
  <c r="BF63" i="4"/>
  <c r="AU18" i="4"/>
  <c r="BQ18" i="4"/>
  <c r="BV54" i="4"/>
  <c r="BW62" i="4"/>
  <c r="BT17" i="4"/>
  <c r="CD13" i="4"/>
  <c r="L12" i="5"/>
  <c r="D8" i="22"/>
  <c r="BM44" i="4"/>
  <c r="D50" i="19"/>
  <c r="I16" i="5"/>
  <c r="AO45" i="4"/>
  <c r="CE43" i="4"/>
  <c r="BV53" i="4"/>
  <c r="CB71" i="4"/>
  <c r="D15" i="10"/>
  <c r="H71" i="4"/>
  <c r="G55" i="7"/>
  <c r="CK70" i="4"/>
  <c r="N44" i="7"/>
  <c r="CC70" i="4"/>
  <c r="BA27" i="4"/>
  <c r="W73" i="4"/>
  <c r="L17" i="14"/>
  <c r="U36" i="4"/>
  <c r="Q14" i="4"/>
  <c r="CQ49" i="4"/>
  <c r="CR57" i="4"/>
  <c r="F73" i="4"/>
  <c r="BU71" i="4"/>
  <c r="J45" i="7"/>
  <c r="BK34" i="4"/>
  <c r="BI66" i="4"/>
  <c r="CT70" i="4"/>
  <c r="H17" i="6"/>
  <c r="CJ33" i="4"/>
  <c r="M40" i="7"/>
  <c r="D8" i="12"/>
  <c r="BI73" i="4"/>
  <c r="CF58" i="4"/>
  <c r="K51" i="4"/>
  <c r="AW21" i="4"/>
  <c r="CM19" i="4"/>
  <c r="M69" i="7"/>
  <c r="BS64" i="4"/>
  <c r="BW42" i="4"/>
  <c r="BK64" i="4"/>
  <c r="AJ41" i="4"/>
  <c r="AU64" i="4"/>
  <c r="BA40" i="4"/>
  <c r="AM64" i="4"/>
  <c r="L35" i="4"/>
  <c r="CH66" i="4"/>
  <c r="T15" i="5"/>
  <c r="CN29" i="4"/>
  <c r="C95" i="1"/>
  <c r="BA43" i="4"/>
  <c r="BJ51" i="4"/>
  <c r="AX29" i="4"/>
  <c r="AE65" i="4"/>
  <c r="AN73" i="4"/>
  <c r="AC28" i="4"/>
  <c r="BO28" i="4"/>
  <c r="BD64" i="4"/>
  <c r="BM72" i="4"/>
  <c r="BB27" i="4"/>
  <c r="BL23" i="4"/>
  <c r="AS59" i="4"/>
  <c r="F29" i="26"/>
  <c r="E64" i="17"/>
  <c r="BE69" i="4"/>
  <c r="BL54" i="4"/>
  <c r="CB46" i="4"/>
  <c r="M17" i="4"/>
  <c r="P60" i="15"/>
  <c r="E71" i="6"/>
  <c r="G64" i="4"/>
  <c r="P37" i="4"/>
  <c r="CR63" i="4"/>
  <c r="BV35" i="4"/>
  <c r="CB63" i="4"/>
  <c r="J35" i="4"/>
  <c r="BT63" i="4"/>
  <c r="AF31" i="4"/>
  <c r="V66" i="4"/>
  <c r="T8" i="5"/>
  <c r="AB29" i="4"/>
  <c r="C22" i="1"/>
  <c r="CH42" i="4"/>
  <c r="CQ50" i="4"/>
  <c r="BW28" i="4"/>
  <c r="BL64" i="4"/>
  <c r="BU72" i="4"/>
  <c r="BJ27" i="4"/>
  <c r="CN27" i="4"/>
  <c r="R27" i="15"/>
  <c r="E48" i="8"/>
  <c r="CA63" i="4"/>
  <c r="CP48" i="4"/>
  <c r="M41" i="4"/>
  <c r="BG11" i="4"/>
  <c r="Q68" i="4"/>
  <c r="Y44" i="4"/>
  <c r="BU62" i="4"/>
  <c r="F55" i="6"/>
  <c r="BM62" i="4"/>
  <c r="BN12" i="4"/>
  <c r="E102" i="1"/>
  <c r="M55" i="5"/>
  <c r="AG36" i="4"/>
  <c r="H58" i="15"/>
  <c r="F64" i="30"/>
  <c r="L69" i="5"/>
  <c r="M49" i="4"/>
  <c r="F16" i="7"/>
  <c r="P55" i="15"/>
  <c r="S24" i="5"/>
  <c r="T42" i="4"/>
  <c r="F63" i="7"/>
  <c r="CG25" i="4"/>
  <c r="J67" i="4"/>
  <c r="Z59" i="4"/>
  <c r="F67" i="16"/>
  <c r="L25" i="14"/>
  <c r="BB9" i="4"/>
  <c r="F9" i="4"/>
  <c r="D33" i="9"/>
  <c r="J51" i="5"/>
  <c r="F55" i="4"/>
  <c r="V47" i="4"/>
  <c r="BL70" i="4"/>
  <c r="Y69" i="4"/>
  <c r="G56" i="6"/>
  <c r="N14" i="7"/>
  <c r="G33" i="5"/>
  <c r="BK46" i="4"/>
  <c r="BZ31" i="4"/>
  <c r="G46" i="5"/>
  <c r="AM47" i="4"/>
  <c r="CS45" i="4"/>
  <c r="CB55" i="4"/>
  <c r="AK25" i="4"/>
  <c r="N58" i="7"/>
  <c r="E34" i="12"/>
  <c r="AK41" i="4"/>
  <c r="AU31" i="4"/>
  <c r="AI67" i="4"/>
  <c r="BK62" i="4"/>
  <c r="J59" i="5"/>
  <c r="CK29" i="4"/>
  <c r="BB31" i="4"/>
  <c r="D44" i="12"/>
  <c r="AG38" i="4"/>
  <c r="BC7" i="4"/>
  <c r="H51" i="6"/>
  <c r="F54" i="20"/>
  <c r="H70" i="14"/>
  <c r="BG19" i="4"/>
  <c r="AE55" i="4"/>
  <c r="BW50" i="4"/>
  <c r="F37" i="14"/>
  <c r="G68" i="7"/>
  <c r="AH12" i="4"/>
  <c r="W70" i="4"/>
  <c r="AW61" i="4"/>
  <c r="E60" i="14"/>
  <c r="Q46" i="4"/>
  <c r="AF71" i="4"/>
  <c r="BQ57" i="4"/>
  <c r="L43" i="4"/>
  <c r="J26" i="5"/>
  <c r="D54" i="20"/>
  <c r="H35" i="14"/>
  <c r="K28" i="14"/>
  <c r="E48" i="6"/>
  <c r="F32" i="15"/>
  <c r="BT38" i="4"/>
  <c r="BC31" i="4"/>
  <c r="W38" i="4"/>
  <c r="AF46" i="4"/>
  <c r="N66" i="20"/>
  <c r="AW68" i="4"/>
  <c r="S35" i="5"/>
  <c r="AM31" i="4"/>
  <c r="P49" i="5"/>
  <c r="BM60" i="4"/>
  <c r="BN68" i="4"/>
  <c r="M58" i="7"/>
  <c r="R29" i="5"/>
  <c r="CQ30" i="4"/>
  <c r="CR38" i="4"/>
  <c r="F18" i="20"/>
  <c r="L11" i="5"/>
  <c r="S59" i="15"/>
  <c r="BE37" i="4"/>
  <c r="AS9" i="4"/>
  <c r="U50" i="4"/>
  <c r="D100" i="1"/>
  <c r="AN47" i="4"/>
  <c r="F76" i="1"/>
  <c r="AF47" i="4"/>
  <c r="F49" i="1"/>
  <c r="I26" i="26"/>
  <c r="E31" i="21"/>
  <c r="BW35" i="4"/>
  <c r="CT20" i="4"/>
  <c r="H11" i="14"/>
  <c r="G34" i="7"/>
  <c r="AU25" i="4"/>
  <c r="K70" i="14"/>
  <c r="BL55" i="4"/>
  <c r="CP24" i="4"/>
  <c r="BD55" i="4"/>
  <c r="AD24" i="4"/>
  <c r="AN55" i="4"/>
  <c r="F24" i="4"/>
  <c r="AF55" i="4"/>
  <c r="CT21" i="4"/>
  <c r="BS57" i="4"/>
  <c r="CB65" i="4"/>
  <c r="BQ20" i="4"/>
  <c r="I10" i="7"/>
  <c r="AT34" i="4"/>
  <c r="AU42" i="4"/>
  <c r="AI20" i="4"/>
  <c r="X56" i="4"/>
  <c r="AG64" i="4"/>
  <c r="V19" i="4"/>
  <c r="AZ19" i="4"/>
  <c r="AW55" i="4"/>
  <c r="I9" i="14"/>
  <c r="L48" i="15"/>
  <c r="N12" i="20"/>
  <c r="D52" i="7"/>
  <c r="O71" i="5"/>
  <c r="F58" i="5"/>
  <c r="CE60" i="4"/>
  <c r="BZ57" i="4"/>
  <c r="AD49" i="4"/>
  <c r="AM7" i="4"/>
  <c r="V49" i="4"/>
  <c r="O7" i="4"/>
  <c r="F49" i="4"/>
  <c r="D64" i="2"/>
  <c r="CQ48" i="4"/>
  <c r="BD15" i="4"/>
  <c r="AK51" i="4"/>
  <c r="AT59" i="4"/>
  <c r="F26" i="4"/>
  <c r="O73" i="4"/>
  <c r="M12" i="14"/>
  <c r="M36" i="4"/>
  <c r="I14" i="4"/>
  <c r="CA49" i="4"/>
  <c r="CJ57" i="4"/>
  <c r="BY12" i="4"/>
  <c r="Z13" i="4"/>
  <c r="G49" i="4"/>
  <c r="P57" i="4"/>
  <c r="E12" i="4"/>
  <c r="C118" i="1"/>
  <c r="F45" i="22"/>
  <c r="M8" i="15"/>
  <c r="H18" i="5"/>
  <c r="AH60" i="4"/>
  <c r="AX52" i="4"/>
  <c r="CB22" i="4"/>
  <c r="AO21" i="4"/>
  <c r="X31" i="4"/>
  <c r="AT65" i="4"/>
  <c r="AC48" i="4"/>
  <c r="AL65" i="4"/>
  <c r="CQ46" i="4"/>
  <c r="V65" i="4"/>
  <c r="W46" i="4"/>
  <c r="N65" i="4"/>
  <c r="BK40" i="4"/>
  <c r="BA67" i="4"/>
  <c r="L23" i="5"/>
  <c r="BO30" i="4"/>
  <c r="E128" i="1"/>
  <c r="AJ44" i="4"/>
  <c r="AC52" i="4"/>
  <c r="BM30" i="4"/>
  <c r="F66" i="4"/>
  <c r="G7" i="5"/>
  <c r="L29" i="4"/>
  <c r="AP29" i="4"/>
  <c r="W65" i="4"/>
  <c r="AF73" i="4"/>
  <c r="U28" i="4"/>
  <c r="P61" i="5"/>
  <c r="G58" i="6"/>
  <c r="AA51" i="4"/>
  <c r="AP36" i="4"/>
  <c r="BF28" i="4"/>
  <c r="G39" i="14"/>
  <c r="BC23" i="4"/>
  <c r="BM13" i="4"/>
  <c r="T59" i="4"/>
  <c r="BX50" i="4"/>
  <c r="L59" i="4"/>
  <c r="AC49" i="4"/>
  <c r="BY58" i="4"/>
  <c r="BJ48" i="4"/>
  <c r="BQ58" i="4"/>
  <c r="AL25" i="4"/>
  <c r="AI61" i="4"/>
  <c r="AJ69" i="4"/>
  <c r="AO24" i="4"/>
  <c r="R49" i="15"/>
  <c r="J38" i="4"/>
  <c r="K46" i="4"/>
  <c r="CB23" i="4"/>
  <c r="BI59" i="4"/>
  <c r="BR67" i="4"/>
  <c r="BW22" i="4"/>
  <c r="H23" i="4"/>
  <c r="CH58" i="4"/>
  <c r="CQ66" i="4"/>
  <c r="CN21" i="4"/>
  <c r="CP17" i="4"/>
  <c r="CM53" i="4"/>
  <c r="H31" i="15"/>
  <c r="E68" i="17"/>
  <c r="CR46" i="4"/>
  <c r="N32" i="4"/>
  <c r="E17" i="13"/>
  <c r="E42" i="6"/>
  <c r="CN10" i="4"/>
  <c r="F110" i="1"/>
  <c r="AK58" i="4"/>
  <c r="Y45" i="4"/>
  <c r="AC58" i="4"/>
  <c r="BW43" i="4"/>
  <c r="M58" i="4"/>
  <c r="K43" i="4"/>
  <c r="E58" i="4"/>
  <c r="BK24" i="4"/>
  <c r="BH60" i="4"/>
  <c r="BA68" i="4"/>
  <c r="BN23" i="4"/>
  <c r="F7" i="15"/>
  <c r="AI37" i="4"/>
  <c r="AJ45" i="4"/>
  <c r="P23" i="4"/>
  <c r="CP58" i="4"/>
  <c r="F67" i="4"/>
  <c r="K22" i="4"/>
  <c r="AO22" i="4"/>
  <c r="I19" i="7"/>
  <c r="D19" i="10"/>
  <c r="AC41" i="4"/>
  <c r="AZ26" i="4"/>
  <c r="D44" i="7"/>
  <c r="G41" i="5"/>
  <c r="CR7" i="4"/>
  <c r="CS31" i="4"/>
  <c r="N69" i="14"/>
  <c r="F69" i="12"/>
  <c r="L37" i="5"/>
  <c r="AH44" i="4"/>
  <c r="L65" i="7"/>
  <c r="F27" i="20"/>
  <c r="F48" i="6"/>
  <c r="D74" i="1"/>
  <c r="K25" i="15"/>
  <c r="J17" i="15"/>
  <c r="H44" i="5"/>
  <c r="F36" i="23"/>
  <c r="D27" i="10"/>
  <c r="D15" i="6"/>
  <c r="BR55" i="4"/>
  <c r="CH47" i="4"/>
  <c r="AE71" i="4"/>
  <c r="CK69" i="4"/>
  <c r="F49" i="7"/>
  <c r="I34" i="7"/>
  <c r="N21" i="7"/>
  <c r="CD67" i="4"/>
  <c r="CD43" i="4"/>
  <c r="I36" i="4"/>
  <c r="AQ59" i="4"/>
  <c r="BY57" i="4"/>
  <c r="BX67" i="4"/>
  <c r="M25" i="20"/>
  <c r="L11" i="29"/>
  <c r="AX35" i="4"/>
  <c r="BA73" i="4"/>
  <c r="BQ65" i="4"/>
  <c r="Z36" i="4"/>
  <c r="BP34" i="4"/>
  <c r="BG44" i="4"/>
  <c r="E125" i="1"/>
  <c r="K56" i="15"/>
  <c r="D23" i="9"/>
  <c r="S23" i="5"/>
  <c r="D56" i="6"/>
  <c r="BU61" i="4"/>
  <c r="AX51" i="4"/>
  <c r="R61" i="5"/>
  <c r="V24" i="4"/>
  <c r="AC73" i="4"/>
  <c r="AQ52" i="4"/>
  <c r="BC32" i="4"/>
  <c r="F44" i="27"/>
  <c r="E47" i="14"/>
  <c r="D20" i="9"/>
  <c r="R52" i="5"/>
  <c r="D43" i="27"/>
  <c r="BI49" i="4"/>
  <c r="AT39" i="4"/>
  <c r="S24" i="15"/>
  <c r="P8" i="5"/>
  <c r="H7" i="4"/>
  <c r="BA64" i="4"/>
  <c r="BS55" i="4"/>
  <c r="BV36" i="4"/>
  <c r="AM40" i="4"/>
  <c r="BJ65" i="4"/>
  <c r="R20" i="4"/>
  <c r="AX37" i="4"/>
  <c r="S73" i="5"/>
  <c r="I67" i="23"/>
  <c r="E26" i="5"/>
  <c r="O20" i="5"/>
  <c r="Q16" i="15"/>
  <c r="L46" i="7"/>
  <c r="V16" i="4"/>
  <c r="E9" i="4"/>
  <c r="BA32" i="4"/>
  <c r="BJ40" i="4"/>
  <c r="F41" i="6"/>
  <c r="BS62" i="4"/>
  <c r="CB70" i="4"/>
  <c r="BQ25" i="4"/>
  <c r="F26" i="15"/>
  <c r="CQ54" i="4"/>
  <c r="CR62" i="4"/>
  <c r="H28" i="6"/>
  <c r="AE70" i="4"/>
  <c r="R69" i="5"/>
  <c r="AC33" i="4"/>
  <c r="F24" i="29"/>
  <c r="CK68" i="4"/>
  <c r="S42" i="5"/>
  <c r="CA31" i="4"/>
  <c r="D41" i="2"/>
  <c r="BO44" i="4"/>
  <c r="AH30" i="4"/>
  <c r="BR41" i="4"/>
  <c r="CE29" i="4"/>
  <c r="BJ41" i="4"/>
  <c r="BO29" i="4"/>
  <c r="F42" i="15"/>
  <c r="CM34" i="4"/>
  <c r="AG13" i="4"/>
  <c r="E72" i="12"/>
  <c r="G33" i="6"/>
  <c r="R70" i="5"/>
  <c r="AG62" i="4"/>
  <c r="AB59" i="4"/>
  <c r="CP49" i="4"/>
  <c r="BZ8" i="4"/>
  <c r="CH49" i="4"/>
  <c r="BB8" i="4"/>
  <c r="BR49" i="4"/>
  <c r="AD8" i="4"/>
  <c r="BJ49" i="4"/>
  <c r="W16" i="4"/>
  <c r="T52" i="4"/>
  <c r="M60" i="4"/>
  <c r="BK8" i="4"/>
  <c r="CA73" i="4"/>
  <c r="E52" i="14"/>
  <c r="BY36" i="4"/>
  <c r="BU14" i="4"/>
  <c r="BB50" i="4"/>
  <c r="BC58" i="4"/>
  <c r="BH13" i="4"/>
  <c r="CT13" i="4"/>
  <c r="BS49" i="4"/>
  <c r="D14" i="13"/>
  <c r="P8" i="15"/>
  <c r="I63" i="15"/>
  <c r="D47" i="10"/>
  <c r="CP63" i="4"/>
  <c r="AU62" i="4"/>
  <c r="AO38" i="4"/>
  <c r="AJ35" i="4"/>
  <c r="BP43" i="4"/>
  <c r="C69" i="1"/>
  <c r="BH43" i="4"/>
  <c r="E26" i="1"/>
  <c r="AR43" i="4"/>
  <c r="C23" i="1"/>
  <c r="AJ43" i="4"/>
  <c r="BR9" i="4"/>
  <c r="CE45" i="4"/>
  <c r="CF53" i="4"/>
  <c r="CR39" i="4"/>
  <c r="AS67" i="4"/>
  <c r="O22" i="5"/>
  <c r="BG30" i="4"/>
  <c r="E126" i="1"/>
  <c r="AB44" i="4"/>
  <c r="U52" i="4"/>
  <c r="AH7" i="4"/>
  <c r="C72" i="1"/>
  <c r="AK43" i="4"/>
  <c r="AT51" i="4"/>
  <c r="D27" i="2"/>
  <c r="G7" i="21"/>
  <c r="D21" i="15"/>
  <c r="J59" i="7"/>
  <c r="BN52" i="4"/>
  <c r="CC37" i="4"/>
  <c r="CS29" i="4"/>
  <c r="E123" i="1"/>
  <c r="G31" i="4"/>
  <c r="U17" i="4"/>
  <c r="CF59" i="4"/>
  <c r="AL56" i="4"/>
  <c r="BX59" i="4"/>
  <c r="CR54" i="4"/>
  <c r="BH59" i="4"/>
  <c r="AF54" i="4"/>
  <c r="AZ59" i="4"/>
  <c r="E26" i="4"/>
  <c r="J62" i="4"/>
  <c r="K70" i="4"/>
  <c r="H25" i="4"/>
  <c r="D47" i="26"/>
  <c r="BV38" i="4"/>
  <c r="BW46" i="4"/>
  <c r="AU24" i="4"/>
  <c r="AR60" i="4"/>
  <c r="AK68" i="4"/>
  <c r="AX23" i="4"/>
  <c r="BT23" i="4"/>
  <c r="BA59" i="4"/>
  <c r="BJ67" i="4"/>
  <c r="BO22" i="4"/>
  <c r="E51" i="14"/>
  <c r="F18" i="14"/>
  <c r="BV28" i="4"/>
  <c r="CK13" i="4"/>
  <c r="E46" i="26"/>
  <c r="D46" i="19"/>
  <c r="P58" i="5"/>
  <c r="D13" i="5"/>
  <c r="BF53" i="4"/>
  <c r="CP16" i="4"/>
  <c r="AX53" i="4"/>
  <c r="AL16" i="4"/>
  <c r="AH53" i="4"/>
  <c r="AD16" i="4"/>
  <c r="Z53" i="4"/>
  <c r="BX19" i="4"/>
  <c r="BU55" i="4"/>
  <c r="BV63" i="4"/>
  <c r="G73" i="5"/>
  <c r="P47" i="5"/>
  <c r="BG29" i="4"/>
  <c r="AW40" i="4"/>
  <c r="M18" i="4"/>
  <c r="R54" i="4"/>
  <c r="S62" i="4"/>
  <c r="P17" i="4"/>
  <c r="AL17" i="4"/>
  <c r="AI53" i="4"/>
  <c r="AJ61" i="4"/>
  <c r="AO16" i="4"/>
  <c r="AQ12" i="4"/>
  <c r="AF48" i="4"/>
  <c r="H36" i="6"/>
  <c r="D49" i="8"/>
  <c r="AT24" i="4"/>
  <c r="BA9" i="4"/>
  <c r="F8" i="15"/>
  <c r="K41" i="14"/>
  <c r="AT73" i="4"/>
  <c r="BE70" i="4"/>
  <c r="CE52" i="4"/>
  <c r="CR14" i="4"/>
  <c r="BW52" i="4"/>
  <c r="AV14" i="4"/>
  <c r="BG52" i="4"/>
  <c r="AF14" i="4"/>
  <c r="AY52" i="4"/>
  <c r="L19" i="4"/>
  <c r="I55" i="4"/>
  <c r="J63" i="4"/>
  <c r="O70" i="4"/>
  <c r="E35" i="5"/>
  <c r="BJ26" i="4"/>
  <c r="BV39" i="4"/>
  <c r="AT17" i="4"/>
  <c r="AQ53" i="4"/>
  <c r="AR61" i="4"/>
  <c r="AW16" i="4"/>
  <c r="BK16" i="4"/>
  <c r="G72" i="21"/>
  <c r="AR57" i="4"/>
  <c r="CF18" i="4"/>
  <c r="F70" i="14"/>
  <c r="D39" i="10"/>
  <c r="F60" i="7"/>
  <c r="CF67" i="4"/>
  <c r="CA64" i="4"/>
  <c r="AR51" i="4"/>
  <c r="F73" i="22"/>
  <c r="N16" i="14"/>
  <c r="BM37" i="4"/>
  <c r="BA25" i="4"/>
  <c r="AL9" i="4"/>
  <c r="AS33" i="4"/>
  <c r="L37" i="7"/>
  <c r="E17" i="6"/>
  <c r="L20" i="5"/>
  <c r="D35" i="8"/>
  <c r="AC57" i="4"/>
  <c r="AB26" i="4"/>
  <c r="F34" i="14"/>
  <c r="AQ44" i="4"/>
  <c r="BF46" i="4"/>
  <c r="CG52" i="4"/>
  <c r="AZ41" i="4"/>
  <c r="CD37" i="4"/>
  <c r="CN69" i="4"/>
  <c r="CF45" i="4"/>
  <c r="J17" i="26"/>
  <c r="AR18" i="4"/>
  <c r="P41" i="4"/>
  <c r="H17" i="4"/>
  <c r="AA52" i="4"/>
  <c r="Y14" i="4"/>
  <c r="AV48" i="4"/>
  <c r="BJ42" i="4"/>
  <c r="CR47" i="4"/>
  <c r="AX13" i="4"/>
  <c r="CC47" i="4"/>
  <c r="S48" i="5"/>
  <c r="H73" i="6"/>
  <c r="AI68" i="4"/>
  <c r="J29" i="7"/>
  <c r="AV69" i="4"/>
  <c r="K68" i="4"/>
  <c r="CC68" i="4"/>
  <c r="CN67" i="4"/>
  <c r="X63" i="4"/>
  <c r="AX70" i="4"/>
  <c r="G70" i="5"/>
  <c r="AV33" i="4"/>
  <c r="AB11" i="4"/>
  <c r="Y47" i="4"/>
  <c r="Z55" i="4"/>
  <c r="AS50" i="4"/>
  <c r="CF68" i="4"/>
  <c r="T39" i="5"/>
  <c r="CT31" i="4"/>
  <c r="AA44" i="4"/>
  <c r="L68" i="4"/>
  <c r="M28" i="5"/>
  <c r="R31" i="4"/>
  <c r="T27" i="4"/>
  <c r="Q63" i="4"/>
  <c r="I22" i="14"/>
  <c r="P19" i="5"/>
  <c r="BE46" i="4"/>
  <c r="AG46" i="4"/>
  <c r="BL48" i="4"/>
  <c r="F69" i="5"/>
  <c r="R55" i="4"/>
  <c r="E64" i="13"/>
  <c r="CC54" i="4"/>
  <c r="L44" i="4"/>
  <c r="Z47" i="4"/>
  <c r="BB16" i="4"/>
  <c r="E13" i="5"/>
  <c r="P63" i="15"/>
  <c r="CF37" i="4"/>
  <c r="U58" i="4"/>
  <c r="CE69" i="4"/>
  <c r="D59" i="5"/>
  <c r="CK32" i="4"/>
  <c r="T60" i="4"/>
  <c r="AQ63" i="4"/>
  <c r="CR10" i="4"/>
  <c r="AS38" i="4"/>
  <c r="BI21" i="4"/>
  <c r="BC43" i="4"/>
  <c r="BX63" i="4"/>
  <c r="CK22" i="4"/>
  <c r="BZ68" i="4"/>
  <c r="CE23" i="4"/>
  <c r="CR43" i="4"/>
  <c r="Y22" i="4"/>
  <c r="BR68" i="4"/>
  <c r="P12" i="15"/>
  <c r="CQ40" i="4"/>
  <c r="D73" i="2"/>
  <c r="AJ11" i="4"/>
  <c r="CN68" i="4"/>
  <c r="BO45" i="4"/>
  <c r="BH52" i="4"/>
  <c r="BQ12" i="4"/>
  <c r="BZ58" i="4"/>
  <c r="BT57" i="4"/>
  <c r="BI12" i="4"/>
  <c r="AD26" i="4"/>
  <c r="AN40" i="4"/>
  <c r="AW48" i="4"/>
  <c r="C62" i="1"/>
  <c r="D39" i="8"/>
  <c r="AC35" i="4"/>
  <c r="AL43" i="4"/>
  <c r="W19" i="4"/>
  <c r="CS73" i="4"/>
  <c r="CH28" i="4"/>
  <c r="R49" i="4"/>
  <c r="AP39" i="4"/>
  <c r="T54" i="4"/>
  <c r="P10" i="5"/>
  <c r="AD29" i="4"/>
  <c r="I26" i="7"/>
  <c r="AN34" i="4"/>
  <c r="AS54" i="4"/>
  <c r="CS35" i="4"/>
  <c r="J21" i="7"/>
  <c r="G23" i="7"/>
  <c r="M68" i="5"/>
  <c r="BS40" i="4"/>
  <c r="AU40" i="4"/>
  <c r="CE28" i="4"/>
  <c r="J30" i="4"/>
  <c r="AC27" i="4"/>
  <c r="BE32" i="4"/>
  <c r="L22" i="5"/>
  <c r="U68" i="4"/>
  <c r="AH23" i="4"/>
  <c r="H15" i="4"/>
  <c r="CH50" i="4"/>
  <c r="CQ58" i="4"/>
  <c r="CN13" i="4"/>
  <c r="CH9" i="4"/>
  <c r="CM45" i="4"/>
  <c r="CN53" i="4"/>
  <c r="CS8" i="4"/>
  <c r="BZ12" i="4"/>
  <c r="AY39" i="4"/>
  <c r="BL59" i="4"/>
  <c r="BV70" i="4"/>
  <c r="BV64" i="4"/>
  <c r="BP14" i="4"/>
  <c r="CF39" i="4"/>
  <c r="C30" i="1"/>
  <c r="CH44" i="4"/>
  <c r="R65" i="4"/>
  <c r="G20" i="4"/>
  <c r="E21" i="1"/>
  <c r="BU44" i="4"/>
  <c r="BL45" i="4"/>
  <c r="BD24" i="4"/>
  <c r="CS23" i="4"/>
  <c r="BL49" i="4"/>
  <c r="AE26" i="4"/>
  <c r="C58" i="1"/>
  <c r="AI54" i="4"/>
  <c r="BP11" i="4"/>
  <c r="M30" i="7"/>
  <c r="CB33" i="4"/>
  <c r="BB25" i="4"/>
  <c r="AY61" i="4"/>
  <c r="AZ69" i="4"/>
  <c r="BE24" i="4"/>
  <c r="BG20" i="4"/>
  <c r="AV56" i="4"/>
  <c r="BE64" i="4"/>
  <c r="AT19" i="4"/>
  <c r="BW14" i="4"/>
  <c r="H50" i="4"/>
  <c r="M70" i="4"/>
  <c r="Z25" i="4"/>
  <c r="E21" i="5"/>
  <c r="AB30" i="4"/>
  <c r="AW50" i="4"/>
  <c r="CJ49" i="4"/>
  <c r="AY55" i="4"/>
  <c r="J25" i="5"/>
  <c r="BA30" i="4"/>
  <c r="X49" i="4"/>
  <c r="X30" i="4"/>
  <c r="P10" i="15"/>
  <c r="D53" i="8"/>
  <c r="N73" i="7"/>
  <c r="AR45" i="4"/>
  <c r="S22" i="4"/>
  <c r="F20" i="4"/>
  <c r="BY52" i="4"/>
  <c r="CG10" i="4"/>
  <c r="L63" i="5"/>
  <c r="P33" i="4"/>
  <c r="CA24" i="4"/>
  <c r="BX60" i="4"/>
  <c r="BQ68" i="4"/>
  <c r="CD23" i="4"/>
  <c r="CF19" i="4"/>
  <c r="CC55" i="4"/>
  <c r="CD63" i="4"/>
  <c r="BS18" i="4"/>
  <c r="CG12" i="4"/>
  <c r="AO49" i="4"/>
  <c r="AT69" i="4"/>
  <c r="AY24" i="4"/>
  <c r="T11" i="5"/>
  <c r="AS29" i="4"/>
  <c r="BV49" i="4"/>
  <c r="U44" i="4"/>
  <c r="BX54" i="4"/>
  <c r="E18" i="5"/>
  <c r="CH29" i="4"/>
  <c r="BB43" i="4"/>
  <c r="BP54" i="4"/>
  <c r="G23" i="4"/>
  <c r="G72" i="4"/>
  <c r="K52" i="4"/>
  <c r="BX51" i="4"/>
  <c r="J65" i="5"/>
  <c r="BS16" i="4"/>
  <c r="CR15" i="4"/>
  <c r="S38" i="4"/>
  <c r="E7" i="12"/>
  <c r="R71" i="4"/>
  <c r="G26" i="4"/>
  <c r="BZ17" i="4"/>
  <c r="BW53" i="4"/>
  <c r="BX61" i="4"/>
  <c r="CC16" i="4"/>
  <c r="CE12" i="4"/>
  <c r="BT48" i="4"/>
  <c r="CC56" i="4"/>
  <c r="BR11" i="4"/>
  <c r="AN18" i="4"/>
  <c r="AF42" i="4"/>
  <c r="AK62" i="4"/>
  <c r="AI12" i="4"/>
  <c r="AU67" i="4"/>
  <c r="BZ20" i="4"/>
  <c r="BU42" i="4"/>
  <c r="CC8" i="4"/>
  <c r="BW47" i="4"/>
  <c r="CJ67" i="4"/>
  <c r="BY22" i="4"/>
  <c r="AW8" i="4"/>
  <c r="BO47" i="4"/>
  <c r="W56" i="4"/>
  <c r="AA20" i="4"/>
  <c r="BS26" i="4"/>
  <c r="AV17" i="4"/>
  <c r="AK12" i="4"/>
  <c r="CH17" i="4"/>
  <c r="AU10" i="4"/>
  <c r="W10" i="4"/>
  <c r="BE17" i="4"/>
  <c r="R41" i="4"/>
  <c r="I62" i="7"/>
  <c r="L68" i="5"/>
  <c r="R36" i="4"/>
  <c r="N24" i="4"/>
  <c r="CQ47" i="4"/>
  <c r="CB45" i="4"/>
  <c r="N57" i="7"/>
  <c r="AN53" i="4"/>
  <c r="D72" i="18"/>
  <c r="K35" i="4"/>
  <c r="D73" i="7"/>
  <c r="CC23" i="4"/>
  <c r="I25" i="14"/>
  <c r="E122" i="1"/>
  <c r="BG54" i="4"/>
  <c r="I8" i="4"/>
  <c r="CP39" i="4"/>
  <c r="N35" i="20"/>
  <c r="CS24" i="4"/>
  <c r="BW23" i="4"/>
  <c r="H65" i="6"/>
  <c r="CT53" i="4"/>
  <c r="BY18" i="4"/>
  <c r="D34" i="5"/>
  <c r="CJ47" i="4"/>
  <c r="F50" i="4"/>
  <c r="BE56" i="4"/>
  <c r="N7" i="15"/>
  <c r="X47" i="4"/>
  <c r="AE49" i="4"/>
  <c r="CD55" i="4"/>
  <c r="AX20" i="4"/>
  <c r="BD69" i="4"/>
  <c r="F57" i="4"/>
  <c r="AA68" i="4"/>
  <c r="D54" i="5"/>
  <c r="AW62" i="4"/>
  <c r="R41" i="5"/>
  <c r="AO62" i="4"/>
  <c r="CM28" i="4"/>
  <c r="CB64" i="4"/>
  <c r="CK72" i="4"/>
  <c r="BZ27" i="4"/>
  <c r="R30" i="4"/>
  <c r="AU41" i="4"/>
  <c r="BD49" i="4"/>
  <c r="AJ27" i="4"/>
  <c r="AG63" i="4"/>
  <c r="AH71" i="4"/>
  <c r="W26" i="4"/>
  <c r="AS26" i="4"/>
  <c r="AX62" i="4"/>
  <c r="AY70" i="4"/>
  <c r="AV25" i="4"/>
  <c r="BF21" i="4"/>
  <c r="AM57" i="4"/>
  <c r="D23" i="6"/>
  <c r="AF38" i="4"/>
  <c r="P35" i="5"/>
  <c r="S10" i="5"/>
  <c r="G40" i="6"/>
  <c r="CT55" i="4"/>
  <c r="BM32" i="4"/>
  <c r="BX69" i="4"/>
  <c r="AE24" i="4"/>
  <c r="AJ36" i="4"/>
  <c r="BD41" i="4"/>
  <c r="AP53" i="4"/>
  <c r="AA69" i="4"/>
  <c r="O46" i="5"/>
  <c r="AG32" i="4"/>
  <c r="AI28" i="4"/>
  <c r="X64" i="4"/>
  <c r="AG72" i="4"/>
  <c r="V27" i="4"/>
  <c r="M68" i="4"/>
  <c r="CC57" i="4"/>
  <c r="H59" i="5"/>
  <c r="CM32" i="4"/>
  <c r="G23" i="21"/>
  <c r="CG37" i="4"/>
  <c r="Y58" i="4"/>
  <c r="BR58" i="4"/>
  <c r="AA63" i="4"/>
  <c r="G68" i="26"/>
  <c r="AC38" i="4"/>
  <c r="F58" i="4"/>
  <c r="D64" i="18"/>
  <c r="AF62" i="4"/>
  <c r="BH67" i="4"/>
  <c r="AJ67" i="4"/>
  <c r="BW69" i="4"/>
  <c r="AX46" i="4"/>
  <c r="J29" i="5"/>
  <c r="AG39" i="4"/>
  <c r="E16" i="1"/>
  <c r="AL50" i="4"/>
  <c r="E52" i="4"/>
  <c r="R7" i="4"/>
  <c r="D35" i="7"/>
  <c r="BR34" i="4"/>
  <c r="BS42" i="4"/>
  <c r="CJ14" i="4"/>
  <c r="J12" i="5"/>
  <c r="T55" i="15"/>
  <c r="BX37" i="4"/>
  <c r="BA18" i="4"/>
  <c r="AD68" i="4"/>
  <c r="CF22" i="4"/>
  <c r="AV43" i="4"/>
  <c r="CA10" i="4"/>
  <c r="BF48" i="4"/>
  <c r="BK68" i="4"/>
  <c r="BP23" i="4"/>
  <c r="CC73" i="4"/>
  <c r="BR28" i="4"/>
  <c r="CM48" i="4"/>
  <c r="BS14" i="4"/>
  <c r="BU73" i="4"/>
  <c r="AG53" i="4"/>
  <c r="J57" i="5"/>
  <c r="D64" i="22"/>
  <c r="BN29" i="4"/>
  <c r="AV32" i="4"/>
  <c r="CS63" i="4"/>
  <c r="AC67" i="4"/>
  <c r="AB21" i="4"/>
  <c r="U67" i="4"/>
  <c r="BO62" i="4"/>
  <c r="BL17" i="4"/>
  <c r="AU8" i="4"/>
  <c r="AI45" i="4"/>
  <c r="AJ53" i="4"/>
  <c r="AO8" i="4"/>
  <c r="N26" i="4"/>
  <c r="AF40" i="4"/>
  <c r="AO48" i="4"/>
  <c r="C61" i="1"/>
  <c r="F23" i="6"/>
  <c r="CK33" i="4"/>
  <c r="CP53" i="4"/>
  <c r="G8" i="6"/>
  <c r="G59" i="4"/>
  <c r="G12" i="7"/>
  <c r="AG34" i="4"/>
  <c r="BB12" i="4"/>
  <c r="AI39" i="4"/>
  <c r="AV59" i="4"/>
  <c r="D14" i="5"/>
  <c r="AT12" i="4"/>
  <c r="AV62" i="4"/>
  <c r="BQ56" i="4"/>
  <c r="CT61" i="4"/>
  <c r="BN61" i="4"/>
  <c r="N27" i="4"/>
  <c r="BA26" i="4"/>
  <c r="BZ25" i="4"/>
  <c r="F43" i="4"/>
  <c r="AX22" i="4"/>
  <c r="X73" i="4"/>
  <c r="M28" i="4"/>
  <c r="CN19" i="4"/>
  <c r="CK55" i="4"/>
  <c r="CT63" i="4"/>
  <c r="CA18" i="4"/>
  <c r="CS14" i="4"/>
  <c r="BZ50" i="4"/>
  <c r="CA58" i="4"/>
  <c r="CF13" i="4"/>
  <c r="C8" i="1"/>
  <c r="AL44" i="4"/>
  <c r="BG64" i="4"/>
  <c r="Z29" i="4"/>
  <c r="BA69" i="4"/>
  <c r="BN24" i="4"/>
  <c r="BS44" i="4"/>
  <c r="AQ14" i="4"/>
  <c r="CK49" i="4"/>
  <c r="CP69" i="4"/>
  <c r="J25" i="4"/>
  <c r="K14" i="4"/>
  <c r="BM45" i="4"/>
  <c r="N8" i="4"/>
  <c r="BJ57" i="4"/>
  <c r="AL57" i="4"/>
  <c r="CM22" i="4"/>
  <c r="AW22" i="4"/>
  <c r="BN21" i="4"/>
  <c r="BL41" i="4"/>
  <c r="P33" i="15"/>
  <c r="BE72" i="4"/>
  <c r="AT27" i="4"/>
  <c r="AB19" i="4"/>
  <c r="Y55" i="4"/>
  <c r="Z63" i="4"/>
  <c r="O18" i="4"/>
  <c r="AG14" i="4"/>
  <c r="N50" i="4"/>
  <c r="O58" i="4"/>
  <c r="T13" i="4"/>
  <c r="L22" i="4"/>
  <c r="BK43" i="4"/>
  <c r="CF63" i="4"/>
  <c r="BD23" i="4"/>
  <c r="CH68" i="4"/>
  <c r="CM23" i="4"/>
  <c r="G44" i="4"/>
  <c r="AC12" i="4"/>
  <c r="Y49" i="4"/>
  <c r="AD69" i="4"/>
  <c r="AI24" i="4"/>
  <c r="U12" i="4"/>
  <c r="Q49" i="4"/>
  <c r="X45" i="4"/>
  <c r="Z69" i="4"/>
  <c r="G28" i="6"/>
  <c r="H27" i="5"/>
  <c r="BB17" i="4"/>
  <c r="F17" i="5"/>
  <c r="J9" i="5"/>
  <c r="CA26" i="4"/>
  <c r="BE71" i="4"/>
  <c r="AV65" i="4"/>
  <c r="AK20" i="4"/>
  <c r="AA12" i="4"/>
  <c r="P48" i="4"/>
  <c r="Y56" i="4"/>
  <c r="N11" i="4"/>
  <c r="C32" i="1"/>
  <c r="E43" i="4"/>
  <c r="N51" i="4"/>
  <c r="E117" i="1"/>
  <c r="J67" i="14"/>
  <c r="BJ36" i="4"/>
  <c r="CE56" i="4"/>
  <c r="X48" i="4"/>
  <c r="BY61" i="4"/>
  <c r="T24" i="15"/>
  <c r="F37" i="4"/>
  <c r="P18" i="4"/>
  <c r="T56" i="5"/>
  <c r="M69" i="5"/>
  <c r="I46" i="4"/>
  <c r="CP33" i="4"/>
  <c r="BI25" i="4"/>
  <c r="CE66" i="4"/>
  <c r="O62" i="4"/>
  <c r="T50" i="4"/>
  <c r="D46" i="13"/>
  <c r="F35" i="20"/>
  <c r="BI64" i="4"/>
  <c r="H39" i="4"/>
  <c r="D20" i="22"/>
  <c r="AI44" i="4"/>
  <c r="BN45" i="4"/>
  <c r="E124" i="1"/>
  <c r="BA41" i="4"/>
  <c r="BV37" i="4"/>
  <c r="D34" i="23"/>
  <c r="L55" i="5"/>
  <c r="M32" i="5"/>
  <c r="AY20" i="4"/>
  <c r="CD54" i="4"/>
  <c r="CE59" i="4"/>
  <c r="F108" i="1"/>
  <c r="G58" i="4"/>
  <c r="AT11" i="4"/>
  <c r="CN42" i="4"/>
  <c r="F48" i="1"/>
  <c r="AN57" i="4"/>
  <c r="AS44" i="4"/>
  <c r="AO13" i="4"/>
  <c r="H55" i="5"/>
  <c r="CD45" i="4"/>
  <c r="CQ56" i="4"/>
  <c r="AT32" i="4"/>
  <c r="BS56" i="4"/>
  <c r="BS31" i="4"/>
  <c r="BK56" i="4"/>
  <c r="AF23" i="4"/>
  <c r="M59" i="4"/>
  <c r="V67" i="4"/>
  <c r="AA22" i="4"/>
  <c r="E71" i="12"/>
  <c r="BY35" i="4"/>
  <c r="CH43" i="4"/>
  <c r="BV21" i="4"/>
  <c r="BC57" i="4"/>
  <c r="BL65" i="4"/>
  <c r="BA20" i="4"/>
  <c r="CM20" i="4"/>
  <c r="CB56" i="4"/>
  <c r="CK64" i="4"/>
  <c r="BZ19" i="4"/>
  <c r="CJ15" i="4"/>
  <c r="BQ51" i="4"/>
  <c r="AO37" i="4"/>
  <c r="BX73" i="4"/>
  <c r="F28" i="1"/>
  <c r="BZ9" i="4"/>
  <c r="BU56" i="4"/>
  <c r="AN33" i="4"/>
  <c r="G10" i="4"/>
  <c r="AU58" i="4"/>
  <c r="X15" i="4"/>
  <c r="H37" i="14"/>
  <c r="CH35" i="4"/>
  <c r="BP27" i="4"/>
  <c r="BM63" i="4"/>
  <c r="BN71" i="4"/>
  <c r="BC26" i="4"/>
  <c r="BU22" i="4"/>
  <c r="BB58" i="4"/>
  <c r="BC66" i="4"/>
  <c r="BH21" i="4"/>
  <c r="Z23" i="4"/>
  <c r="N52" i="4"/>
  <c r="AI72" i="4"/>
  <c r="AF27" i="4"/>
  <c r="G50" i="5"/>
  <c r="AP32" i="4"/>
  <c r="AU52" i="4"/>
  <c r="BS66" i="4"/>
  <c r="BM57" i="4"/>
  <c r="T55" i="5"/>
  <c r="BW32" i="4"/>
  <c r="G66" i="4"/>
  <c r="G32" i="29"/>
  <c r="BL69" i="4"/>
  <c r="R45" i="4"/>
  <c r="CE44" i="4"/>
  <c r="AG47" i="4"/>
  <c r="G42" i="5"/>
  <c r="BP53" i="4"/>
  <c r="D57" i="8"/>
  <c r="AZ43" i="4"/>
  <c r="AC43" i="4"/>
  <c r="AY46" i="4"/>
  <c r="F106" i="1"/>
  <c r="P7" i="5"/>
  <c r="Q12" i="15"/>
  <c r="T37" i="4"/>
  <c r="BO52" i="4"/>
  <c r="S69" i="4"/>
  <c r="J44" i="5"/>
  <c r="Y32" i="4"/>
  <c r="BF54" i="4"/>
  <c r="BP62" i="4"/>
  <c r="N19" i="20"/>
  <c r="BZ37" i="4"/>
  <c r="CA19" i="4"/>
  <c r="CJ42" i="4"/>
  <c r="L63" i="4"/>
  <c r="V17" i="4"/>
  <c r="N68" i="4"/>
  <c r="AB22" i="4"/>
  <c r="AF43" i="4"/>
  <c r="AU16" i="4"/>
  <c r="F68" i="4"/>
  <c r="E63" i="23"/>
  <c r="D46" i="5"/>
  <c r="AK27" i="4"/>
  <c r="E25" i="1"/>
  <c r="BT64" i="4"/>
  <c r="AM41" i="4"/>
  <c r="BY51" i="4"/>
  <c r="CR9" i="4"/>
  <c r="N58" i="4"/>
  <c r="H57" i="4"/>
  <c r="CP11" i="4"/>
  <c r="X24" i="4"/>
  <c r="BU39" i="4"/>
  <c r="BV47" i="4"/>
  <c r="C54" i="1"/>
  <c r="F25" i="7"/>
  <c r="BJ34" i="4"/>
  <c r="BK42" i="4"/>
  <c r="H18" i="4"/>
  <c r="AG73" i="4"/>
  <c r="V28" i="4"/>
  <c r="AQ48" i="4"/>
  <c r="BT33" i="4"/>
  <c r="AK53" i="4"/>
  <c r="BN73" i="4"/>
  <c r="BC28" i="4"/>
  <c r="H13" i="6"/>
  <c r="BU33" i="4"/>
  <c r="BZ53" i="4"/>
  <c r="CA29" i="4"/>
  <c r="D9" i="6"/>
  <c r="G55" i="5"/>
  <c r="BH33" i="4"/>
  <c r="AN39" i="4"/>
  <c r="P39" i="4"/>
  <c r="AR27" i="4"/>
  <c r="AE25" i="4"/>
  <c r="BV22" i="4"/>
  <c r="CD31" i="4"/>
  <c r="F15" i="5"/>
  <c r="BB67" i="4"/>
  <c r="BG22" i="4"/>
  <c r="AO14" i="4"/>
  <c r="V50" i="4"/>
  <c r="W58" i="4"/>
  <c r="AB13" i="4"/>
  <c r="W8" i="4"/>
  <c r="AA45" i="4"/>
  <c r="AB53" i="4"/>
  <c r="AG8" i="4"/>
  <c r="BK11" i="4"/>
  <c r="BX38" i="4"/>
  <c r="CS58" i="4"/>
  <c r="G65" i="4"/>
  <c r="J64" i="4"/>
  <c r="BR12" i="4"/>
  <c r="T39" i="4"/>
  <c r="S23" i="4"/>
  <c r="V44" i="4"/>
  <c r="AQ64" i="4"/>
  <c r="AN19" i="4"/>
  <c r="BX22" i="4"/>
  <c r="BV67" i="4"/>
  <c r="F41" i="1"/>
  <c r="T35" i="4"/>
  <c r="BY34" i="4"/>
  <c r="X23" i="4"/>
  <c r="F58" i="12"/>
  <c r="L59" i="7"/>
  <c r="AQ30" i="4"/>
  <c r="BC73" i="4"/>
  <c r="CA66" i="4"/>
  <c r="CF21" i="4"/>
  <c r="BN13" i="4"/>
  <c r="AU49" i="4"/>
  <c r="BD57" i="4"/>
  <c r="AS12" i="4"/>
  <c r="D33" i="2"/>
  <c r="AZ44" i="4"/>
  <c r="AS52" i="4"/>
  <c r="BF7" i="4"/>
  <c r="F21" i="22"/>
  <c r="L38" i="4"/>
  <c r="AG58" i="4"/>
  <c r="AK59" i="4"/>
  <c r="AI63" i="4"/>
  <c r="F16" i="30"/>
  <c r="AK38" i="4"/>
  <c r="AS21" i="4"/>
  <c r="AU43" i="4"/>
  <c r="BP63" i="4"/>
  <c r="BU18" i="4"/>
  <c r="U21" i="4"/>
  <c r="AM43" i="4"/>
  <c r="V8" i="4"/>
  <c r="R69" i="4"/>
  <c r="CD12" i="4"/>
  <c r="AC18" i="4"/>
  <c r="S25" i="5"/>
  <c r="BP52" i="4"/>
  <c r="V58" i="4"/>
  <c r="BN15" i="4"/>
  <c r="AP62" i="4"/>
  <c r="BZ59" i="4"/>
  <c r="CE14" i="4"/>
  <c r="O33" i="4"/>
  <c r="AT42" i="4"/>
  <c r="AU50" i="4"/>
  <c r="E93" i="1"/>
  <c r="K17" i="15"/>
  <c r="AY37" i="4"/>
  <c r="AZ45" i="4"/>
  <c r="CN22" i="4"/>
  <c r="J30" i="5"/>
  <c r="K31" i="4"/>
  <c r="X51" i="4"/>
  <c r="AG56" i="4"/>
  <c r="AH56" i="4"/>
  <c r="I36" i="5"/>
  <c r="AR31" i="4"/>
  <c r="L57" i="14"/>
  <c r="AT36" i="4"/>
  <c r="BO56" i="4"/>
  <c r="O53" i="4"/>
  <c r="M52" i="14"/>
  <c r="AL36" i="4"/>
  <c r="CR55" i="4"/>
  <c r="CS40" i="4"/>
  <c r="AS18" i="4"/>
  <c r="BF13" i="4"/>
  <c r="V20" i="4"/>
  <c r="V68" i="4"/>
  <c r="AX48" i="4"/>
  <c r="BI61" i="4"/>
  <c r="J17" i="5"/>
  <c r="BZ29" i="4"/>
  <c r="E36" i="1"/>
  <c r="F65" i="5"/>
  <c r="G56" i="16"/>
  <c r="D54" i="11"/>
  <c r="AG23" i="4"/>
  <c r="F46" i="12"/>
  <c r="G63" i="7"/>
  <c r="BJ9" i="4"/>
  <c r="D28" i="13"/>
  <c r="T57" i="4"/>
  <c r="BR72" i="4"/>
  <c r="H21" i="14"/>
  <c r="D63" i="12"/>
  <c r="E120" i="1"/>
  <c r="AB68" i="4"/>
  <c r="T44" i="4"/>
  <c r="V40" i="4"/>
  <c r="CA25" i="4"/>
  <c r="BN38" i="4"/>
  <c r="N58" i="20"/>
  <c r="AG54" i="4"/>
  <c r="AN56" i="4"/>
  <c r="CE62" i="4"/>
  <c r="F64" i="14"/>
  <c r="CB47" i="4"/>
  <c r="BR73" i="4"/>
  <c r="BX11" i="4"/>
  <c r="D18" i="5"/>
  <c r="P47" i="4"/>
  <c r="S68" i="4"/>
  <c r="BS10" i="4"/>
  <c r="D17" i="7"/>
  <c r="AP45" i="4"/>
  <c r="AS34" i="4"/>
  <c r="AJ51" i="4"/>
  <c r="AQ11" i="4"/>
  <c r="T51" i="4"/>
  <c r="S11" i="4"/>
  <c r="L51" i="4"/>
  <c r="BJ17" i="4"/>
  <c r="BG53" i="4"/>
  <c r="BH61" i="4"/>
  <c r="M33" i="4"/>
  <c r="R17" i="5"/>
  <c r="E54" i="26"/>
  <c r="AI38" i="4"/>
  <c r="G16" i="4"/>
  <c r="CG51" i="4"/>
  <c r="CP59" i="4"/>
  <c r="J15" i="4"/>
  <c r="AF15" i="4"/>
  <c r="M51" i="4"/>
  <c r="V59" i="4"/>
  <c r="AA14" i="4"/>
  <c r="M10" i="4"/>
  <c r="Z46" i="4"/>
  <c r="BD37" i="4"/>
  <c r="CD36" i="4"/>
  <c r="CM68" i="4"/>
  <c r="BO68" i="4"/>
  <c r="O34" i="4"/>
  <c r="O56" i="4"/>
  <c r="BZ49" i="4"/>
  <c r="AH47" i="4"/>
  <c r="BE31" i="4"/>
  <c r="H19" i="5"/>
  <c r="AI30" i="4"/>
  <c r="Q22" i="4"/>
  <c r="CQ57" i="4"/>
  <c r="CR65" i="4"/>
  <c r="CG20" i="4"/>
  <c r="F17" i="4"/>
  <c r="CN52" i="4"/>
  <c r="CG60" i="4"/>
  <c r="I16" i="4"/>
  <c r="C90" i="1"/>
  <c r="AZ46" i="4"/>
  <c r="BU66" i="4"/>
  <c r="BJ21" i="4"/>
  <c r="BW71" i="4"/>
  <c r="BT26" i="4"/>
  <c r="BY46" i="4"/>
  <c r="BX21" i="4"/>
  <c r="CQ51" i="4"/>
  <c r="S72" i="4"/>
  <c r="P27" i="4"/>
  <c r="L21" i="4"/>
  <c r="E71" i="14"/>
  <c r="BJ32" i="4"/>
  <c r="AB65" i="4"/>
  <c r="N63" i="4"/>
  <c r="S57" i="5"/>
  <c r="AY54" i="4"/>
  <c r="Z31" i="4"/>
  <c r="L69" i="4"/>
  <c r="CS22" i="4"/>
  <c r="BA35" i="4"/>
  <c r="CK40" i="4"/>
  <c r="BT47" i="4"/>
  <c r="AZ68" i="4"/>
  <c r="H35" i="5"/>
  <c r="BF31" i="4"/>
  <c r="BH27" i="4"/>
  <c r="BE63" i="4"/>
  <c r="BF71" i="4"/>
  <c r="AU26" i="4"/>
  <c r="BG62" i="4"/>
  <c r="Q57" i="4"/>
  <c r="F49" i="5"/>
  <c r="AA32" i="4"/>
  <c r="K40" i="15"/>
  <c r="U37" i="4"/>
  <c r="AX57" i="4"/>
  <c r="S53" i="4"/>
  <c r="AZ62" i="4"/>
  <c r="F35" i="16"/>
  <c r="BJ37" i="4"/>
  <c r="AR52" i="4"/>
  <c r="E47" i="21"/>
  <c r="AW45" i="4"/>
  <c r="AN63" i="4"/>
  <c r="P63" i="4"/>
  <c r="AU65" i="4"/>
  <c r="V42" i="4"/>
  <c r="I72" i="4"/>
  <c r="BI35" i="4"/>
  <c r="AO61" i="4"/>
  <c r="BK49" i="4"/>
  <c r="AL51" i="4"/>
  <c r="D19" i="2"/>
  <c r="H21" i="6"/>
  <c r="F34" i="4"/>
  <c r="G42" i="4"/>
  <c r="F47" i="1"/>
  <c r="F7" i="5"/>
  <c r="P7" i="15"/>
  <c r="L37" i="4"/>
  <c r="J13" i="4"/>
  <c r="BC67" i="4"/>
  <c r="CH20" i="4"/>
  <c r="CC42" i="4"/>
  <c r="CK8" i="4"/>
  <c r="CE47" i="4"/>
  <c r="CR67" i="4"/>
  <c r="CG22" i="4"/>
  <c r="Q73" i="4"/>
  <c r="F28" i="4"/>
  <c r="AA48" i="4"/>
  <c r="AN13" i="4"/>
  <c r="I73" i="4"/>
  <c r="BC47" i="4"/>
  <c r="BY32" i="4"/>
  <c r="CA71" i="4"/>
  <c r="AA28" i="4"/>
  <c r="BY27" i="4"/>
  <c r="BF62" i="4"/>
  <c r="CK63" i="4"/>
  <c r="AS20" i="4"/>
  <c r="CA65" i="4"/>
  <c r="CN61" i="4"/>
  <c r="CS16" i="4"/>
  <c r="D49" i="2"/>
  <c r="BH44" i="4"/>
  <c r="BA52" i="4"/>
  <c r="BN7" i="4"/>
  <c r="H24" i="4"/>
  <c r="BM39" i="4"/>
  <c r="BN47" i="4"/>
  <c r="C53" i="1"/>
  <c r="S65" i="5"/>
  <c r="Y33" i="4"/>
  <c r="AD53" i="4"/>
  <c r="P73" i="4"/>
  <c r="AN58" i="4"/>
  <c r="E72" i="5"/>
  <c r="BF33" i="4"/>
  <c r="AM11" i="4"/>
  <c r="BH38" i="4"/>
  <c r="CC58" i="4"/>
  <c r="BK69" i="4"/>
  <c r="AE11" i="4"/>
  <c r="BT30" i="4"/>
  <c r="F40" i="1"/>
  <c r="P38" i="4"/>
  <c r="CR23" i="4"/>
  <c r="M36" i="14"/>
  <c r="AD58" i="4"/>
  <c r="Y63" i="4"/>
  <c r="N19" i="4"/>
  <c r="AV64" i="4"/>
  <c r="AB61" i="4"/>
  <c r="AG16" i="4"/>
  <c r="E103" i="1"/>
  <c r="BY43" i="4"/>
  <c r="CH51" i="4"/>
  <c r="D67" i="2"/>
  <c r="E45" i="28"/>
  <c r="CT38" i="4"/>
  <c r="CM46" i="4"/>
  <c r="E22" i="1"/>
  <c r="H51" i="5"/>
  <c r="AX32" i="4"/>
  <c r="BC52" i="4"/>
  <c r="AT67" i="4"/>
  <c r="BU57" i="4"/>
  <c r="G58" i="5"/>
  <c r="CE32" i="4"/>
  <c r="N47" i="20"/>
  <c r="BY37" i="4"/>
  <c r="Q58" i="4"/>
  <c r="BQ63" i="4"/>
  <c r="N15" i="20"/>
  <c r="BQ37" i="4"/>
  <c r="AN37" i="4"/>
  <c r="S41" i="5"/>
  <c r="I9" i="5"/>
  <c r="R36" i="5"/>
  <c r="AY53" i="4"/>
  <c r="G15" i="21"/>
  <c r="CF44" i="4"/>
  <c r="C79" i="1"/>
  <c r="AA53" i="4"/>
  <c r="AA54" i="4"/>
  <c r="X9" i="4"/>
  <c r="J51" i="14"/>
  <c r="CF36" i="4"/>
  <c r="BY44" i="4"/>
  <c r="G26" i="15"/>
  <c r="O37" i="5"/>
  <c r="BQ27" i="4"/>
  <c r="CT39" i="4"/>
  <c r="CS70" i="4"/>
  <c r="AR70" i="4"/>
  <c r="AW25" i="4"/>
  <c r="BB45" i="4"/>
  <c r="BE16" i="4"/>
  <c r="BL50" i="4"/>
  <c r="BQ70" i="4"/>
  <c r="CD25" i="4"/>
  <c r="P28" i="5"/>
  <c r="CF30" i="4"/>
  <c r="H51" i="4"/>
  <c r="Q20" i="4"/>
  <c r="S27" i="5"/>
  <c r="D53" i="15"/>
  <c r="AT58" i="4"/>
  <c r="G63" i="21"/>
  <c r="O38" i="5"/>
  <c r="CS71" i="4"/>
  <c r="BE65" i="4"/>
  <c r="BI45" i="4"/>
  <c r="D18" i="8"/>
  <c r="G52" i="5"/>
  <c r="L21" i="7"/>
  <c r="L39" i="14"/>
  <c r="E18" i="15"/>
  <c r="BW67" i="4"/>
  <c r="BM21" i="4"/>
  <c r="D22" i="13"/>
  <c r="I28" i="15"/>
  <c r="M65" i="4"/>
  <c r="BW27" i="4"/>
  <c r="S36" i="4"/>
  <c r="AR65" i="4"/>
  <c r="S44" i="4"/>
  <c r="G30" i="5"/>
  <c r="D24" i="11"/>
  <c r="Q38" i="4"/>
  <c r="X40" i="4"/>
  <c r="BO46" i="4"/>
  <c r="F67" i="20"/>
  <c r="AQ19" i="4"/>
  <c r="AW64" i="4"/>
  <c r="CB17" i="4"/>
  <c r="F13" i="14"/>
  <c r="F105" i="1"/>
  <c r="CC71" i="4"/>
  <c r="BU47" i="4"/>
  <c r="G60" i="5"/>
  <c r="F45" i="1"/>
  <c r="Q71" i="4"/>
  <c r="AK21" i="4"/>
  <c r="AT63" i="4"/>
  <c r="P32" i="4"/>
  <c r="CA70" i="4"/>
  <c r="BV45" i="4"/>
  <c r="AM8" i="4"/>
  <c r="BF45" i="4"/>
  <c r="AE8" i="4"/>
  <c r="AX45" i="4"/>
  <c r="K12" i="4"/>
  <c r="CS47" i="4"/>
  <c r="I56" i="4"/>
  <c r="CA56" i="4"/>
  <c r="BO69" i="4"/>
  <c r="P55" i="5"/>
  <c r="BU32" i="4"/>
  <c r="AK10" i="4"/>
  <c r="AP46" i="4"/>
  <c r="AQ54" i="4"/>
  <c r="AN9" i="4"/>
  <c r="N9" i="4"/>
  <c r="BG45" i="4"/>
  <c r="BH53" i="4"/>
  <c r="BM8" i="4"/>
  <c r="CP26" i="4"/>
  <c r="BD40" i="4"/>
  <c r="S34" i="15"/>
  <c r="BB49" i="4"/>
  <c r="AW46" i="4"/>
  <c r="Y46" i="4"/>
  <c r="BE62" i="4"/>
  <c r="T11" i="4"/>
  <c r="AC10" i="4"/>
  <c r="CP35" i="4"/>
  <c r="T67" i="5"/>
  <c r="BP69" i="4"/>
  <c r="BU24" i="4"/>
  <c r="AM16" i="4"/>
  <c r="AJ52" i="4"/>
  <c r="AC60" i="4"/>
  <c r="AP15" i="4"/>
  <c r="AR11" i="4"/>
  <c r="AO47" i="4"/>
  <c r="AP55" i="4"/>
  <c r="AE10" i="4"/>
  <c r="CN14" i="4"/>
  <c r="CT40" i="4"/>
  <c r="F61" i="4"/>
  <c r="I56" i="14"/>
  <c r="P66" i="4"/>
  <c r="CC17" i="4"/>
  <c r="AH41" i="4"/>
  <c r="C85" i="1"/>
  <c r="AJ46" i="4"/>
  <c r="BE66" i="4"/>
  <c r="AT21" i="4"/>
  <c r="C82" i="1"/>
  <c r="CB14" i="4"/>
  <c r="Y68" i="4"/>
  <c r="X7" i="4"/>
  <c r="D57" i="2"/>
  <c r="AH55" i="4"/>
  <c r="I32" i="4"/>
  <c r="BU8" i="4"/>
  <c r="CB57" i="4"/>
  <c r="BE14" i="4"/>
  <c r="E48" i="13"/>
  <c r="V35" i="4"/>
  <c r="CG26" i="4"/>
  <c r="CT62" i="4"/>
  <c r="CM70" i="4"/>
  <c r="CJ25" i="4"/>
  <c r="I22" i="4"/>
  <c r="CA57" i="4"/>
  <c r="CJ65" i="4"/>
  <c r="BY20" i="4"/>
  <c r="BC18" i="4"/>
  <c r="AM51" i="4"/>
  <c r="BH71" i="4"/>
  <c r="BM26" i="4"/>
  <c r="E40" i="5"/>
  <c r="BO31" i="4"/>
  <c r="CB51" i="4"/>
  <c r="T61" i="4"/>
  <c r="CT56" i="4"/>
  <c r="T46" i="5"/>
  <c r="K32" i="4"/>
  <c r="AK60" i="4"/>
  <c r="M73" i="5"/>
  <c r="CC52" i="4"/>
  <c r="CA40" i="4"/>
  <c r="BC40" i="4"/>
  <c r="CP42" i="4"/>
  <c r="CC72" i="4"/>
  <c r="AV49" i="4"/>
  <c r="J53" i="5"/>
  <c r="CT37" i="4"/>
  <c r="CQ41" i="4"/>
  <c r="BX45" i="4"/>
  <c r="Y31" i="4"/>
  <c r="AM73" i="4"/>
  <c r="J27" i="14"/>
  <c r="AK36" i="4"/>
  <c r="H47" i="4"/>
  <c r="AR68" i="4"/>
  <c r="T31" i="5"/>
  <c r="AX31" i="4"/>
  <c r="CJ48" i="4"/>
  <c r="CG61" i="4"/>
  <c r="I30" i="15"/>
  <c r="N37" i="4"/>
  <c r="AF18" i="4"/>
  <c r="X42" i="4"/>
  <c r="AC62" i="4"/>
  <c r="BH11" i="4"/>
  <c r="AM67" i="4"/>
  <c r="BB20" i="4"/>
  <c r="BM42" i="4"/>
  <c r="BY10" i="4"/>
  <c r="AE67" i="4"/>
  <c r="G38" i="5"/>
  <c r="M32" i="4"/>
  <c r="AF24" i="4"/>
  <c r="AP30" i="4"/>
  <c r="AO63" i="4"/>
  <c r="H40" i="4"/>
  <c r="AT50" i="4"/>
  <c r="AF9" i="4"/>
  <c r="BT56" i="4"/>
  <c r="AO56" i="4"/>
  <c r="AD11" i="4"/>
  <c r="D41" i="29"/>
  <c r="I39" i="4"/>
  <c r="J47" i="4"/>
  <c r="E23" i="1"/>
  <c r="D17" i="6"/>
  <c r="CQ33" i="4"/>
  <c r="CR41" i="4"/>
  <c r="AP16" i="4"/>
  <c r="BF72" i="4"/>
  <c r="AU27" i="4"/>
  <c r="BP47" i="4"/>
  <c r="E28" i="4"/>
  <c r="BR52" i="4"/>
  <c r="CM72" i="4"/>
  <c r="CJ27" i="4"/>
  <c r="L62" i="5"/>
  <c r="I33" i="4"/>
  <c r="N53" i="4"/>
  <c r="Q27" i="4"/>
  <c r="J61" i="5"/>
  <c r="CT59" i="4"/>
  <c r="D37" i="1"/>
  <c r="D21" i="8"/>
  <c r="E12" i="15"/>
  <c r="E59" i="4"/>
  <c r="BQ35" i="4"/>
  <c r="I47" i="4"/>
  <c r="CT7" i="4"/>
  <c r="H56" i="4"/>
  <c r="BN55" i="4"/>
  <c r="BC10" i="4"/>
  <c r="N39" i="20"/>
  <c r="AH38" i="4"/>
  <c r="AI46" i="4"/>
  <c r="C11" i="1"/>
  <c r="I63" i="5"/>
  <c r="BD32" i="4"/>
  <c r="AF41" i="4"/>
  <c r="AA15" i="4"/>
  <c r="CE71" i="4"/>
  <c r="CB26" i="4"/>
  <c r="CG46" i="4"/>
  <c r="AY22" i="4"/>
  <c r="F52" i="4"/>
  <c r="AA72" i="4"/>
  <c r="X27" i="4"/>
  <c r="T47" i="5"/>
  <c r="AH32" i="4"/>
  <c r="AM52" i="4"/>
  <c r="AZ24" i="4"/>
  <c r="S46" i="5"/>
  <c r="I11" i="5"/>
  <c r="F42" i="14"/>
  <c r="S52" i="4"/>
  <c r="CF51" i="4"/>
  <c r="AH54" i="4"/>
  <c r="P24" i="4"/>
  <c r="BI60" i="4"/>
  <c r="N43" i="20"/>
  <c r="BL71" i="4"/>
  <c r="AY45" i="4"/>
  <c r="BM48" i="4"/>
  <c r="K42" i="4"/>
  <c r="J28" i="5"/>
  <c r="O25" i="4"/>
  <c r="AH39" i="4"/>
  <c r="BF69" i="4"/>
  <c r="AG71" i="4"/>
  <c r="H49" i="6"/>
  <c r="W34" i="4"/>
  <c r="AW71" i="4"/>
  <c r="CD64" i="4"/>
  <c r="K15" i="4"/>
  <c r="CN39" i="4"/>
  <c r="E32" i="1"/>
  <c r="CP44" i="4"/>
  <c r="Z65" i="4"/>
  <c r="BP59" i="4"/>
  <c r="AB70" i="4"/>
  <c r="AG25" i="4"/>
  <c r="AL45" i="4"/>
  <c r="Q54" i="4"/>
  <c r="T70" i="4"/>
  <c r="CQ39" i="4"/>
  <c r="AZ21" i="4"/>
  <c r="F7" i="14"/>
  <c r="AX54" i="4"/>
  <c r="AM49" i="4"/>
  <c r="CR42" i="4"/>
  <c r="AZ22" i="4"/>
  <c r="BC68" i="4"/>
  <c r="AB46" i="4"/>
  <c r="BH63" i="4"/>
  <c r="BM18" i="4"/>
  <c r="L29" i="7"/>
  <c r="CK36" i="4"/>
  <c r="R60" i="5"/>
  <c r="BT54" i="4"/>
  <c r="R19" i="5"/>
  <c r="N41" i="4"/>
  <c r="CF33" i="4"/>
  <c r="K60" i="4"/>
  <c r="M34" i="7"/>
  <c r="Z20" i="4"/>
  <c r="D71" i="6"/>
  <c r="I16" i="14"/>
  <c r="CH63" i="4"/>
  <c r="E101" i="1"/>
  <c r="AH31" i="4"/>
  <c r="S19" i="5"/>
  <c r="F28" i="23"/>
  <c r="AG48" i="4"/>
  <c r="E18" i="1"/>
  <c r="P30" i="4"/>
  <c r="Y54" i="4"/>
  <c r="AL19" i="4"/>
  <c r="E18" i="4"/>
  <c r="L49" i="14"/>
  <c r="BL47" i="4"/>
  <c r="I50" i="7"/>
  <c r="BV55" i="4"/>
  <c r="J37" i="5"/>
  <c r="CS46" i="4"/>
  <c r="F31" i="6"/>
  <c r="L11" i="4"/>
  <c r="P43" i="15"/>
  <c r="AK42" i="4"/>
  <c r="BY33" i="4"/>
  <c r="G40" i="4"/>
  <c r="BS25" i="4"/>
  <c r="CJ39" i="4"/>
  <c r="BC25" i="4"/>
  <c r="CB39" i="4"/>
  <c r="BT32" i="4"/>
  <c r="AD42" i="4"/>
  <c r="AE50" i="4"/>
  <c r="S28" i="4"/>
  <c r="H64" i="4"/>
  <c r="Q72" i="4"/>
  <c r="F27" i="4"/>
  <c r="AS27" i="4"/>
  <c r="BT40" i="4"/>
  <c r="CC48" i="4"/>
  <c r="C66" i="1"/>
  <c r="G25" i="4"/>
  <c r="CS39" i="4"/>
  <c r="I48" i="4"/>
  <c r="C57" i="1"/>
  <c r="M54" i="7"/>
  <c r="CH34" i="4"/>
  <c r="T24" i="5"/>
  <c r="BU46" i="4"/>
  <c r="T16" i="5"/>
  <c r="CE68" i="4"/>
  <c r="CN11" i="4"/>
  <c r="BG69" i="4"/>
  <c r="AY69" i="4"/>
  <c r="CC24" i="4"/>
  <c r="AQ69" i="4"/>
  <c r="Q64" i="4"/>
  <c r="F19" i="4"/>
  <c r="BQ10" i="4"/>
  <c r="BV46" i="4"/>
  <c r="BW54" i="4"/>
  <c r="BT9" i="4"/>
  <c r="CD30" i="4"/>
  <c r="BK41" i="4"/>
  <c r="BT49" i="4"/>
  <c r="C83" i="1"/>
  <c r="F10" i="12"/>
  <c r="W35" i="4"/>
  <c r="AR55" i="4"/>
  <c r="CN36" i="4"/>
  <c r="AT60" i="4"/>
  <c r="E36" i="13"/>
  <c r="BL35" i="4"/>
  <c r="BX14" i="4"/>
  <c r="BV40" i="4"/>
  <c r="CA60" i="4"/>
  <c r="CF15" i="4"/>
  <c r="BH14" i="4"/>
  <c r="CH31" i="4"/>
  <c r="O31" i="4"/>
  <c r="AZ67" i="4"/>
  <c r="AB67" i="4"/>
  <c r="CC32" i="4"/>
  <c r="CM44" i="4"/>
  <c r="BM38" i="4"/>
  <c r="BG46" i="4"/>
  <c r="AY29" i="4"/>
  <c r="F13" i="5"/>
  <c r="BH29" i="4"/>
  <c r="AP21" i="4"/>
  <c r="W57" i="4"/>
  <c r="AF65" i="4"/>
  <c r="U20" i="4"/>
  <c r="AE16" i="4"/>
  <c r="AB52" i="4"/>
  <c r="U60" i="4"/>
  <c r="AH15" i="4"/>
  <c r="C67" i="1"/>
  <c r="BQ45" i="4"/>
  <c r="I66" i="4"/>
  <c r="BJ47" i="4"/>
  <c r="K71" i="4"/>
  <c r="H26" i="4"/>
  <c r="M46" i="4"/>
  <c r="CR17" i="4"/>
  <c r="W51" i="4"/>
  <c r="AR71" i="4"/>
  <c r="AW26" i="4"/>
  <c r="CJ17" i="4"/>
  <c r="O20" i="15"/>
  <c r="BS15" i="4"/>
  <c r="AT31" i="4"/>
  <c r="T53" i="15"/>
  <c r="BD73" i="4"/>
  <c r="W50" i="4"/>
  <c r="CQ26" i="4"/>
  <c r="W66" i="4"/>
  <c r="AG22" i="4"/>
  <c r="V34" i="4"/>
  <c r="Y40" i="4"/>
  <c r="E42" i="4"/>
  <c r="BQ67" i="4"/>
  <c r="F25" i="5"/>
  <c r="CE30" i="4"/>
  <c r="BY26" i="4"/>
  <c r="CD62" i="4"/>
  <c r="CE70" i="4"/>
  <c r="CB25" i="4"/>
  <c r="CS56" i="4"/>
  <c r="AP56" i="4"/>
  <c r="F37" i="5"/>
  <c r="AZ31" i="4"/>
  <c r="K62" i="14"/>
  <c r="BB36" i="4"/>
  <c r="BW56" i="4"/>
  <c r="BE47" i="4"/>
  <c r="BQ61" i="4"/>
  <c r="L19" i="15"/>
  <c r="CQ36" i="4"/>
  <c r="CD46" i="4"/>
  <c r="T65" i="5"/>
  <c r="BS39" i="4"/>
  <c r="I62" i="4"/>
  <c r="BV61" i="4"/>
  <c r="P64" i="4"/>
  <c r="CB40" i="4"/>
  <c r="BG70" i="4"/>
  <c r="CP34" i="4"/>
  <c r="CS21" i="4"/>
  <c r="CR48" i="4"/>
  <c r="BK50" i="4"/>
  <c r="E95" i="1"/>
  <c r="M64" i="5"/>
  <c r="G33" i="4"/>
  <c r="AN41" i="4"/>
  <c r="AI29" i="4"/>
  <c r="AE73" i="4"/>
  <c r="K22" i="14"/>
  <c r="AC36" i="4"/>
  <c r="E37" i="1"/>
  <c r="CJ66" i="4"/>
  <c r="BC19" i="4"/>
  <c r="Q42" i="4"/>
  <c r="J7" i="4"/>
  <c r="S47" i="4"/>
  <c r="AF67" i="4"/>
  <c r="U22" i="4"/>
  <c r="AP72" i="4"/>
  <c r="AE27" i="4"/>
  <c r="AZ47" i="4"/>
  <c r="I12" i="4"/>
  <c r="E33" i="8"/>
  <c r="H53" i="6"/>
  <c r="BR57" i="4"/>
  <c r="AT57" i="4"/>
  <c r="BY59" i="4"/>
  <c r="BH36" i="4"/>
  <c r="AE66" i="4"/>
  <c r="AU33" i="4"/>
  <c r="C33" i="1"/>
  <c r="BM47" i="4"/>
  <c r="CR49" i="4"/>
  <c r="C86" i="1"/>
  <c r="E52" i="5"/>
  <c r="BF30" i="4"/>
  <c r="BU40" i="4"/>
  <c r="E44" i="13"/>
  <c r="BL72" i="4"/>
  <c r="D60" i="12"/>
  <c r="BJ35" i="4"/>
  <c r="H28" i="15"/>
  <c r="X66" i="4"/>
  <c r="CK17" i="4"/>
  <c r="AP41" i="4"/>
  <c r="C89" i="1"/>
  <c r="AR46" i="4"/>
  <c r="BM66" i="4"/>
  <c r="BB21" i="4"/>
  <c r="BO71" i="4"/>
  <c r="BL26" i="4"/>
  <c r="BQ46" i="4"/>
  <c r="BN10" i="4"/>
  <c r="BG71" i="4"/>
  <c r="D28" i="8"/>
  <c r="CD60" i="4"/>
  <c r="D72" i="8"/>
  <c r="E48" i="17"/>
  <c r="BZ26" i="4"/>
  <c r="AZ61" i="4"/>
  <c r="AA38" i="4"/>
  <c r="CT71" i="4"/>
  <c r="AK26" i="4"/>
  <c r="AX38" i="4"/>
  <c r="CQ42" i="4"/>
  <c r="BC64" i="4"/>
  <c r="BN70" i="4"/>
  <c r="J73" i="5"/>
  <c r="BL33" i="4"/>
  <c r="BV29" i="4"/>
  <c r="BC65" i="4"/>
  <c r="BL73" i="4"/>
  <c r="BA28" i="4"/>
  <c r="N25" i="7"/>
  <c r="O59" i="4"/>
  <c r="F17" i="7"/>
  <c r="AO34" i="4"/>
  <c r="BJ12" i="4"/>
  <c r="AQ39" i="4"/>
  <c r="BD59" i="4"/>
  <c r="J70" i="4"/>
  <c r="BN64" i="4"/>
  <c r="AJ14" i="4"/>
  <c r="BX39" i="4"/>
  <c r="AI69" i="4"/>
  <c r="D7" i="10"/>
  <c r="P17" i="5"/>
  <c r="G63" i="4"/>
  <c r="CA39" i="4"/>
  <c r="G30" i="15"/>
  <c r="CA7" i="4"/>
  <c r="D65" i="11"/>
  <c r="C15" i="1"/>
  <c r="E15" i="23"/>
  <c r="D69" i="11"/>
  <c r="V63" i="4"/>
  <c r="K36" i="4"/>
  <c r="BT39" i="4"/>
  <c r="K44" i="4"/>
  <c r="BL7" i="4"/>
  <c r="F15" i="6"/>
  <c r="I38" i="4"/>
  <c r="CP25" i="4"/>
  <c r="D39" i="15"/>
  <c r="W15" i="4"/>
  <c r="BP18" i="4"/>
  <c r="F61" i="5"/>
  <c r="J54" i="4"/>
  <c r="G28" i="7"/>
  <c r="D103" i="1"/>
  <c r="BS34" i="4"/>
  <c r="BK10" i="4"/>
  <c r="G18" i="5"/>
  <c r="F44" i="1"/>
  <c r="G34" i="4"/>
  <c r="D20" i="12"/>
  <c r="BJ55" i="4"/>
  <c r="AC42" i="4"/>
  <c r="BO11" i="4"/>
  <c r="AK34" i="4"/>
  <c r="M14" i="7"/>
  <c r="U34" i="4"/>
  <c r="N9" i="7"/>
  <c r="M34" i="4"/>
  <c r="L41" i="14"/>
  <c r="BP36" i="4"/>
  <c r="BI44" i="4"/>
  <c r="BE22" i="4"/>
  <c r="AL58" i="4"/>
  <c r="AM66" i="4"/>
  <c r="AR21" i="4"/>
  <c r="J69" i="7"/>
  <c r="E35" i="4"/>
  <c r="N43" i="4"/>
  <c r="CB18" i="4"/>
  <c r="G48" i="6"/>
  <c r="AD34" i="4"/>
  <c r="AE42" i="4"/>
  <c r="W7" i="4"/>
  <c r="S8" i="5"/>
  <c r="N23" i="15"/>
  <c r="G36" i="5"/>
  <c r="BM46" i="4"/>
  <c r="D25" i="1"/>
  <c r="BW12" i="4"/>
  <c r="AP70" i="4"/>
  <c r="Q47" i="4"/>
  <c r="P56" i="4"/>
  <c r="AZ13" i="4"/>
  <c r="AB60" i="4"/>
  <c r="AM58" i="4"/>
  <c r="AR13" i="4"/>
  <c r="CN28" i="4"/>
  <c r="G41" i="4"/>
  <c r="P49" i="4"/>
  <c r="E71" i="1"/>
  <c r="E30" i="13"/>
  <c r="L36" i="4"/>
  <c r="E44" i="4"/>
  <c r="BJ20" i="4"/>
  <c r="O12" i="5"/>
  <c r="BA29" i="4"/>
  <c r="CD49" i="4"/>
  <c r="CG44" i="4"/>
  <c r="CF54" i="4"/>
  <c r="P18" i="5"/>
  <c r="CP29" i="4"/>
  <c r="D43" i="8"/>
  <c r="G35" i="4"/>
  <c r="AB55" i="4"/>
  <c r="CM41" i="4"/>
  <c r="D27" i="8"/>
  <c r="D7" i="6"/>
  <c r="CN43" i="4"/>
  <c r="J45" i="4"/>
  <c r="BW44" i="4"/>
  <c r="AB51" i="4"/>
  <c r="AD9" i="4"/>
  <c r="AN7" i="4"/>
  <c r="AD35" i="4"/>
  <c r="I44" i="5"/>
  <c r="CG68" i="4"/>
  <c r="I24" i="4"/>
  <c r="BT15" i="4"/>
  <c r="BA51" i="4"/>
  <c r="BJ59" i="4"/>
  <c r="BO14" i="4"/>
  <c r="BI10" i="4"/>
  <c r="BN46" i="4"/>
  <c r="BO54" i="4"/>
  <c r="BL9" i="4"/>
  <c r="L14" i="4"/>
  <c r="Z40" i="4"/>
  <c r="AE60" i="4"/>
  <c r="G29" i="5"/>
  <c r="AW65" i="4"/>
  <c r="BF16" i="4"/>
  <c r="BG40" i="4"/>
  <c r="C63" i="1"/>
  <c r="BA45" i="4"/>
  <c r="CD65" i="4"/>
  <c r="BS20" i="4"/>
  <c r="C60" i="1"/>
  <c r="Z67" i="4"/>
  <c r="AH51" i="4"/>
  <c r="BI27" i="4"/>
  <c r="U27" i="4"/>
  <c r="F51" i="4"/>
  <c r="BR27" i="4"/>
  <c r="C80" i="1"/>
  <c r="J55" i="4"/>
  <c r="R13" i="4"/>
  <c r="D41" i="8"/>
  <c r="AU34" i="4"/>
  <c r="U26" i="4"/>
  <c r="Z62" i="4"/>
  <c r="AA70" i="4"/>
  <c r="X25" i="4"/>
  <c r="AH21" i="4"/>
  <c r="O57" i="4"/>
  <c r="X65" i="4"/>
  <c r="M20" i="4"/>
  <c r="BM16" i="4"/>
  <c r="BT50" i="4"/>
  <c r="BY70" i="4"/>
  <c r="CT25" i="4"/>
  <c r="M29" i="5"/>
  <c r="CN30" i="4"/>
  <c r="P51" i="4"/>
  <c r="BF55" i="4"/>
  <c r="Z56" i="4"/>
  <c r="L35" i="5"/>
  <c r="AJ31" i="4"/>
  <c r="CE54" i="4"/>
  <c r="F8" i="27"/>
  <c r="N47" i="4"/>
  <c r="AV39" i="4"/>
  <c r="X39" i="4"/>
  <c r="BC41" i="4"/>
  <c r="AP71" i="4"/>
  <c r="Q48" i="4"/>
  <c r="S38" i="5"/>
  <c r="I30" i="4"/>
  <c r="W41" i="4"/>
  <c r="L45" i="4"/>
  <c r="N55" i="14"/>
  <c r="BT72" i="4"/>
  <c r="E16" i="13"/>
  <c r="BR35" i="4"/>
  <c r="AL41" i="4"/>
  <c r="BI67" i="4"/>
  <c r="I24" i="5"/>
  <c r="BW30" i="4"/>
  <c r="U43" i="4"/>
  <c r="U61" i="4"/>
  <c r="H53" i="14"/>
  <c r="AM36" i="4"/>
  <c r="AH16" i="4"/>
  <c r="BE41" i="4"/>
  <c r="BJ61" i="4"/>
  <c r="AG31" i="4"/>
  <c r="BT66" i="4"/>
  <c r="O19" i="4"/>
  <c r="CT41" i="4"/>
  <c r="K29" i="4"/>
  <c r="L15" i="14"/>
  <c r="W30" i="4"/>
  <c r="AB35" i="4"/>
  <c r="CG34" i="4"/>
  <c r="AQ37" i="4"/>
  <c r="N67" i="4"/>
  <c r="BZ43" i="4"/>
  <c r="E20" i="5"/>
  <c r="BG28" i="4"/>
  <c r="CK39" i="4"/>
  <c r="AC44" i="4"/>
  <c r="F29" i="5"/>
  <c r="H72" i="4"/>
  <c r="D9" i="8"/>
  <c r="F35" i="4"/>
  <c r="BX35" i="4"/>
  <c r="CP66" i="4"/>
  <c r="M16" i="5"/>
  <c r="K30" i="4"/>
  <c r="BO37" i="4"/>
  <c r="BB60" i="4"/>
  <c r="E52" i="13"/>
  <c r="BT35" i="4"/>
  <c r="CF14" i="4"/>
  <c r="CD40" i="4"/>
  <c r="CQ60" i="4"/>
  <c r="E62" i="13"/>
  <c r="H66" i="4"/>
  <c r="BU17" i="4"/>
  <c r="Z41" i="4"/>
  <c r="D71" i="8"/>
  <c r="CS65" i="4"/>
  <c r="H10" i="5"/>
  <c r="D70" i="13"/>
  <c r="Q13" i="4"/>
  <c r="BF12" i="4"/>
  <c r="AI62" i="4"/>
  <c r="J39" i="4"/>
  <c r="BV15" i="4"/>
  <c r="BA60" i="4"/>
  <c r="AD17" i="4"/>
  <c r="Y23" i="4"/>
  <c r="AJ37" i="4"/>
  <c r="R29" i="4"/>
  <c r="CR64" i="4"/>
  <c r="H73" i="4"/>
  <c r="CP27" i="4"/>
  <c r="G24" i="4"/>
  <c r="CG59" i="4"/>
  <c r="CP67" i="4"/>
  <c r="J23" i="4"/>
  <c r="AM34" i="4"/>
  <c r="AS53" i="4"/>
  <c r="BV73" i="4"/>
  <c r="BK28" i="4"/>
  <c r="E18" i="6"/>
  <c r="CC33" i="4"/>
  <c r="CH53" i="4"/>
  <c r="G61" i="5"/>
  <c r="CR58" i="4"/>
  <c r="E70" i="6"/>
  <c r="Y34" i="4"/>
  <c r="E51" i="5"/>
  <c r="CJ58" i="4"/>
  <c r="C98" i="1"/>
  <c r="J21" i="4"/>
  <c r="CD71" i="4"/>
  <c r="AY62" i="4"/>
  <c r="AV57" i="4"/>
  <c r="T63" i="4"/>
  <c r="AN43" i="4"/>
  <c r="BH23" i="4"/>
  <c r="Z32" i="4"/>
  <c r="M61" i="5"/>
  <c r="F40" i="15"/>
  <c r="N67" i="20"/>
  <c r="BD47" i="4"/>
  <c r="CC31" i="4"/>
  <c r="AN24" i="4"/>
  <c r="AZ37" i="4"/>
  <c r="CM67" i="4"/>
  <c r="E51" i="4"/>
  <c r="AH22" i="4"/>
  <c r="AL69" i="4"/>
  <c r="F41" i="4"/>
  <c r="AP63" i="4"/>
  <c r="H49" i="4"/>
  <c r="CS34" i="4"/>
  <c r="AF63" i="4"/>
  <c r="BY28" i="4"/>
  <c r="BG14" i="4"/>
  <c r="Y16" i="4"/>
  <c r="O71" i="4"/>
  <c r="AY36" i="4"/>
  <c r="AD51" i="4"/>
  <c r="E61" i="4"/>
  <c r="CH67" i="4"/>
  <c r="AL66" i="4"/>
  <c r="CN54" i="4"/>
  <c r="E20" i="13"/>
  <c r="CD39" i="4"/>
  <c r="AC59" i="4"/>
  <c r="CM47" i="4"/>
  <c r="P42" i="4"/>
  <c r="U53" i="4"/>
  <c r="CT46" i="4"/>
  <c r="E43" i="5"/>
  <c r="E46" i="4"/>
  <c r="I58" i="4"/>
  <c r="H8" i="5"/>
  <c r="Y65" i="4"/>
  <c r="CM15" i="4"/>
  <c r="AI40" i="4"/>
  <c r="Q39" i="4"/>
  <c r="BR60" i="4"/>
  <c r="N23" i="14"/>
  <c r="CJ35" i="4"/>
  <c r="BN30" i="4"/>
  <c r="AC50" i="4"/>
  <c r="AR37" i="4"/>
  <c r="N17" i="4"/>
  <c r="S12" i="4"/>
  <c r="BV16" i="4"/>
  <c r="CB66" i="4"/>
  <c r="K47" i="4"/>
  <c r="CP60" i="4"/>
  <c r="L8" i="5"/>
  <c r="N29" i="4"/>
  <c r="BN31" i="4"/>
  <c r="M53" i="4"/>
  <c r="AP73" i="4"/>
  <c r="AE28" i="4"/>
  <c r="BB11" i="4"/>
  <c r="CD48" i="4"/>
  <c r="CQ68" i="4"/>
  <c r="CN23" i="4"/>
  <c r="AV9" i="4"/>
  <c r="J48" i="4"/>
  <c r="O68" i="4"/>
  <c r="T23" i="4"/>
  <c r="BU59" i="4"/>
  <c r="BC21" i="4"/>
  <c r="CB13" i="4"/>
  <c r="BQ42" i="4"/>
  <c r="L17" i="4"/>
  <c r="G62" i="4"/>
  <c r="CD21" i="4"/>
  <c r="CJ72" i="4"/>
  <c r="CB48" i="4"/>
  <c r="BQ43" i="4"/>
  <c r="AC37" i="4"/>
  <c r="D56" i="18"/>
  <c r="CG62" i="4"/>
  <c r="BZ44" i="4"/>
  <c r="M62" i="4"/>
  <c r="Z17" i="4"/>
  <c r="BO15" i="4"/>
  <c r="AG41" i="4"/>
  <c r="AL61" i="4"/>
  <c r="AQ16" i="4"/>
  <c r="H8" i="15"/>
  <c r="BZ36" i="4"/>
  <c r="J57" i="4"/>
  <c r="BY55" i="4"/>
  <c r="G18" i="14"/>
  <c r="F36" i="4"/>
  <c r="AA56" i="4"/>
  <c r="CE49" i="4"/>
  <c r="J68" i="5"/>
  <c r="AZ9" i="4"/>
  <c r="O55" i="4"/>
  <c r="E60" i="4"/>
  <c r="BW37" i="4"/>
  <c r="E60" i="5"/>
  <c r="CS72" i="4"/>
  <c r="R73" i="5"/>
  <c r="CK58" i="4"/>
  <c r="L39" i="4"/>
  <c r="BK35" i="4"/>
  <c r="CF55" i="4"/>
  <c r="U47" i="4"/>
  <c r="D11" i="8"/>
  <c r="CJ34" i="4"/>
  <c r="L55" i="4"/>
  <c r="BH40" i="4"/>
  <c r="L24" i="5"/>
  <c r="AZ30" i="4"/>
  <c r="BU50" i="4"/>
  <c r="I19" i="4"/>
  <c r="G13" i="5"/>
  <c r="BI29" i="4"/>
  <c r="CT49" i="4"/>
  <c r="K17" i="4"/>
  <c r="CC28" i="4"/>
  <c r="D22" i="5"/>
  <c r="BW33" i="4"/>
  <c r="CT33" i="4"/>
  <c r="CS51" i="4"/>
  <c r="BM22" i="4"/>
  <c r="AM18" i="4"/>
  <c r="C34" i="1"/>
  <c r="N7" i="20"/>
  <c r="F41" i="5"/>
  <c r="I57" i="4"/>
  <c r="M37" i="4"/>
  <c r="BE57" i="4"/>
  <c r="K72" i="4"/>
  <c r="H27" i="4"/>
  <c r="BD17" i="4"/>
  <c r="G51" i="4"/>
  <c r="AB71" i="4"/>
  <c r="AG26" i="4"/>
  <c r="E98" i="1"/>
  <c r="BP46" i="4"/>
  <c r="CK66" i="4"/>
  <c r="BZ21" i="4"/>
  <c r="E69" i="1"/>
  <c r="BY45" i="4"/>
  <c r="Q66" i="4"/>
  <c r="F21" i="4"/>
  <c r="BB22" i="4"/>
  <c r="CC15" i="4"/>
  <c r="CN9" i="4"/>
  <c r="CM30" i="4"/>
  <c r="AB10" i="4"/>
  <c r="AI14" i="4"/>
  <c r="BA36" i="4"/>
  <c r="AD27" i="4"/>
  <c r="AI22" i="4"/>
  <c r="CR27" i="4"/>
  <c r="AW72" i="4"/>
  <c r="BV71" i="4"/>
  <c r="CG21" i="4"/>
  <c r="X43" i="4"/>
  <c r="E10" i="4"/>
  <c r="W67" i="4"/>
  <c r="AD20" i="4"/>
  <c r="AW42" i="4"/>
  <c r="CS55" i="4"/>
  <c r="CF62" i="4"/>
  <c r="G16" i="6"/>
  <c r="AH46" i="4"/>
  <c r="CJ9" i="4"/>
  <c r="K23" i="4"/>
  <c r="D9" i="9"/>
  <c r="W18" i="4"/>
  <c r="T38" i="5"/>
  <c r="E37" i="5"/>
  <c r="D14" i="15"/>
  <c r="CA36" i="4"/>
  <c r="AV40" i="4"/>
  <c r="CH60" i="4"/>
  <c r="L33" i="14"/>
  <c r="G36" i="4"/>
  <c r="AE58" i="4"/>
  <c r="BF56" i="4"/>
  <c r="F40" i="5"/>
  <c r="BP31" i="4"/>
  <c r="CP51" i="4"/>
  <c r="BW55" i="4"/>
  <c r="T27" i="5"/>
  <c r="BY30" i="4"/>
  <c r="R57" i="4"/>
  <c r="L15" i="5"/>
  <c r="CF48" i="4"/>
  <c r="BH16" i="4"/>
  <c r="O61" i="4"/>
  <c r="D47" i="1"/>
  <c r="CE72" i="4"/>
  <c r="N12" i="4"/>
  <c r="J52" i="5"/>
  <c r="CF23" i="4"/>
  <c r="AT46" i="4"/>
  <c r="D89" i="1"/>
  <c r="CP23" i="4"/>
  <c r="BV10" i="4"/>
  <c r="CP70" i="4"/>
  <c r="AC23" i="4"/>
  <c r="CA14" i="4"/>
  <c r="BD11" i="4"/>
  <c r="BL16" i="4"/>
  <c r="BZ13" i="4"/>
  <c r="AJ8" i="4"/>
  <c r="D87" i="1"/>
  <c r="W53" i="4"/>
  <c r="BB38" i="4"/>
  <c r="CD58" i="4"/>
  <c r="AJ38" i="4"/>
  <c r="BT24" i="4"/>
  <c r="BI37" i="4"/>
  <c r="J12" i="29"/>
  <c r="AP65" i="4"/>
  <c r="E91" i="1"/>
  <c r="BY67" i="4"/>
  <c r="D62" i="2"/>
  <c r="BG65" i="4"/>
  <c r="BO63" i="4"/>
  <c r="D86" i="1"/>
  <c r="BZ14" i="4"/>
  <c r="C100" i="1"/>
  <c r="CB34" i="4"/>
  <c r="D52" i="2"/>
  <c r="CH14" i="4"/>
  <c r="D63" i="8"/>
  <c r="E22" i="17"/>
  <c r="BG25" i="4"/>
  <c r="CH15" i="4"/>
  <c r="BC12" i="4"/>
  <c r="CK51" i="4"/>
  <c r="BT29" i="4"/>
  <c r="AY57" i="4"/>
  <c r="E30" i="6"/>
  <c r="BE15" i="4"/>
  <c r="R42" i="4"/>
  <c r="AR17" i="4"/>
  <c r="BS27" i="4"/>
  <c r="L56" i="4"/>
  <c r="AM61" i="4"/>
  <c r="J17" i="4"/>
  <c r="BQ39" i="4"/>
  <c r="AN67" i="4"/>
  <c r="AA67" i="4"/>
  <c r="AJ49" i="4"/>
  <c r="CM61" i="4"/>
  <c r="BG12" i="4"/>
  <c r="CQ8" i="4"/>
  <c r="R39" i="4"/>
  <c r="E121" i="1"/>
  <c r="J69" i="4"/>
  <c r="BQ52" i="4"/>
  <c r="AY38" i="4"/>
  <c r="AQ24" i="4"/>
  <c r="BZ63" i="4"/>
  <c r="AE18" i="4"/>
  <c r="E70" i="1"/>
  <c r="BA13" i="4"/>
  <c r="H63" i="4"/>
  <c r="BO20" i="4"/>
  <c r="C51" i="1"/>
  <c r="BD50" i="4"/>
  <c r="Y72" i="4"/>
  <c r="E67" i="4"/>
  <c r="BO55" i="4"/>
  <c r="J43" i="14"/>
  <c r="BA44" i="4"/>
  <c r="S11" i="5"/>
  <c r="L19" i="5"/>
  <c r="BD35" i="4"/>
  <c r="BG27" i="4"/>
  <c r="AL67" i="4"/>
  <c r="G68" i="4"/>
  <c r="BF73" i="4"/>
  <c r="H42" i="4"/>
  <c r="AF49" i="4"/>
  <c r="BN16" i="4"/>
  <c r="S19" i="4"/>
  <c r="AE52" i="4"/>
  <c r="F18" i="15"/>
  <c r="AU59" i="4"/>
  <c r="L51" i="7"/>
  <c r="BU34" i="4"/>
  <c r="R47" i="4"/>
  <c r="S55" i="4"/>
  <c r="F21" i="5"/>
  <c r="U30" i="4"/>
  <c r="E27" i="15"/>
  <c r="CF52" i="4"/>
  <c r="AQ60" i="4"/>
  <c r="R20" i="5"/>
  <c r="BF70" i="4"/>
  <c r="R64" i="4"/>
  <c r="AD44" i="4"/>
  <c r="BF24" i="4"/>
  <c r="BB52" i="4"/>
  <c r="AU68" i="4"/>
  <c r="AZ23" i="4"/>
  <c r="Y8" i="4"/>
  <c r="BG47" i="4"/>
  <c r="BT67" i="4"/>
  <c r="BI22" i="4"/>
  <c r="BR20" i="4"/>
  <c r="O43" i="4"/>
  <c r="AJ63" i="4"/>
  <c r="AO18" i="4"/>
  <c r="AV18" i="4"/>
  <c r="AN42" i="4"/>
  <c r="AS62" i="4"/>
  <c r="BF17" i="4"/>
  <c r="BD8" i="4"/>
  <c r="Z9" i="4"/>
  <c r="D85" i="1"/>
  <c r="CG69" i="4"/>
  <c r="D22" i="2"/>
  <c r="I56" i="5"/>
  <c r="BT65" i="4"/>
  <c r="Y39" i="4"/>
  <c r="D11" i="7"/>
  <c r="E11" i="5"/>
  <c r="D29" i="8"/>
  <c r="W60" i="4"/>
  <c r="AY40" i="4"/>
  <c r="E37" i="4"/>
  <c r="BG56" i="4"/>
  <c r="AV52" i="4"/>
  <c r="E34" i="13"/>
  <c r="BC35" i="4"/>
  <c r="BX55" i="4"/>
  <c r="BB46" i="4"/>
  <c r="D32" i="5"/>
  <c r="AA31" i="4"/>
  <c r="AN51" i="4"/>
  <c r="G21" i="4"/>
  <c r="O23" i="5"/>
  <c r="AR30" i="4"/>
  <c r="BM50" i="4"/>
  <c r="CE18" i="4"/>
  <c r="BX32" i="4"/>
  <c r="N17" i="7"/>
  <c r="BD63" i="4"/>
  <c r="BS73" i="4"/>
  <c r="CC64" i="4"/>
  <c r="AX55" i="4"/>
  <c r="AM50" i="4"/>
  <c r="S56" i="4"/>
  <c r="AE36" i="4"/>
  <c r="BG16" i="4"/>
  <c r="L30" i="4"/>
  <c r="AG50" i="4"/>
  <c r="CQ17" i="4"/>
  <c r="E10" i="5"/>
  <c r="U29" i="4"/>
  <c r="AX49" i="4"/>
  <c r="Z37" i="4"/>
  <c r="BY69" i="4"/>
  <c r="CT24" i="4"/>
  <c r="F45" i="4"/>
  <c r="CQ24" i="4"/>
  <c r="E69" i="4"/>
  <c r="R24" i="4"/>
  <c r="W44" i="4"/>
  <c r="AS36" i="4"/>
  <c r="BH12" i="4"/>
  <c r="AD30" i="4"/>
  <c r="CE13" i="4"/>
  <c r="Y43" i="4"/>
  <c r="L30" i="7"/>
  <c r="AU66" i="4"/>
  <c r="BI18" i="4"/>
  <c r="BK65" i="4"/>
  <c r="BP60" i="4"/>
  <c r="AB54" i="4"/>
  <c r="AV34" i="4"/>
  <c r="I66" i="7"/>
  <c r="AV50" i="4"/>
  <c r="AW66" i="4"/>
  <c r="AL21" i="4"/>
  <c r="C59" i="1"/>
  <c r="AK45" i="4"/>
  <c r="BN65" i="4"/>
  <c r="BC20" i="4"/>
  <c r="AQ15" i="4"/>
  <c r="Q41" i="4"/>
  <c r="V61" i="4"/>
  <c r="AA16" i="4"/>
  <c r="T14" i="4"/>
  <c r="AH40" i="4"/>
  <c r="AM60" i="4"/>
  <c r="L10" i="23"/>
  <c r="D94" i="1"/>
  <c r="C111" i="1"/>
  <c r="C125" i="1"/>
  <c r="E53" i="4"/>
  <c r="CG9" i="4"/>
  <c r="AU57" i="4"/>
  <c r="S14" i="4"/>
  <c r="C84" i="1"/>
  <c r="BQ21" i="4"/>
  <c r="BC50" i="4"/>
  <c r="E66" i="13"/>
  <c r="E50" i="13"/>
  <c r="D67" i="15"/>
  <c r="BB37" i="4"/>
  <c r="R46" i="4"/>
  <c r="BA61" i="4"/>
  <c r="S8" i="15"/>
  <c r="BS36" i="4"/>
  <c r="I64" i="4"/>
  <c r="AG57" i="4"/>
  <c r="F7" i="6"/>
  <c r="M52" i="4"/>
  <c r="O24" i="4"/>
  <c r="T19" i="4"/>
  <c r="CQ10" i="4"/>
  <c r="CK73" i="4"/>
  <c r="L54" i="4"/>
  <c r="S63" i="4"/>
  <c r="O34" i="5"/>
  <c r="AB31" i="4"/>
  <c r="BE48" i="4"/>
  <c r="AI55" i="4"/>
  <c r="P23" i="5"/>
  <c r="AK30" i="4"/>
  <c r="X17" i="4"/>
  <c r="CJ50" i="4"/>
  <c r="L71" i="4"/>
  <c r="Q26" i="4"/>
  <c r="R15" i="4"/>
  <c r="P50" i="4"/>
  <c r="U70" i="4"/>
  <c r="AH25" i="4"/>
  <c r="Y18" i="4"/>
  <c r="V30" i="4"/>
  <c r="AY18" i="4"/>
  <c r="D62" i="1"/>
  <c r="V23" i="4"/>
  <c r="CN57" i="4"/>
  <c r="CN46" i="4"/>
  <c r="BB44" i="4"/>
  <c r="L62" i="4"/>
  <c r="AY25" i="4"/>
  <c r="N15" i="4"/>
  <c r="AM37" i="4"/>
  <c r="AV44" i="4"/>
  <c r="E62" i="1"/>
  <c r="AW9" i="4"/>
  <c r="R10" i="4"/>
  <c r="C105" i="1"/>
  <c r="D34" i="1"/>
  <c r="D64" i="1"/>
  <c r="E76" i="1"/>
  <c r="E42" i="1"/>
  <c r="BC8" i="4"/>
  <c r="T20" i="4"/>
  <c r="BR54" i="4"/>
  <c r="CE21" i="4"/>
  <c r="BE58" i="4"/>
  <c r="BV24" i="4"/>
  <c r="CT57" i="4"/>
  <c r="BC49" i="4"/>
  <c r="CR51" i="4"/>
  <c r="AC14" i="4"/>
  <c r="BI13" i="4"/>
  <c r="AR48" i="4"/>
  <c r="CB60" i="4"/>
  <c r="BS11" i="4"/>
  <c r="K49" i="4"/>
  <c r="O29" i="5"/>
  <c r="CH62" i="4"/>
  <c r="CG54" i="4"/>
  <c r="K73" i="4"/>
  <c r="CH46" i="4"/>
  <c r="AX34" i="4"/>
  <c r="BB10" i="4"/>
  <c r="CS10" i="4"/>
  <c r="F123" i="1"/>
  <c r="AQ45" i="4"/>
  <c r="BV19" i="4"/>
  <c r="AM53" i="4"/>
  <c r="W55" i="4"/>
  <c r="W71" i="4"/>
  <c r="CE37" i="4"/>
  <c r="C13" i="1"/>
  <c r="F36" i="5"/>
  <c r="CA16" i="4"/>
  <c r="BK73" i="4"/>
  <c r="BW68" i="4"/>
  <c r="CD7" i="4"/>
  <c r="W24" i="4"/>
  <c r="H11" i="5"/>
  <c r="BB57" i="4"/>
  <c r="CP9" i="4"/>
  <c r="F41" i="7"/>
  <c r="J40" i="4"/>
  <c r="AS28" i="4"/>
  <c r="BD56" i="4"/>
  <c r="E45" i="4"/>
  <c r="BI70" i="4"/>
  <c r="CK48" i="4"/>
  <c r="H17" i="5"/>
  <c r="D27" i="5"/>
  <c r="W36" i="4"/>
  <c r="AJ21" i="4"/>
  <c r="AR29" i="4"/>
  <c r="E30" i="4"/>
  <c r="AS35" i="4"/>
  <c r="BJ8" i="4"/>
  <c r="AQ22" i="4"/>
  <c r="L23" i="4"/>
  <c r="U62" i="4"/>
  <c r="H46" i="5"/>
  <c r="H10" i="6"/>
  <c r="BO40" i="4"/>
  <c r="AH72" i="4"/>
  <c r="BI46" i="4"/>
  <c r="AB37" i="4"/>
  <c r="BY53" i="4"/>
  <c r="T7" i="5"/>
  <c r="F29" i="4"/>
  <c r="AJ13" i="4"/>
  <c r="BE49" i="4"/>
  <c r="BJ69" i="4"/>
  <c r="BO24" i="4"/>
  <c r="AK17" i="4"/>
  <c r="AY11" i="4"/>
  <c r="F39" i="6"/>
  <c r="K53" i="4"/>
  <c r="H48" i="4"/>
  <c r="BM41" i="4"/>
  <c r="AE19" i="4"/>
  <c r="X67" i="4"/>
  <c r="AS45" i="4"/>
  <c r="BY62" i="4"/>
  <c r="CT17" i="4"/>
  <c r="BM17" i="4"/>
  <c r="CS41" i="4"/>
  <c r="E62" i="4"/>
  <c r="R17" i="4"/>
  <c r="M56" i="15"/>
  <c r="AS37" i="4"/>
  <c r="BV57" i="4"/>
  <c r="G61" i="4"/>
  <c r="I72" i="14"/>
  <c r="BR36" i="4"/>
  <c r="CM56" i="4"/>
  <c r="M55" i="4"/>
  <c r="D97" i="1"/>
  <c r="P12" i="4"/>
  <c r="BG9" i="4"/>
  <c r="I25" i="4"/>
  <c r="E52" i="1"/>
  <c r="AJ28" i="4"/>
  <c r="H57" i="6"/>
  <c r="O66" i="4"/>
  <c r="CK56" i="4"/>
  <c r="BZ51" i="4"/>
  <c r="BF57" i="4"/>
  <c r="BR37" i="4"/>
  <c r="I18" i="4"/>
  <c r="BX30" i="4"/>
  <c r="CS50" i="4"/>
  <c r="BU19" i="4"/>
  <c r="I17" i="5"/>
  <c r="CG29" i="4"/>
  <c r="Y50" i="4"/>
  <c r="J38" i="15"/>
  <c r="BH70" i="4"/>
  <c r="BM25" i="4"/>
  <c r="BR45" i="4"/>
  <c r="W32" i="4"/>
  <c r="BQ69" i="4"/>
  <c r="CD24" i="4"/>
  <c r="CQ44" i="4"/>
  <c r="I32" i="14"/>
  <c r="CM13" i="4"/>
  <c r="X36" i="4"/>
  <c r="D66" i="12"/>
  <c r="BQ36" i="4"/>
  <c r="W42" i="4"/>
  <c r="CS32" i="4"/>
  <c r="CH27" i="4"/>
  <c r="BN33" i="4"/>
  <c r="AN64" i="4"/>
  <c r="BU63" i="4"/>
  <c r="AX24" i="4"/>
  <c r="BC44" i="4"/>
  <c r="AX21" i="4"/>
  <c r="BJ68" i="4"/>
  <c r="BG23" i="4"/>
  <c r="CB43" i="4"/>
  <c r="M67" i="4"/>
  <c r="AH64" i="4"/>
  <c r="AK13" i="4"/>
  <c r="AR39" i="4"/>
  <c r="CF60" i="4"/>
  <c r="AY63" i="4"/>
  <c r="O11" i="4"/>
  <c r="BA38" i="4"/>
  <c r="BQ53" i="4"/>
  <c r="C48" i="1"/>
  <c r="D13" i="2"/>
  <c r="AS24" i="4"/>
  <c r="Y7" i="4"/>
  <c r="E25" i="4"/>
  <c r="D7" i="8"/>
  <c r="CC63" i="4"/>
  <c r="M43" i="4"/>
  <c r="Z38" i="4"/>
  <c r="BW31" i="4"/>
  <c r="E48" i="5"/>
  <c r="AP57" i="4"/>
  <c r="BT42" i="4"/>
  <c r="BS60" i="4"/>
  <c r="BX15" i="4"/>
  <c r="AC13" i="4"/>
  <c r="CE39" i="4"/>
  <c r="CR59" i="4"/>
  <c r="H67" i="5"/>
  <c r="D36" i="12"/>
  <c r="AM35" i="4"/>
  <c r="BH55" i="4"/>
  <c r="BD44" i="4"/>
  <c r="D51" i="7"/>
  <c r="BL34" i="4"/>
  <c r="BQ54" i="4"/>
  <c r="CQ37" i="4"/>
  <c r="I67" i="4"/>
  <c r="E48" i="1"/>
  <c r="BP72" i="4"/>
  <c r="AH73" i="4"/>
  <c r="BI9" i="4"/>
  <c r="CH59" i="4"/>
  <c r="AQ28" i="4"/>
  <c r="AN23" i="4"/>
  <c r="BQ28" i="4"/>
  <c r="P63" i="5"/>
  <c r="AF58" i="4"/>
  <c r="CE63" i="4"/>
  <c r="R45" i="5"/>
  <c r="CN31" i="4"/>
  <c r="S54" i="4"/>
  <c r="J56" i="4"/>
  <c r="R33" i="5"/>
  <c r="T31" i="4"/>
  <c r="CQ18" i="4"/>
  <c r="BC51" i="4"/>
  <c r="E14" i="13"/>
  <c r="Z7" i="4"/>
  <c r="S22" i="15"/>
  <c r="D51" i="5"/>
  <c r="S71" i="4"/>
  <c r="AE51" i="4"/>
  <c r="BG31" i="4"/>
  <c r="R56" i="4"/>
  <c r="BA70" i="4"/>
  <c r="BN25" i="4"/>
  <c r="BX13" i="4"/>
  <c r="BU49" i="4"/>
  <c r="BZ69" i="4"/>
  <c r="CE24" i="4"/>
  <c r="C55" i="1"/>
  <c r="U45" i="4"/>
  <c r="AX65" i="4"/>
  <c r="AM20" i="4"/>
  <c r="C9" i="1"/>
  <c r="AT44" i="4"/>
  <c r="BO64" i="4"/>
  <c r="BL19" i="4"/>
  <c r="AM14" i="4"/>
  <c r="CQ12" i="4"/>
  <c r="BQ7" i="4"/>
  <c r="AG17" i="4"/>
  <c r="BW9" i="4"/>
  <c r="AQ38" i="4"/>
  <c r="AI64" i="4"/>
  <c r="CQ19" i="4"/>
  <c r="BV48" i="4"/>
  <c r="BD42" i="4"/>
  <c r="E19" i="4"/>
  <c r="BQ8" i="4"/>
  <c r="AU53" i="4"/>
  <c r="K41" i="4"/>
  <c r="CF9" i="4"/>
  <c r="CP14" i="4"/>
  <c r="BU15" i="4"/>
  <c r="E57" i="1"/>
  <c r="CC59" i="4"/>
  <c r="D7" i="1"/>
  <c r="BX64" i="4"/>
  <c r="D69" i="6"/>
  <c r="AF8" i="4"/>
  <c r="BP20" i="4"/>
  <c r="AE9" i="4"/>
  <c r="CC18" i="4"/>
  <c r="E70" i="4"/>
  <c r="AL62" i="4"/>
  <c r="C52" i="1"/>
  <c r="CB35" i="4"/>
  <c r="BA15" i="4"/>
  <c r="I59" i="4"/>
  <c r="AI57" i="4"/>
  <c r="BS22" i="4"/>
  <c r="BQ38" i="4"/>
  <c r="AA57" i="4"/>
  <c r="AL30" i="4"/>
  <c r="BX24" i="4"/>
  <c r="AX17" i="4"/>
  <c r="CJ28" i="4"/>
  <c r="CF17" i="4"/>
  <c r="U14" i="4"/>
  <c r="U15" i="4"/>
  <c r="D13" i="1"/>
  <c r="AR25" i="4"/>
  <c r="E59" i="5"/>
  <c r="E8" i="4"/>
  <c r="Y20" i="4"/>
  <c r="BX8" i="4"/>
  <c r="Y17" i="4"/>
  <c r="AJ56" i="4"/>
  <c r="R53" i="5"/>
  <c r="CF64" i="4"/>
  <c r="BO65" i="4"/>
  <c r="BP48" i="4"/>
  <c r="D91" i="1"/>
  <c r="AQ17" i="4"/>
  <c r="M23" i="4"/>
  <c r="CB27" i="4"/>
  <c r="BV72" i="4"/>
  <c r="AO73" i="4"/>
  <c r="CS18" i="4"/>
  <c r="J19" i="14"/>
  <c r="M24" i="4"/>
  <c r="AK19" i="4"/>
  <c r="AK8" i="4"/>
  <c r="F32" i="4"/>
  <c r="J11" i="14"/>
  <c r="R35" i="5"/>
  <c r="CG50" i="4"/>
  <c r="BJ73" i="4"/>
  <c r="BX52" i="4"/>
  <c r="G42" i="14"/>
  <c r="Y71" i="4"/>
  <c r="D55" i="8"/>
  <c r="CP68" i="4"/>
  <c r="AK29" i="4"/>
  <c r="AS10" i="4"/>
  <c r="J46" i="4"/>
  <c r="BD34" i="4"/>
  <c r="O60" i="4"/>
  <c r="K28" i="4"/>
  <c r="BM64" i="4"/>
  <c r="AH65" i="4"/>
  <c r="BV25" i="4"/>
  <c r="BD25" i="4"/>
  <c r="S30" i="4"/>
  <c r="BQ30" i="4"/>
  <c r="O41" i="4"/>
  <c r="Y64" i="4"/>
  <c r="AT25" i="4"/>
  <c r="D59" i="8"/>
  <c r="AD60" i="4"/>
  <c r="AN49" i="4"/>
  <c r="AK18" i="4"/>
  <c r="Y73" i="4"/>
  <c r="AU28" i="4"/>
  <c r="AE56" i="4"/>
  <c r="L28" i="4"/>
  <c r="C64" i="1"/>
  <c r="CG53" i="4"/>
  <c r="AV35" i="4"/>
  <c r="O10" i="4"/>
  <c r="AH48" i="4"/>
  <c r="AM68" i="4"/>
  <c r="AR23" i="4"/>
  <c r="AJ22" i="4"/>
  <c r="CA43" i="4"/>
  <c r="K64" i="4"/>
  <c r="H19" i="4"/>
  <c r="N60" i="7"/>
  <c r="E45" i="15"/>
  <c r="BX44" i="4"/>
  <c r="BN22" i="4"/>
  <c r="P71" i="5"/>
  <c r="E13" i="4"/>
  <c r="AY64" i="4"/>
  <c r="BK44" i="4"/>
  <c r="AZ38" i="4"/>
  <c r="AH57" i="4"/>
  <c r="BW57" i="4"/>
  <c r="N47" i="14"/>
  <c r="AD36" i="4"/>
  <c r="AY56" i="4"/>
  <c r="CC51" i="4"/>
  <c r="L43" i="5"/>
  <c r="CM31" i="4"/>
  <c r="G52" i="4"/>
  <c r="U23" i="4"/>
  <c r="G31" i="5"/>
  <c r="S31" i="4"/>
  <c r="AF51" i="4"/>
  <c r="CC20" i="4"/>
  <c r="F38" i="4"/>
  <c r="F65" i="1"/>
  <c r="CR44" i="4"/>
  <c r="N45" i="4"/>
  <c r="CG63" i="4"/>
  <c r="BZ33" i="4"/>
  <c r="AM42" i="4"/>
  <c r="BJ43" i="4"/>
  <c r="AE34" i="4"/>
  <c r="AJ29" i="4"/>
  <c r="H35" i="4"/>
  <c r="O21" i="5"/>
  <c r="R13" i="5"/>
  <c r="Y25" i="4"/>
  <c r="AD45" i="4"/>
  <c r="L27" i="4"/>
  <c r="AC69" i="4"/>
  <c r="AP24" i="4"/>
  <c r="AU44" i="4"/>
  <c r="CB72" i="4"/>
  <c r="I65" i="4"/>
  <c r="BG15" i="4"/>
  <c r="S40" i="4"/>
  <c r="AT66" i="4"/>
  <c r="Z64" i="4"/>
  <c r="U13" i="4"/>
  <c r="AJ39" i="4"/>
  <c r="AM59" i="4"/>
  <c r="F69" i="1"/>
  <c r="AV12" i="4"/>
  <c r="D33" i="7"/>
  <c r="CR72" i="4"/>
  <c r="BR19" i="4"/>
  <c r="AM10" i="4"/>
  <c r="C91" i="1"/>
  <c r="BB42" i="4"/>
  <c r="Z16" i="4"/>
  <c r="BW15" i="4"/>
  <c r="F12" i="4"/>
  <c r="CG38" i="4"/>
  <c r="AE57" i="4"/>
  <c r="K63" i="4"/>
  <c r="I51" i="23"/>
  <c r="M38" i="4"/>
  <c r="S17" i="5"/>
  <c r="BL58" i="4"/>
  <c r="E14" i="6"/>
  <c r="CD33" i="4"/>
  <c r="BY68" i="4"/>
  <c r="CK57" i="4"/>
  <c r="J60" i="5"/>
  <c r="J33" i="4"/>
  <c r="I7" i="5"/>
  <c r="BT12" i="4"/>
  <c r="AI65" i="4"/>
  <c r="U31" i="4"/>
  <c r="L59" i="5"/>
  <c r="F43" i="16"/>
  <c r="V43" i="4"/>
  <c r="BH28" i="4"/>
  <c r="BT73" i="4"/>
  <c r="BI68" i="4"/>
  <c r="J11" i="5"/>
  <c r="BA54" i="4"/>
  <c r="CK34" i="4"/>
  <c r="CR34" i="4"/>
  <c r="T55" i="4"/>
  <c r="AA41" i="4"/>
  <c r="L11" i="7"/>
  <c r="X34" i="4"/>
  <c r="AC54" i="4"/>
  <c r="BN34" i="4"/>
  <c r="O14" i="5"/>
  <c r="BQ29" i="4"/>
  <c r="I50" i="4"/>
  <c r="AE17" i="4"/>
  <c r="H7" i="5"/>
  <c r="CP28" i="4"/>
  <c r="Z49" i="4"/>
  <c r="AL15" i="4"/>
  <c r="S26" i="4"/>
  <c r="BB70" i="4"/>
  <c r="AF29" i="4"/>
  <c r="W28" i="4"/>
  <c r="CQ16" i="4"/>
  <c r="CM14" i="4"/>
  <c r="I31" i="4"/>
  <c r="K46" i="14"/>
  <c r="R22" i="5"/>
  <c r="BG55" i="4"/>
  <c r="BS35" i="4"/>
  <c r="CD56" i="4"/>
  <c r="AJ71" i="4"/>
  <c r="AO26" i="4"/>
  <c r="CD15" i="4"/>
  <c r="AN50" i="4"/>
  <c r="AS70" i="4"/>
  <c r="BF25" i="4"/>
  <c r="E72" i="1"/>
  <c r="BK7" i="4"/>
  <c r="CP43" i="4"/>
  <c r="CA8" i="4"/>
  <c r="L60" i="4"/>
  <c r="Q55" i="4"/>
  <c r="BN48" i="4"/>
  <c r="BZ28" i="4"/>
  <c r="F10" i="5"/>
  <c r="AP48" i="4"/>
  <c r="J65" i="4"/>
  <c r="CR19" i="4"/>
  <c r="BP22" i="4"/>
  <c r="F44" i="4"/>
  <c r="AA64" i="4"/>
  <c r="X19" i="4"/>
  <c r="CP12" i="4"/>
  <c r="BO39" i="4"/>
  <c r="CB59" i="4"/>
  <c r="J49" i="5"/>
  <c r="CQ11" i="4"/>
  <c r="CF38" i="4"/>
  <c r="H59" i="4"/>
  <c r="BI71" i="4"/>
  <c r="E51" i="1"/>
  <c r="D58" i="1"/>
  <c r="BE67" i="4"/>
  <c r="CK41" i="4"/>
  <c r="AG10" i="4"/>
  <c r="C71" i="1"/>
  <c r="AF19" i="4"/>
  <c r="BW64" i="4"/>
  <c r="BF32" i="4"/>
  <c r="M19" i="5"/>
  <c r="U19" i="4"/>
  <c r="CK11" i="4"/>
  <c r="H20" i="4"/>
  <c r="AK16" i="4"/>
  <c r="AG43" i="4"/>
  <c r="BE11" i="4"/>
  <c r="CN48" i="4"/>
  <c r="C46" i="1"/>
  <c r="W22" i="4"/>
  <c r="CQ61" i="4"/>
  <c r="BQ24" i="4"/>
  <c r="P34" i="4"/>
  <c r="D38" i="2"/>
  <c r="G13" i="4"/>
  <c r="H25" i="6"/>
  <c r="V15" i="4"/>
  <c r="AO50" i="4"/>
  <c r="E68" i="5"/>
  <c r="H42" i="5"/>
  <c r="AE20" i="4"/>
  <c r="CN8" i="4"/>
  <c r="E49" i="1"/>
  <c r="AI21" i="4"/>
  <c r="BP9" i="4"/>
  <c r="AR56" i="4"/>
  <c r="K21" i="4"/>
  <c r="AV13" i="4"/>
  <c r="AL10" i="4"/>
  <c r="BD13" i="4"/>
  <c r="AU12" i="4"/>
  <c r="AD7" i="4"/>
  <c r="F25" i="1"/>
  <c r="AC47" i="4"/>
  <c r="X21" i="4"/>
  <c r="BC53" i="4"/>
  <c r="BV32" i="4"/>
  <c r="D118" i="1"/>
  <c r="BM10" i="4"/>
  <c r="D47" i="5"/>
  <c r="CM40" i="4"/>
  <c r="Y59" i="4"/>
  <c r="AJ32" i="4"/>
  <c r="BW25" i="4"/>
  <c r="AD22" i="4"/>
  <c r="BN26" i="4"/>
  <c r="K39" i="4"/>
  <c r="CH13" i="4"/>
  <c r="BU53" i="4"/>
  <c r="M26" i="5"/>
  <c r="BW36" i="4"/>
  <c r="I54" i="4"/>
  <c r="CK46" i="4"/>
  <c r="J73" i="26"/>
  <c r="BQ60" i="4"/>
  <c r="BI36" i="4"/>
  <c r="CK47" i="4"/>
  <c r="AK35" i="4"/>
  <c r="J24" i="4"/>
  <c r="BN49" i="4"/>
  <c r="T68" i="4"/>
  <c r="K54" i="4"/>
  <c r="BI54" i="4"/>
  <c r="F39" i="14"/>
  <c r="AB27" i="4"/>
  <c r="BB19" i="4"/>
  <c r="AD65" i="4"/>
  <c r="CT15" i="4"/>
  <c r="BD65" i="4"/>
  <c r="M26" i="4"/>
  <c r="I8" i="14"/>
  <c r="L21" i="15"/>
  <c r="S20" i="4"/>
  <c r="AQ61" i="4"/>
  <c r="O35" i="4"/>
  <c r="CP71" i="4"/>
  <c r="AF7" i="4"/>
  <c r="AP54" i="4"/>
  <c r="N28" i="4"/>
  <c r="AH17" i="4"/>
  <c r="G56" i="4"/>
  <c r="I40" i="4"/>
  <c r="CT65" i="4"/>
  <c r="AA39" i="4"/>
  <c r="AA24" i="4"/>
  <c r="AM19" i="4"/>
  <c r="BL42" i="4"/>
  <c r="BQ62" i="4"/>
  <c r="CD17" i="4"/>
  <c r="F61" i="26"/>
  <c r="AB38" i="4"/>
  <c r="AW58" i="4"/>
  <c r="CT66" i="4"/>
  <c r="AK66" i="4"/>
  <c r="AN15" i="4"/>
  <c r="AQ70" i="4"/>
  <c r="L61" i="4"/>
  <c r="Q56" i="4"/>
  <c r="BR61" i="4"/>
  <c r="I42" i="4"/>
  <c r="M22" i="4"/>
  <c r="AY31" i="4"/>
  <c r="BL51" i="4"/>
  <c r="BS21" i="4"/>
  <c r="F26" i="5"/>
  <c r="BP30" i="4"/>
  <c r="CK50" i="4"/>
  <c r="AX19" i="4"/>
  <c r="AI71" i="4"/>
  <c r="AF26" i="4"/>
  <c r="AK46" i="4"/>
  <c r="L38" i="5"/>
  <c r="AZ70" i="4"/>
  <c r="BE25" i="4"/>
  <c r="BJ45" i="4"/>
  <c r="AU73" i="4"/>
  <c r="AO15" i="4"/>
  <c r="AY41" i="4"/>
  <c r="W17" i="4"/>
  <c r="CN72" i="4"/>
  <c r="BI23" i="4"/>
  <c r="BR33" i="4"/>
  <c r="D70" i="5"/>
  <c r="T21" i="4"/>
  <c r="BZ11" i="4"/>
  <c r="D59" i="2"/>
  <c r="CE53" i="4"/>
  <c r="BK19" i="4"/>
  <c r="AU19" i="4"/>
  <c r="CG13" i="4"/>
  <c r="BP39" i="4"/>
  <c r="I63" i="4"/>
  <c r="BW63" i="4"/>
  <c r="CA11" i="4"/>
  <c r="BY38" i="4"/>
  <c r="E32" i="13"/>
  <c r="AE59" i="4"/>
  <c r="N41" i="7"/>
  <c r="BE34" i="4"/>
  <c r="M12" i="5"/>
  <c r="BD58" i="4"/>
  <c r="H9" i="6"/>
  <c r="BV33" i="4"/>
  <c r="M46" i="7"/>
  <c r="AP27" i="4"/>
  <c r="AC71" i="4"/>
  <c r="G66" i="6"/>
  <c r="Z71" i="4"/>
  <c r="CG58" i="4"/>
  <c r="J29" i="4"/>
  <c r="CB73" i="4"/>
  <c r="AU11" i="4"/>
  <c r="CM63" i="4"/>
  <c r="BL66" i="4"/>
  <c r="J69" i="5"/>
  <c r="AP33" i="4"/>
  <c r="AN65" i="4"/>
  <c r="AW57" i="4"/>
  <c r="O53" i="5"/>
  <c r="BG32" i="4"/>
  <c r="AA30" i="4"/>
  <c r="CP52" i="4"/>
  <c r="Z73" i="4"/>
  <c r="O28" i="4"/>
  <c r="CT23" i="4"/>
  <c r="V52" i="4"/>
  <c r="AQ72" i="4"/>
  <c r="AN27" i="4"/>
  <c r="CQ28" i="4"/>
  <c r="F46" i="4"/>
  <c r="AI25" i="4"/>
  <c r="F32" i="5"/>
  <c r="L32" i="4"/>
  <c r="T28" i="4"/>
  <c r="CJ56" i="4"/>
  <c r="AS60" i="4"/>
  <c r="V51" i="4"/>
  <c r="AA46" i="4"/>
  <c r="CJ51" i="4"/>
  <c r="S32" i="4"/>
  <c r="AP58" i="4"/>
  <c r="AC29" i="4"/>
  <c r="BF49" i="4"/>
  <c r="U16" i="4"/>
  <c r="BM73" i="4"/>
  <c r="BB28" i="4"/>
  <c r="BW48" i="4"/>
  <c r="BJ25" i="4"/>
  <c r="M69" i="4"/>
  <c r="Z24" i="4"/>
  <c r="AE44" i="4"/>
  <c r="AJ19" i="4"/>
  <c r="AL68" i="4"/>
  <c r="AA23" i="4"/>
  <c r="BD43" i="4"/>
  <c r="CB9" i="4"/>
  <c r="M11" i="4"/>
  <c r="Z27" i="4"/>
  <c r="AJ12" i="4"/>
  <c r="CD51" i="4"/>
  <c r="BY60" i="4"/>
  <c r="BC16" i="4"/>
  <c r="AF64" i="4"/>
  <c r="U59" i="4"/>
  <c r="BZ52" i="4"/>
  <c r="Q33" i="4"/>
  <c r="L70" i="5"/>
  <c r="CC49" i="4"/>
  <c r="BV65" i="4"/>
  <c r="BK20" i="4"/>
  <c r="E19" i="1"/>
  <c r="BR44" i="4"/>
  <c r="CM64" i="4"/>
  <c r="CJ19" i="4"/>
  <c r="AB14" i="4"/>
  <c r="W54" i="4"/>
  <c r="BK57" i="4"/>
  <c r="BN54" i="4"/>
  <c r="BG37" i="4"/>
  <c r="Z30" i="4"/>
  <c r="P26" i="4"/>
  <c r="AZ71" i="4"/>
  <c r="BT51" i="4"/>
  <c r="BN40" i="4"/>
  <c r="AN59" i="4"/>
  <c r="E9" i="5"/>
  <c r="W11" i="4"/>
  <c r="AR38" i="4"/>
  <c r="BM58" i="4"/>
  <c r="AF68" i="4"/>
  <c r="H41" i="6"/>
  <c r="H34" i="4"/>
  <c r="M54" i="4"/>
  <c r="BP32" i="4"/>
  <c r="D67" i="5"/>
  <c r="AG33" i="4"/>
  <c r="AL53" i="4"/>
  <c r="P28" i="4"/>
  <c r="AZ56" i="4"/>
  <c r="AN52" i="4"/>
  <c r="AU61" i="4"/>
  <c r="CP61" i="4"/>
  <c r="G52" i="7"/>
  <c r="BJ58" i="4"/>
  <c r="M21" i="4"/>
  <c r="AG42" i="4"/>
  <c r="P35" i="15"/>
  <c r="BF50" i="4"/>
  <c r="T64" i="4"/>
  <c r="BF26" i="4"/>
  <c r="BI8" i="4"/>
  <c r="AC26" i="4"/>
  <c r="CJ16" i="4"/>
  <c r="AU45" i="4"/>
  <c r="BW18" i="4"/>
  <c r="AR14" i="4"/>
  <c r="AX9" i="4"/>
  <c r="AD23" i="4"/>
  <c r="AW10" i="4"/>
  <c r="U54" i="4"/>
  <c r="AR72" i="4"/>
  <c r="V46" i="4"/>
  <c r="CE33" i="4"/>
  <c r="BR31" i="4"/>
  <c r="CM39" i="4"/>
  <c r="AP40" i="4"/>
  <c r="BJ60" i="4"/>
  <c r="CH22" i="4"/>
  <c r="AW12" i="4"/>
  <c r="AW28" i="4"/>
  <c r="AL18" i="4"/>
  <c r="E54" i="13"/>
  <c r="AC8" i="4"/>
  <c r="CT8" i="4"/>
  <c r="E80" i="1"/>
  <c r="E70" i="13"/>
  <c r="C43" i="1"/>
  <c r="D48" i="1"/>
  <c r="AL54" i="4"/>
  <c r="AS61" i="4"/>
  <c r="AQ18" i="4"/>
  <c r="AQ49" i="4"/>
  <c r="I20" i="4"/>
  <c r="CA52" i="4"/>
  <c r="M71" i="4"/>
  <c r="CJ44" i="4"/>
  <c r="AZ32" i="4"/>
  <c r="BS61" i="4"/>
  <c r="BW21" i="4"/>
  <c r="CR13" i="4"/>
  <c r="BW10" i="4"/>
  <c r="BK36" i="4"/>
  <c r="W21" i="4"/>
  <c r="AA9" i="4"/>
  <c r="BI39" i="4"/>
  <c r="P7" i="4"/>
  <c r="F53" i="4"/>
  <c r="F63" i="14"/>
  <c r="BS43" i="4"/>
  <c r="BU25" i="4"/>
  <c r="BV66" i="4"/>
  <c r="E89" i="1"/>
  <c r="Z42" i="4"/>
  <c r="BB30" i="4"/>
  <c r="S33" i="5"/>
  <c r="BH8" i="4"/>
  <c r="N63" i="14"/>
  <c r="BY47" i="4"/>
  <c r="BH48" i="4"/>
  <c r="AU22" i="4"/>
  <c r="G54" i="5"/>
  <c r="BA10" i="4"/>
  <c r="CK31" i="4"/>
  <c r="CF11" i="4"/>
  <c r="BB73" i="4"/>
  <c r="L10" i="4"/>
  <c r="N49" i="4"/>
  <c r="L54" i="5"/>
  <c r="AT43" i="4"/>
  <c r="O44" i="4"/>
  <c r="AR16" i="4"/>
  <c r="BX68" i="4"/>
  <c r="H9" i="4"/>
  <c r="AM25" i="4"/>
  <c r="AS13" i="4"/>
  <c r="BR43" i="4"/>
  <c r="BL15" i="4"/>
  <c r="AJ70" i="4"/>
  <c r="L28" i="7"/>
  <c r="CE20" i="4"/>
  <c r="R62" i="4"/>
  <c r="CA35" i="4"/>
  <c r="J27" i="15"/>
  <c r="Q31" i="4"/>
  <c r="AR69" i="4"/>
  <c r="AJ55" i="4"/>
  <c r="AI59" i="4"/>
  <c r="R37" i="5"/>
  <c r="AQ62" i="4"/>
  <c r="AI48" i="4"/>
  <c r="AO32" i="4"/>
  <c r="M35" i="4"/>
  <c r="D19" i="5"/>
  <c r="BK55" i="4"/>
  <c r="BD26" i="4"/>
  <c r="E63" i="4"/>
  <c r="S18" i="15"/>
  <c r="CP36" i="4"/>
  <c r="Z57" i="4"/>
  <c r="K57" i="4"/>
  <c r="O54" i="5"/>
  <c r="BN32" i="4"/>
  <c r="BS52" i="4"/>
  <c r="CE25" i="4"/>
  <c r="BI50" i="4"/>
  <c r="AD59" i="4"/>
  <c r="CT47" i="4"/>
  <c r="BG38" i="4"/>
  <c r="BD33" i="4"/>
  <c r="AB39" i="4"/>
  <c r="AY28" i="4"/>
  <c r="BX27" i="4"/>
  <c r="CK25" i="4"/>
  <c r="CP45" i="4"/>
  <c r="AM48" i="4"/>
  <c r="L70" i="4"/>
  <c r="Q25" i="4"/>
  <c r="V45" i="4"/>
  <c r="P66" i="5"/>
  <c r="BU65" i="4"/>
  <c r="Q17" i="4"/>
  <c r="CE40" i="4"/>
  <c r="P72" i="4"/>
  <c r="CT64" i="4"/>
  <c r="AI15" i="4"/>
  <c r="K40" i="4"/>
  <c r="Q65" i="4"/>
  <c r="F94" i="1"/>
  <c r="BJ15" i="4"/>
  <c r="D113" i="1"/>
  <c r="BH9" i="4"/>
  <c r="AF10" i="4"/>
  <c r="BB33" i="4"/>
  <c r="T13" i="5"/>
  <c r="AG70" i="4"/>
  <c r="BD31" i="4"/>
  <c r="AR28" i="4"/>
  <c r="BY13" i="4"/>
  <c r="AO65" i="4"/>
  <c r="AK69" i="4"/>
  <c r="D61" i="6"/>
  <c r="Q34" i="4"/>
  <c r="J71" i="4"/>
  <c r="P58" i="4"/>
  <c r="I68" i="5"/>
  <c r="AH33" i="4"/>
  <c r="BZ35" i="4"/>
  <c r="BI53" i="4"/>
  <c r="CT73" i="4"/>
  <c r="CA28" i="4"/>
  <c r="AZ29" i="4"/>
  <c r="CH52" i="4"/>
  <c r="R73" i="4"/>
  <c r="G28" i="4"/>
  <c r="BM34" i="4"/>
  <c r="BL52" i="4"/>
  <c r="AF28" i="4"/>
  <c r="CB38" i="4"/>
  <c r="O26" i="4"/>
  <c r="AZ11" i="4"/>
  <c r="CJ32" i="4"/>
  <c r="H13" i="14"/>
  <c r="M61" i="4"/>
  <c r="AW41" i="4"/>
  <c r="X58" i="4"/>
  <c r="BW72" i="4"/>
  <c r="BT27" i="4"/>
  <c r="AC20" i="4"/>
  <c r="BS51" i="4"/>
  <c r="CN71" i="4"/>
  <c r="CS26" i="4"/>
  <c r="BV7" i="4"/>
  <c r="AQ47" i="4"/>
  <c r="BD67" i="4"/>
  <c r="AS22" i="4"/>
  <c r="E94" i="1"/>
  <c r="BH46" i="4"/>
  <c r="CC66" i="4"/>
  <c r="BR21" i="4"/>
  <c r="N30" i="4"/>
  <c r="BG17" i="4"/>
  <c r="R11" i="4"/>
  <c r="S26" i="5"/>
  <c r="BW13" i="4"/>
  <c r="AH28" i="4"/>
  <c r="CH19" i="4"/>
  <c r="K38" i="4"/>
  <c r="BI28" i="4"/>
  <c r="BV23" i="4"/>
  <c r="AL29" i="4"/>
  <c r="I23" i="4"/>
  <c r="D14" i="16"/>
  <c r="BO23" i="4"/>
  <c r="CJ43" i="4"/>
  <c r="CB15" i="4"/>
  <c r="CQ67" i="4"/>
  <c r="BY21" i="4"/>
  <c r="P43" i="4"/>
  <c r="BG61" i="4"/>
  <c r="BG63" i="4"/>
  <c r="BC11" i="4"/>
  <c r="BI38" i="4"/>
  <c r="AG55" i="4"/>
  <c r="BX62" i="4"/>
  <c r="N51" i="20"/>
  <c r="CH37" i="4"/>
  <c r="Z48" i="4"/>
  <c r="F9" i="1"/>
  <c r="D18" i="1"/>
  <c r="BD12" i="4"/>
  <c r="E49" i="13"/>
  <c r="D11" i="5"/>
  <c r="BO61" i="4"/>
  <c r="BS41" i="4"/>
  <c r="BX36" i="4"/>
  <c r="AJ30" i="4"/>
  <c r="G26" i="5"/>
  <c r="CN55" i="4"/>
  <c r="AO41" i="4"/>
  <c r="G60" i="4"/>
  <c r="I42" i="7"/>
  <c r="AD12" i="4"/>
  <c r="S39" i="4"/>
  <c r="AF59" i="4"/>
  <c r="BG73" i="4"/>
  <c r="N65" i="7"/>
  <c r="L32" i="5"/>
  <c r="BI20" i="4"/>
  <c r="I52" i="5"/>
  <c r="E68" i="4"/>
  <c r="R63" i="4"/>
  <c r="BS68" i="4"/>
  <c r="J49" i="4"/>
  <c r="V29" i="4"/>
  <c r="BM33" i="4"/>
  <c r="BR53" i="4"/>
  <c r="AU29" i="4"/>
  <c r="I60" i="5"/>
  <c r="CD32" i="4"/>
  <c r="CQ52" i="4"/>
  <c r="AX26" i="4"/>
  <c r="AW73" i="4"/>
  <c r="AL28" i="4"/>
  <c r="BG48" i="4"/>
  <c r="G14" i="4"/>
  <c r="BN72" i="4"/>
  <c r="BC27" i="4"/>
  <c r="BX47" i="4"/>
  <c r="BE12" i="4"/>
  <c r="H21" i="4"/>
  <c r="BN58" i="4"/>
  <c r="F23" i="4"/>
  <c r="CB19" i="4"/>
  <c r="CD34" i="4"/>
  <c r="BO53" i="4"/>
  <c r="AE43" i="4"/>
  <c r="BT19" i="4"/>
  <c r="CA68" i="4"/>
  <c r="CE10" i="4"/>
  <c r="AY17" i="4"/>
  <c r="H8" i="4"/>
  <c r="D70" i="1"/>
  <c r="U69" i="4"/>
  <c r="D10" i="2"/>
  <c r="AM17" i="4"/>
  <c r="F7" i="4"/>
  <c r="AX40" i="4"/>
  <c r="CA9" i="4"/>
  <c r="CK35" i="4"/>
  <c r="F7" i="1"/>
  <c r="AP17" i="4"/>
  <c r="BD28" i="4"/>
  <c r="BK17" i="4"/>
  <c r="E14" i="4"/>
  <c r="L52" i="4"/>
  <c r="BU58" i="4"/>
  <c r="G31" i="21"/>
  <c r="M45" i="4"/>
  <c r="AI31" i="4"/>
  <c r="F34" i="1"/>
  <c r="BM7" i="4"/>
  <c r="T48" i="4"/>
  <c r="CC35" i="4"/>
  <c r="D49" i="1"/>
  <c r="Q11" i="4"/>
  <c r="AJ7" i="4"/>
  <c r="J37" i="7"/>
  <c r="BB54" i="4"/>
  <c r="Q43" i="4"/>
  <c r="AW59" i="4"/>
  <c r="BE73" i="4"/>
  <c r="AA7" i="4"/>
  <c r="BR18" i="4"/>
  <c r="CS7" i="4"/>
  <c r="BW16" i="4"/>
  <c r="CK27" i="4"/>
  <c r="T17" i="4"/>
  <c r="BR13" i="4"/>
  <c r="BP8" i="4"/>
  <c r="CJ62" i="4"/>
  <c r="CN44" i="4"/>
  <c r="K62" i="4"/>
  <c r="D53" i="5"/>
  <c r="BS30" i="4"/>
  <c r="M10" i="5"/>
  <c r="BP68" i="4"/>
  <c r="BL40" i="4"/>
  <c r="AX44" i="4"/>
  <c r="BA12" i="4"/>
  <c r="O10" i="5"/>
  <c r="Q24" i="4"/>
  <c r="AZ28" i="4"/>
  <c r="BS59" i="4"/>
  <c r="R68" i="4"/>
  <c r="CR24" i="4"/>
  <c r="AS51" i="4"/>
  <c r="AO25" i="4"/>
  <c r="T10" i="4"/>
  <c r="AM33" i="4"/>
  <c r="S70" i="4"/>
  <c r="K56" i="4"/>
  <c r="AU39" i="4"/>
  <c r="BW38" i="4"/>
  <c r="AW24" i="4"/>
  <c r="AB36" i="4"/>
  <c r="P11" i="5"/>
  <c r="BV31" i="4"/>
  <c r="AN17" i="4"/>
  <c r="H33" i="4"/>
  <c r="CS17" i="4"/>
  <c r="CS64" i="4"/>
  <c r="F65" i="7"/>
  <c r="CN70" i="4"/>
  <c r="E63" i="12"/>
  <c r="T24" i="4"/>
  <c r="H36" i="5"/>
  <c r="AQ31" i="4"/>
  <c r="BD51" i="4"/>
  <c r="AV21" i="4"/>
  <c r="J72" i="4"/>
  <c r="CR26" i="4"/>
  <c r="T47" i="4"/>
  <c r="Z11" i="4"/>
  <c r="BA50" i="4"/>
  <c r="BM14" i="4"/>
  <c r="AN25" i="4"/>
  <c r="Q16" i="4"/>
  <c r="F11" i="4"/>
  <c r="CA33" i="4"/>
  <c r="D51" i="2"/>
  <c r="D43" i="2"/>
  <c r="J16" i="4"/>
  <c r="AQ40" i="4"/>
  <c r="BH68" i="4"/>
  <c r="AX64" i="4"/>
  <c r="BQ13" i="4"/>
  <c r="BH39" i="4"/>
  <c r="W33" i="4"/>
  <c r="F60" i="4"/>
  <c r="D61" i="8"/>
  <c r="X35" i="4"/>
  <c r="D25" i="8"/>
  <c r="W59" i="4"/>
  <c r="D27" i="7"/>
  <c r="AW34" i="4"/>
  <c r="CE15" i="4"/>
  <c r="E55" i="4"/>
  <c r="R44" i="5"/>
  <c r="CR52" i="4"/>
  <c r="AN10" i="4"/>
  <c r="M15" i="4"/>
  <c r="AT33" i="4"/>
  <c r="BP29" i="4"/>
  <c r="CM12" i="4"/>
  <c r="E100" i="1"/>
  <c r="R45" i="15"/>
  <c r="BH62" i="4"/>
  <c r="CB42" i="4"/>
  <c r="BC59" i="4"/>
  <c r="AX73" i="4"/>
  <c r="AM28" i="4"/>
  <c r="CR25" i="4"/>
  <c r="AT52" i="4"/>
  <c r="BO72" i="4"/>
  <c r="BL27" i="4"/>
  <c r="BD9" i="4"/>
  <c r="R48" i="4"/>
  <c r="W68" i="4"/>
  <c r="AB23" i="4"/>
  <c r="AX7" i="4"/>
  <c r="AI47" i="4"/>
  <c r="AV67" i="4"/>
  <c r="AK22" i="4"/>
  <c r="W45" i="4"/>
  <c r="BY19" i="4"/>
  <c r="F72" i="14"/>
  <c r="D69" i="28"/>
  <c r="BR25" i="4"/>
  <c r="CM69" i="4"/>
  <c r="CJ64" i="4"/>
  <c r="AV58" i="4"/>
  <c r="BP38" i="4"/>
  <c r="AL12" i="4"/>
  <c r="O51" i="4"/>
  <c r="P67" i="4"/>
  <c r="E22" i="4"/>
  <c r="C81" i="1"/>
  <c r="T46" i="4"/>
  <c r="AO66" i="4"/>
  <c r="AD21" i="4"/>
  <c r="I17" i="4"/>
  <c r="CC41" i="4"/>
  <c r="CH61" i="4"/>
  <c r="CM16" i="4"/>
  <c r="S15" i="4"/>
  <c r="I41" i="4"/>
  <c r="N61" i="4"/>
  <c r="S16" i="4"/>
  <c r="D7" i="2"/>
  <c r="N7" i="4"/>
  <c r="D23" i="1"/>
  <c r="BT58" i="4"/>
  <c r="F67" i="1"/>
  <c r="S27" i="4"/>
  <c r="BW61" i="4"/>
  <c r="BF15" i="4"/>
  <c r="E118" i="1"/>
  <c r="C10" i="1"/>
  <c r="CF61" i="4"/>
  <c r="N29" i="15"/>
  <c r="F24" i="15"/>
  <c r="H11" i="26"/>
  <c r="U38" i="4"/>
  <c r="BI51" i="4"/>
  <c r="AJ62" i="4"/>
  <c r="H57" i="15"/>
  <c r="AT37" i="4"/>
  <c r="BH69" i="4"/>
  <c r="CS57" i="4"/>
  <c r="O62" i="5"/>
  <c r="R33" i="4"/>
  <c r="AH63" i="4"/>
  <c r="Y57" i="4"/>
  <c r="H50" i="5"/>
  <c r="AI32" i="4"/>
  <c r="AE68" i="4"/>
  <c r="F115" i="1"/>
  <c r="AO59" i="4"/>
  <c r="AQ25" i="4"/>
  <c r="G31" i="7"/>
  <c r="BH37" i="4"/>
  <c r="N11" i="20"/>
  <c r="AO72" i="4"/>
  <c r="AD67" i="4"/>
  <c r="J73" i="4"/>
  <c r="V53" i="4"/>
  <c r="AX33" i="4"/>
  <c r="AF34" i="4"/>
  <c r="AK54" i="4"/>
  <c r="AG35" i="4"/>
  <c r="T71" i="5"/>
  <c r="BE33" i="4"/>
  <c r="BJ53" i="4"/>
  <c r="O29" i="4"/>
  <c r="S7" i="5"/>
  <c r="CG27" i="4"/>
  <c r="AL34" i="4"/>
  <c r="CM54" i="4"/>
  <c r="BH45" i="4"/>
  <c r="BM40" i="4"/>
  <c r="U46" i="4"/>
  <c r="BE26" i="4"/>
  <c r="CM21" i="4"/>
  <c r="CQ27" i="4"/>
  <c r="S48" i="4"/>
  <c r="X13" i="4"/>
  <c r="Z72" i="4"/>
  <c r="O27" i="4"/>
  <c r="AJ47" i="4"/>
  <c r="AW14" i="4"/>
  <c r="BS67" i="4"/>
  <c r="AC21" i="4"/>
  <c r="CS42" i="4"/>
  <c r="C117" i="1"/>
  <c r="CR66" i="4"/>
  <c r="BS19" i="4"/>
  <c r="Y42" i="4"/>
  <c r="L13" i="15"/>
  <c r="CE8" i="4"/>
  <c r="BD21" i="4"/>
  <c r="CD9" i="4"/>
  <c r="AZ17" i="4"/>
  <c r="M14" i="4"/>
  <c r="AA47" i="4"/>
  <c r="AZ63" i="4"/>
  <c r="N71" i="20"/>
  <c r="BK52" i="4"/>
  <c r="AB24" i="4"/>
  <c r="BH30" i="4"/>
  <c r="C42" i="1"/>
  <c r="J66" i="4"/>
  <c r="AH24" i="4"/>
  <c r="C44" i="1"/>
  <c r="F26" i="12"/>
  <c r="P68" i="4"/>
  <c r="BC60" i="4"/>
  <c r="M60" i="5"/>
  <c r="P52" i="4"/>
  <c r="BY39" i="4"/>
  <c r="H13" i="4"/>
  <c r="AE12" i="4"/>
  <c r="S7" i="4"/>
  <c r="BB14" i="4"/>
  <c r="AZ52" i="4"/>
  <c r="CR68" i="4"/>
  <c r="AU60" i="4"/>
  <c r="CE31" i="4"/>
  <c r="BW17" i="4"/>
  <c r="AG15" i="4"/>
  <c r="D72" i="1"/>
  <c r="AD18" i="4"/>
  <c r="BA14" i="4"/>
  <c r="BT36" i="4"/>
  <c r="N55" i="20"/>
  <c r="BM43" i="4"/>
  <c r="AR53" i="4"/>
  <c r="AO20" i="4"/>
  <c r="AK55" i="4"/>
  <c r="G22" i="4"/>
  <c r="AT28" i="4"/>
  <c r="D55" i="1"/>
  <c r="D84" i="1"/>
  <c r="L72" i="4"/>
  <c r="AO12" i="4"/>
  <c r="CR11" i="4"/>
  <c r="D66" i="2"/>
  <c r="D79" i="1"/>
  <c r="F122" i="1"/>
  <c r="CR12" i="4"/>
  <c r="Z10" i="4"/>
  <c r="E47" i="4"/>
  <c r="AE29" i="4"/>
  <c r="AK70" i="4"/>
  <c r="G39" i="21"/>
  <c r="BL28" i="4"/>
  <c r="BK66" i="4"/>
  <c r="O45" i="5"/>
  <c r="BC36" i="4"/>
  <c r="D45" i="8"/>
  <c r="BB23" i="4"/>
  <c r="BD20" i="4"/>
  <c r="BE19" i="4"/>
  <c r="D28" i="2"/>
  <c r="D37" i="11"/>
  <c r="E19" i="5"/>
  <c r="BB59" i="4"/>
  <c r="BP45" i="4"/>
  <c r="CQ34" i="4"/>
  <c r="AN66" i="4"/>
  <c r="BS65" i="4"/>
  <c r="H33" i="6"/>
  <c r="CD73" i="4"/>
  <c r="CG35" i="4"/>
  <c r="CB67" i="4"/>
  <c r="BA62" i="4"/>
  <c r="BB39" i="4"/>
  <c r="N44" i="4"/>
  <c r="N36" i="4"/>
  <c r="C123" i="1"/>
  <c r="Q40" i="4"/>
  <c r="M43" i="5"/>
  <c r="BP71" i="4"/>
  <c r="N59" i="4"/>
  <c r="BC14" i="4"/>
  <c r="AW32" i="4"/>
  <c r="AT26" i="4"/>
  <c r="CG43" i="4"/>
  <c r="D69" i="1"/>
  <c r="AC63" i="4"/>
  <c r="BI19" i="4"/>
  <c r="CP37" i="4"/>
  <c r="T40" i="4"/>
  <c r="AB40" i="4"/>
  <c r="BR38" i="4"/>
  <c r="I36" i="15"/>
  <c r="BO49" i="4"/>
  <c r="BP61" i="4"/>
  <c r="P59" i="4"/>
  <c r="P35" i="4"/>
  <c r="Q8" i="4"/>
  <c r="BI7" i="4"/>
  <c r="H58" i="4"/>
  <c r="CA22" i="4"/>
  <c r="BM27" i="4"/>
  <c r="AG9" i="4"/>
  <c r="T16" i="4"/>
  <c r="J50" i="4"/>
  <c r="AF20" i="4"/>
  <c r="BA21" i="4"/>
  <c r="CJ68" i="4"/>
  <c r="M22" i="7"/>
  <c r="CD66" i="4"/>
  <c r="AA10" i="4"/>
  <c r="BR10" i="4"/>
  <c r="F118" i="1"/>
  <c r="C49" i="1"/>
  <c r="D53" i="6"/>
  <c r="CM9" i="4"/>
  <c r="BS9" i="4"/>
  <c r="S18" i="4"/>
  <c r="G67" i="4"/>
  <c r="CM71" i="4"/>
  <c r="AG18" i="4"/>
  <c r="N54" i="4"/>
  <c r="E79" i="1"/>
  <c r="BH17" i="4"/>
  <c r="AG7" i="4"/>
  <c r="CC27" i="4"/>
  <c r="O17" i="4"/>
  <c r="BU10" i="4"/>
  <c r="AA8" i="4"/>
  <c r="AI9" i="4"/>
  <c r="F10" i="4"/>
  <c r="C103" i="1"/>
  <c r="BY24" i="4"/>
  <c r="AO35" i="4"/>
  <c r="R14" i="15"/>
  <c r="AH42" i="4"/>
  <c r="BL18" i="4"/>
  <c r="BM59" i="4"/>
  <c r="S62" i="5"/>
  <c r="AY65" i="4"/>
  <c r="BJ29" i="4"/>
  <c r="BR46" i="4"/>
  <c r="BO25" i="4"/>
  <c r="BX20" i="4"/>
  <c r="BK13" i="4"/>
  <c r="D32" i="1"/>
  <c r="CK18" i="4"/>
  <c r="AL27" i="4"/>
  <c r="BP44" i="4"/>
  <c r="CH12" i="4"/>
  <c r="M30" i="4"/>
  <c r="BZ46" i="4"/>
  <c r="W14" i="4"/>
  <c r="CF40" i="4"/>
  <c r="BY16" i="4"/>
  <c r="CH21" i="4"/>
  <c r="AS39" i="4"/>
  <c r="BG21" i="4"/>
  <c r="N18" i="4"/>
  <c r="AT54" i="4"/>
  <c r="CJ20" i="4"/>
  <c r="AF13" i="4"/>
  <c r="Y10" i="4"/>
  <c r="J20" i="5"/>
  <c r="BB7" i="4"/>
  <c r="E38" i="13"/>
  <c r="BZ60" i="4"/>
  <c r="D76" i="1"/>
  <c r="AE13" i="4"/>
  <c r="E10" i="1"/>
  <c r="F69" i="4"/>
  <c r="D20" i="2"/>
  <c r="H60" i="4"/>
  <c r="BQ47" i="4"/>
  <c r="BP40" i="4"/>
  <c r="Q7" i="4"/>
  <c r="BT68" i="4"/>
  <c r="R58" i="4"/>
  <c r="AW36" i="4"/>
  <c r="V60" i="4"/>
  <c r="CC26" i="4"/>
  <c r="P12" i="5"/>
  <c r="CK9" i="4"/>
  <c r="E65" i="1"/>
  <c r="CA12" i="4"/>
  <c r="C47" i="1"/>
  <c r="AY15" i="4"/>
  <c r="BK9" i="4"/>
  <c r="BJ23" i="4"/>
  <c r="BJ10" i="4"/>
  <c r="AO57" i="4"/>
  <c r="D61" i="1"/>
  <c r="BN9" i="4"/>
  <c r="AP50" i="4"/>
  <c r="Y26" i="4"/>
  <c r="AO43" i="4"/>
  <c r="AK23" i="4"/>
  <c r="BN19" i="4"/>
  <c r="P9" i="5"/>
  <c r="D63" i="2"/>
  <c r="D47" i="8"/>
  <c r="AX10" i="4"/>
  <c r="CH23" i="4"/>
  <c r="AA65" i="4"/>
  <c r="BO26" i="4"/>
  <c r="U7" i="4"/>
  <c r="BY63" i="4"/>
  <c r="F78" i="1"/>
  <c r="F52" i="1"/>
  <c r="AP7" i="4"/>
  <c r="D16" i="5"/>
  <c r="BU12" i="4"/>
  <c r="BN57" i="4"/>
  <c r="AW35" i="4"/>
  <c r="AY47" i="4"/>
  <c r="O9" i="4"/>
  <c r="F19" i="6"/>
  <c r="AU35" i="4"/>
  <c r="AQ7" i="4"/>
  <c r="AB17" i="4"/>
  <c r="D52" i="12"/>
  <c r="CF71" i="4"/>
  <c r="N10" i="4"/>
  <c r="BR62" i="4"/>
  <c r="CT50" i="4"/>
  <c r="AN20" i="4"/>
  <c r="L15" i="4"/>
  <c r="AP9" i="4"/>
  <c r="D54" i="1"/>
  <c r="CE26" i="4"/>
  <c r="CG71" i="4"/>
  <c r="CR29" i="4"/>
  <c r="J65" i="15"/>
  <c r="CR8" i="4"/>
  <c r="CA21" i="4"/>
  <c r="CQ9" i="4"/>
  <c r="AX66" i="4"/>
  <c r="H11" i="4"/>
  <c r="AT30" i="4"/>
  <c r="S8" i="4"/>
  <c r="AW49" i="4"/>
  <c r="BU28" i="4"/>
  <c r="AI10" i="4"/>
  <c r="J32" i="4"/>
  <c r="E15" i="1"/>
  <c r="CS33" i="4"/>
  <c r="CH54" i="4"/>
  <c r="F12" i="27"/>
  <c r="AN26" i="4"/>
  <c r="CN47" i="4"/>
  <c r="E46" i="13"/>
  <c r="D107" i="1"/>
  <c r="CJ59" i="4"/>
  <c r="D95" i="1"/>
  <c r="CF56" i="4"/>
  <c r="AF50" i="4"/>
  <c r="G34" i="14"/>
  <c r="BL12" i="4"/>
  <c r="CG8" i="4"/>
  <c r="S65" i="4"/>
  <c r="CS12" i="4"/>
  <c r="BC45" i="4"/>
  <c r="O42" i="5"/>
  <c r="BE28" i="4"/>
  <c r="E54" i="4"/>
  <c r="AQ73" i="4"/>
  <c r="BA71" i="4"/>
  <c r="BO16" i="4"/>
  <c r="CJ52" i="4"/>
  <c r="AT38" i="4"/>
  <c r="R50" i="4"/>
  <c r="AJ15" i="4"/>
  <c r="BH25" i="4"/>
  <c r="L13" i="4"/>
  <c r="BG41" i="4"/>
  <c r="BZ62" i="4"/>
  <c r="AK24" i="4"/>
  <c r="AH34" i="4"/>
  <c r="F127" i="1"/>
  <c r="AB15" i="4"/>
  <c r="CB36" i="4"/>
  <c r="CB11" i="4"/>
  <c r="CS9" i="4"/>
  <c r="E56" i="5"/>
  <c r="E8" i="1"/>
  <c r="AE61" i="4"/>
  <c r="AI8" i="4"/>
  <c r="CC19" i="4"/>
  <c r="AY21" i="4"/>
  <c r="CC34" i="4"/>
  <c r="BB29" i="4"/>
  <c r="BK60" i="4"/>
  <c r="CG47" i="4"/>
  <c r="G11" i="4"/>
  <c r="E55" i="1"/>
  <c r="BQ55" i="4"/>
  <c r="AB8" i="4"/>
  <c r="AE53" i="4"/>
  <c r="E28" i="14"/>
  <c r="AY23" i="4"/>
  <c r="BM20" i="4"/>
  <c r="BX12" i="4"/>
  <c r="BP21" i="4"/>
  <c r="F83" i="1"/>
  <c r="F80" i="1"/>
  <c r="AN29" i="4"/>
  <c r="D12" i="2"/>
  <c r="D52" i="1"/>
  <c r="E27" i="5"/>
  <c r="AC30" i="4"/>
  <c r="D18" i="2"/>
  <c r="AK37" i="4"/>
  <c r="O45" i="4"/>
  <c r="AC45" i="4"/>
  <c r="BH7" i="4"/>
  <c r="AS63" i="4"/>
  <c r="AI18" i="4"/>
  <c r="BO10" i="4"/>
  <c r="AO19" i="4"/>
  <c r="N71" i="4"/>
  <c r="AG49" i="4"/>
  <c r="AT45" i="4"/>
  <c r="AL60" i="4"/>
  <c r="CS25" i="4"/>
  <c r="BD18" i="4"/>
  <c r="AQ23" i="4"/>
  <c r="I34" i="4"/>
  <c r="BS28" i="4"/>
  <c r="CF27" i="4"/>
  <c r="BQ22" i="4"/>
  <c r="BN17" i="4"/>
  <c r="O16" i="4"/>
  <c r="AT61" i="4"/>
  <c r="AI56" i="4"/>
  <c r="L27" i="7"/>
  <c r="G36" i="7"/>
  <c r="CF31" i="4"/>
  <c r="BU26" i="4"/>
  <c r="CB49" i="4"/>
  <c r="CT72" i="4"/>
  <c r="R23" i="4"/>
  <c r="BD66" i="4"/>
  <c r="AC61" i="4"/>
  <c r="F81" i="1"/>
  <c r="BP25" i="4"/>
  <c r="BR15" i="4"/>
  <c r="E68" i="13"/>
  <c r="BD16" i="4"/>
  <c r="AM29" i="4"/>
  <c r="C106" i="1"/>
  <c r="F125" i="1"/>
  <c r="I28" i="4"/>
  <c r="BH47" i="4"/>
  <c r="AB72" i="4"/>
  <c r="CJ13" i="4"/>
  <c r="BL67" i="4"/>
  <c r="BA16" i="4"/>
  <c r="E67" i="5"/>
  <c r="AG51" i="4"/>
  <c r="Q12" i="4"/>
  <c r="L13" i="5"/>
  <c r="BN18" i="4"/>
  <c r="CM18" i="4"/>
  <c r="L8" i="4"/>
  <c r="H43" i="4"/>
  <c r="W61" i="4"/>
  <c r="CT34" i="4"/>
  <c r="BV26" i="4"/>
  <c r="AM13" i="4"/>
  <c r="D8" i="1"/>
  <c r="AU21" i="4"/>
  <c r="F100" i="1"/>
  <c r="AQ33" i="4"/>
  <c r="CJ36" i="4"/>
  <c r="I12" i="5"/>
  <c r="W27" i="4"/>
  <c r="BT34" i="4"/>
  <c r="AX56" i="4"/>
  <c r="J11" i="4"/>
  <c r="D39" i="2"/>
  <c r="CF20" i="4"/>
  <c r="E22" i="13"/>
  <c r="CB68" i="4"/>
  <c r="C124" i="1"/>
  <c r="D50" i="2"/>
  <c r="D15" i="1"/>
  <c r="BS53" i="4"/>
  <c r="AH9" i="4"/>
  <c r="AT14" i="4"/>
  <c r="F14" i="4"/>
  <c r="CP50" i="4"/>
  <c r="BF14" i="4"/>
  <c r="CH38" i="4"/>
  <c r="M16" i="4"/>
  <c r="BN41" i="4"/>
  <c r="CK59" i="4"/>
  <c r="BO33" i="4"/>
  <c r="J26" i="4"/>
  <c r="BR30" i="4"/>
  <c r="CA17" i="4"/>
  <c r="AH11" i="4"/>
  <c r="BN8" i="4"/>
  <c r="BX7" i="4"/>
  <c r="CH70" i="4"/>
  <c r="T32" i="4"/>
  <c r="BK26" i="4"/>
  <c r="AK61" i="4"/>
  <c r="AA71" i="4"/>
  <c r="I40" i="5"/>
  <c r="BE43" i="4"/>
  <c r="BQ71" i="4"/>
  <c r="AS15" i="4"/>
  <c r="F103" i="1"/>
  <c r="AA21" i="4"/>
  <c r="AR15" i="4"/>
  <c r="BO9" i="4"/>
  <c r="I7" i="4"/>
  <c r="R8" i="4"/>
  <c r="CF8" i="4"/>
  <c r="F66" i="1"/>
  <c r="F57" i="1"/>
  <c r="O30" i="4"/>
  <c r="O61" i="5"/>
  <c r="AN36" i="4"/>
  <c r="M28" i="14"/>
  <c r="AC31" i="4"/>
  <c r="AA73" i="4"/>
  <c r="X60" i="4"/>
  <c r="K24" i="4"/>
  <c r="AQ41" i="4"/>
  <c r="AL22" i="4"/>
  <c r="BZ18" i="4"/>
  <c r="AW7" i="4"/>
  <c r="E39" i="12"/>
  <c r="BY15" i="4"/>
  <c r="AO10" i="4"/>
  <c r="CT29" i="4"/>
  <c r="F50" i="12"/>
  <c r="BB15" i="4"/>
  <c r="AO58" i="4"/>
  <c r="AZ64" i="4"/>
  <c r="AP64" i="4"/>
  <c r="CC11" i="4"/>
  <c r="N25" i="15"/>
  <c r="Y41" i="4"/>
  <c r="H10" i="4"/>
  <c r="AZ40" i="4"/>
  <c r="C36" i="1"/>
  <c r="M52" i="5"/>
  <c r="BO21" i="4"/>
  <c r="AE69" i="4"/>
  <c r="AB56" i="4"/>
  <c r="R26" i="4"/>
  <c r="BQ16" i="4"/>
  <c r="AV10" i="4"/>
  <c r="D55" i="2"/>
  <c r="AV29" i="4"/>
  <c r="M35" i="5"/>
  <c r="I35" i="4"/>
  <c r="CP20" i="4"/>
  <c r="Q10" i="4"/>
  <c r="BI24" i="4"/>
  <c r="E11" i="4"/>
  <c r="V18" i="4"/>
  <c r="X12" i="4"/>
  <c r="L30" i="5"/>
  <c r="CS19" i="4"/>
  <c r="AX72" i="4"/>
  <c r="BR29" i="4"/>
  <c r="CK16" i="4"/>
  <c r="AX41" i="4"/>
  <c r="AC15" i="4"/>
  <c r="BA22" i="4"/>
  <c r="E16" i="5"/>
  <c r="K33" i="4"/>
  <c r="BP55" i="4"/>
  <c r="BW73" i="4"/>
  <c r="BA47" i="4"/>
  <c r="Q35" i="4"/>
  <c r="CK26" i="4"/>
  <c r="H44" i="4"/>
  <c r="BQ23" i="4"/>
  <c r="CK19" i="4"/>
  <c r="D81" i="1"/>
  <c r="D96" i="1"/>
  <c r="D105" i="1"/>
  <c r="BP13" i="4"/>
  <c r="AS11" i="4"/>
  <c r="Y28" i="4"/>
  <c r="BP12" i="4"/>
  <c r="BA37" i="4"/>
  <c r="AV8" i="4"/>
  <c r="CJ21" i="4"/>
  <c r="M68" i="14"/>
  <c r="V12" i="4"/>
  <c r="K13" i="4"/>
  <c r="AC19" i="4"/>
  <c r="AV20" i="4"/>
  <c r="BP70" i="4"/>
  <c r="E115" i="1"/>
  <c r="AU20" i="4"/>
  <c r="D19" i="1"/>
  <c r="Z66" i="4"/>
  <c r="AI16" i="4"/>
  <c r="CA45" i="4"/>
  <c r="BJ18" i="4"/>
  <c r="AN12" i="4"/>
  <c r="BD60" i="4"/>
  <c r="CH11" i="4"/>
  <c r="CH18" i="4"/>
  <c r="M51" i="5"/>
  <c r="D45" i="2"/>
  <c r="CG31" i="4"/>
  <c r="CF12" i="4"/>
  <c r="L9" i="4"/>
  <c r="F32" i="1"/>
  <c r="F64" i="1"/>
  <c r="BI16" i="4"/>
  <c r="E32" i="5"/>
  <c r="BX48" i="4"/>
  <c r="F36" i="1"/>
  <c r="BY71" i="4"/>
  <c r="Y27" i="4"/>
  <c r="AG66" i="4"/>
  <c r="M63" i="4"/>
  <c r="BA19" i="4"/>
  <c r="E68" i="14"/>
  <c r="CK12" i="4"/>
  <c r="CA37" i="4"/>
  <c r="CF7" i="4"/>
  <c r="S33" i="4"/>
  <c r="BW40" i="4"/>
  <c r="F30" i="4"/>
  <c r="H26" i="5"/>
  <c r="CS59" i="4"/>
  <c r="E82" i="1"/>
  <c r="CM26" i="4"/>
  <c r="BC9" i="4"/>
  <c r="CM65" i="4"/>
  <c r="AY10" i="4"/>
  <c r="CC25" i="4"/>
  <c r="T62" i="4"/>
  <c r="W52" i="4"/>
  <c r="Z34" i="4"/>
  <c r="G27" i="4"/>
  <c r="Z39" i="4"/>
  <c r="G17" i="4"/>
  <c r="F23" i="1"/>
  <c r="AD46" i="4"/>
  <c r="CK65" i="4"/>
  <c r="BG26" i="4"/>
  <c r="AI49" i="4"/>
  <c r="AY26" i="4"/>
  <c r="CQ72" i="4"/>
  <c r="BJ70" i="4"/>
  <c r="I24" i="14"/>
  <c r="AP18" i="4"/>
  <c r="AC70" i="4"/>
  <c r="U55" i="4"/>
  <c r="AF12" i="4"/>
  <c r="F54" i="1"/>
  <c r="M13" i="4"/>
  <c r="AU69" i="4"/>
  <c r="AV36" i="4"/>
  <c r="X55" i="4"/>
  <c r="P70" i="4"/>
  <c r="U73" i="4"/>
  <c r="F8" i="5"/>
  <c r="V69" i="4"/>
  <c r="BF41" i="4"/>
  <c r="AS69" i="4"/>
  <c r="AV41" i="4"/>
  <c r="AA40" i="4"/>
  <c r="AO71" i="4"/>
  <c r="D11" i="2"/>
  <c r="CT16" i="4"/>
  <c r="R70" i="4"/>
  <c r="AY16" i="4"/>
  <c r="AX50" i="4"/>
  <c r="G24" i="6"/>
  <c r="BK59" i="4"/>
  <c r="BM24" i="4"/>
  <c r="AJ23" i="4"/>
  <c r="BQ44" i="4"/>
  <c r="CA27" i="4"/>
  <c r="G18" i="4"/>
  <c r="BT18" i="4"/>
  <c r="G58" i="14"/>
  <c r="AM27" i="4"/>
  <c r="AM44" i="4"/>
  <c r="E41" i="1"/>
  <c r="BL44" i="4"/>
  <c r="M70" i="7"/>
  <c r="F22" i="1"/>
  <c r="AM9" i="4"/>
  <c r="BM15" i="4"/>
  <c r="I18" i="26"/>
  <c r="CT32" i="4"/>
  <c r="AP38" i="4"/>
  <c r="BF11" i="4"/>
  <c r="CB28" i="4"/>
  <c r="BJ30" i="4"/>
  <c r="Z33" i="4"/>
  <c r="AH19" i="4"/>
  <c r="E45" i="1"/>
  <c r="O67" i="4"/>
  <c r="AL7" i="4"/>
  <c r="E110" i="1"/>
  <c r="BX72" i="4"/>
  <c r="BM67" i="4"/>
  <c r="BJ22" i="4"/>
  <c r="AU14" i="4"/>
  <c r="X11" i="4"/>
  <c r="CQ45" i="4"/>
  <c r="R18" i="4"/>
  <c r="X52" i="4"/>
  <c r="N34" i="4"/>
  <c r="J14" i="4"/>
  <c r="CB12" i="4"/>
  <c r="F47" i="14"/>
  <c r="AR47" i="4"/>
  <c r="L51" i="5"/>
  <c r="G43" i="4"/>
  <c r="BI62" i="4"/>
  <c r="T56" i="4"/>
  <c r="E46" i="1"/>
  <c r="CR36" i="4"/>
  <c r="BU27" i="4"/>
  <c r="E71" i="4"/>
  <c r="F101" i="1"/>
  <c r="T63" i="5"/>
  <c r="AK15" i="4"/>
  <c r="BN42" i="4"/>
  <c r="T9" i="4"/>
  <c r="AB48" i="4"/>
  <c r="AB62" i="4"/>
  <c r="E81" i="1"/>
  <c r="CQ13" i="4"/>
  <c r="F55" i="1"/>
  <c r="AJ64" i="4"/>
  <c r="CR21" i="4"/>
  <c r="O14" i="4"/>
  <c r="CK10" i="4"/>
  <c r="D21" i="2"/>
  <c r="AB7" i="4"/>
  <c r="E28" i="1"/>
  <c r="BI63" i="4"/>
  <c r="BG8" i="4"/>
  <c r="BN27" i="4"/>
  <c r="N73" i="4"/>
  <c r="G19" i="4"/>
  <c r="AO33" i="4"/>
  <c r="K55" i="4"/>
  <c r="CB32" i="4"/>
  <c r="E111" i="1"/>
  <c r="J19" i="4"/>
  <c r="J36" i="5"/>
  <c r="BA63" i="4"/>
  <c r="F87" i="1"/>
  <c r="D106" i="1"/>
  <c r="C110" i="1"/>
  <c r="AQ26" i="4"/>
  <c r="D41" i="1"/>
  <c r="CT10" i="4"/>
  <c r="D31" i="2"/>
  <c r="F59" i="4"/>
  <c r="AA13" i="4"/>
  <c r="CN32" i="4"/>
  <c r="BN14" i="4"/>
  <c r="CR35" i="4"/>
  <c r="CQ53" i="4"/>
  <c r="CR28" i="4"/>
  <c r="AS23" i="4"/>
  <c r="BA23" i="4"/>
  <c r="E16" i="4"/>
  <c r="I10" i="4"/>
  <c r="AT7" i="4"/>
  <c r="F47" i="15"/>
  <c r="CE64" i="4"/>
  <c r="AT13" i="4"/>
  <c r="AM12" i="4"/>
  <c r="AY14" i="4"/>
  <c r="AN35" i="4"/>
  <c r="CC40" i="4"/>
  <c r="CK42" i="4"/>
  <c r="C28" i="1"/>
  <c r="AZ39" i="4"/>
  <c r="F71" i="6"/>
  <c r="AL38" i="4"/>
  <c r="AD61" i="4"/>
  <c r="E62" i="6"/>
  <c r="CB52" i="4"/>
  <c r="AR40" i="4"/>
  <c r="AY32" i="4"/>
  <c r="BN50" i="4"/>
  <c r="AG27" i="4"/>
  <c r="BL21" i="4"/>
  <c r="C109" i="1"/>
  <c r="D23" i="2"/>
  <c r="F8" i="1"/>
  <c r="CD47" i="4"/>
  <c r="CN12" i="4"/>
  <c r="BI31" i="4"/>
  <c r="AH14" i="4"/>
  <c r="W43" i="4"/>
  <c r="AG11" i="4"/>
  <c r="G53" i="4"/>
  <c r="C112" i="1"/>
  <c r="K18" i="4"/>
  <c r="CB29" i="4"/>
  <c r="CA20" i="4"/>
  <c r="BK21" i="4"/>
  <c r="BJ52" i="4"/>
  <c r="Z15" i="4"/>
  <c r="E51" i="15"/>
  <c r="I26" i="4"/>
  <c r="BF19" i="4"/>
  <c r="AQ8" i="4"/>
  <c r="CJ29" i="4"/>
  <c r="BO13" i="4"/>
  <c r="BV17" i="4"/>
  <c r="W29" i="4"/>
  <c r="J18" i="4"/>
  <c r="AK14" i="4"/>
  <c r="AW27" i="4"/>
  <c r="CN16" i="4"/>
  <c r="BG10" i="4"/>
  <c r="M8" i="4"/>
  <c r="AR64" i="4"/>
  <c r="F26" i="1"/>
  <c r="AM69" i="4"/>
  <c r="BM49" i="4"/>
  <c r="D16" i="1"/>
  <c r="F53" i="1"/>
  <c r="BC13" i="4"/>
  <c r="CD57" i="4"/>
  <c r="G21" i="5"/>
  <c r="AY49" i="4"/>
  <c r="O37" i="4"/>
  <c r="E112" i="1"/>
  <c r="AB32" i="4"/>
  <c r="AU17" i="4"/>
  <c r="R9" i="4"/>
  <c r="Y35" i="4"/>
  <c r="K65" i="4"/>
  <c r="AD10" i="4"/>
  <c r="E106" i="1"/>
  <c r="F21" i="1"/>
  <c r="CR20" i="4"/>
  <c r="T25" i="4"/>
  <c r="K9" i="4"/>
  <c r="F88" i="1"/>
  <c r="CA13" i="4"/>
  <c r="BL43" i="4"/>
  <c r="BV50" i="4"/>
  <c r="AW51" i="4"/>
  <c r="CB20" i="4"/>
  <c r="Z58" i="4"/>
  <c r="X59" i="4"/>
  <c r="D115" i="1"/>
  <c r="AP8" i="4"/>
  <c r="BZ23" i="4"/>
  <c r="AD38" i="4"/>
  <c r="S41" i="4"/>
  <c r="AF60" i="4"/>
  <c r="AT23" i="4"/>
  <c r="F71" i="1"/>
  <c r="V36" i="4"/>
  <c r="E44" i="1"/>
  <c r="M52" i="15"/>
  <c r="BE27" i="4"/>
  <c r="F37" i="1"/>
  <c r="E7" i="4"/>
  <c r="BC17" i="4"/>
  <c r="C101" i="1"/>
  <c r="AB9" i="4"/>
  <c r="E60" i="1"/>
  <c r="V21" i="4"/>
  <c r="AD15" i="4"/>
  <c r="AQ71" i="4"/>
  <c r="E24" i="4"/>
  <c r="T12" i="4"/>
  <c r="D69" i="2"/>
  <c r="BT20" i="4"/>
  <c r="D53" i="2"/>
  <c r="BY14" i="4"/>
  <c r="AQ55" i="4"/>
  <c r="CM10" i="4"/>
  <c r="BR23" i="4"/>
  <c r="CG19" i="4"/>
  <c r="CA41" i="4"/>
  <c r="R40" i="4"/>
  <c r="AX63" i="4"/>
  <c r="CN37" i="4"/>
  <c r="AQ9" i="4"/>
  <c r="BH64" i="4"/>
  <c r="CM25" i="4"/>
  <c r="F11" i="1"/>
  <c r="AV26" i="4"/>
  <c r="AL52" i="4"/>
  <c r="D31" i="8"/>
  <c r="C127" i="1"/>
  <c r="K7" i="4"/>
  <c r="BL10" i="4"/>
  <c r="CN62" i="4"/>
  <c r="AQ21" i="4"/>
  <c r="BL29" i="4"/>
  <c r="E29" i="4"/>
  <c r="BG57" i="4"/>
  <c r="U8" i="4"/>
  <c r="AK47" i="4"/>
  <c r="BV34" i="4"/>
  <c r="O20" i="4"/>
  <c r="P60" i="4"/>
  <c r="AY73" i="4"/>
  <c r="E61" i="1"/>
  <c r="AL46" i="4"/>
  <c r="CP7" i="4"/>
  <c r="CM73" i="4"/>
  <c r="AP19" i="4"/>
  <c r="F71" i="4"/>
  <c r="CG67" i="4"/>
  <c r="AX39" i="4"/>
  <c r="AV23" i="4"/>
  <c r="D124" i="1"/>
  <c r="G53" i="5"/>
  <c r="CF70" i="4"/>
  <c r="AR54" i="4"/>
  <c r="BF58" i="4"/>
  <c r="AD66" i="4"/>
  <c r="CF46" i="4"/>
  <c r="BU41" i="4"/>
  <c r="AW47" i="4"/>
  <c r="AZ14" i="4"/>
  <c r="E23" i="12"/>
  <c r="BX25" i="4"/>
  <c r="AG65" i="4"/>
  <c r="AD52" i="4"/>
  <c r="BX40" i="4"/>
  <c r="BE50" i="4"/>
  <c r="K48" i="4"/>
  <c r="BX23" i="4"/>
  <c r="BV41" i="4"/>
  <c r="AU36" i="4"/>
  <c r="BE18" i="4"/>
  <c r="U63" i="4"/>
  <c r="C45" i="1"/>
  <c r="BW41" i="4"/>
  <c r="AR8" i="4"/>
  <c r="D40" i="1"/>
  <c r="C102" i="1"/>
  <c r="BJ54" i="4"/>
  <c r="X28" i="4"/>
  <c r="CD26" i="4"/>
  <c r="T22" i="4"/>
  <c r="D65" i="1"/>
  <c r="CF25" i="4"/>
  <c r="BA55" i="4"/>
  <c r="BF42" i="4"/>
  <c r="CN7" i="4"/>
  <c r="BS37" i="4"/>
  <c r="M9" i="5"/>
  <c r="E58" i="1"/>
  <c r="CN40" i="4"/>
  <c r="BS29" i="4"/>
  <c r="W9" i="4"/>
  <c r="BX9" i="4"/>
  <c r="D98" i="1"/>
  <c r="CD72" i="4"/>
  <c r="BX17" i="4"/>
  <c r="L48" i="4"/>
  <c r="BM19" i="4"/>
  <c r="N60" i="4"/>
  <c r="F74" i="1"/>
  <c r="BH72" i="4"/>
  <c r="AZ53" i="4"/>
  <c r="BV11" i="4"/>
  <c r="BY54" i="4"/>
  <c r="CJ26" i="4"/>
  <c r="BV9" i="4"/>
  <c r="AY8" i="4"/>
  <c r="O69" i="4"/>
  <c r="CQ14" i="4"/>
  <c r="BT11" i="4"/>
  <c r="Q28" i="4"/>
  <c r="R10" i="5"/>
  <c r="AR32" i="4"/>
  <c r="BW20" i="4"/>
  <c r="BP16" i="4"/>
  <c r="CB44" i="4"/>
  <c r="BB18" i="4"/>
  <c r="S51" i="15"/>
  <c r="U39" i="4"/>
  <c r="S16" i="5"/>
  <c r="BC61" i="4"/>
  <c r="CD8" i="4"/>
  <c r="AY9" i="4"/>
  <c r="F91" i="1"/>
  <c r="D46" i="16"/>
  <c r="BO73" i="4"/>
  <c r="D26" i="2"/>
  <c r="D67" i="7"/>
  <c r="H28" i="4"/>
  <c r="D60" i="1"/>
  <c r="S25" i="4"/>
  <c r="CD22" i="4"/>
  <c r="CD41" i="4"/>
  <c r="H31" i="5"/>
  <c r="BG39" i="4"/>
  <c r="AV51" i="4"/>
  <c r="Z50" i="4"/>
  <c r="AD14" i="4"/>
  <c r="E31" i="4"/>
  <c r="K25" i="4"/>
  <c r="BW65" i="4"/>
  <c r="E40" i="1"/>
  <c r="BR70" i="4"/>
  <c r="G9" i="4"/>
  <c r="H36" i="4"/>
  <c r="E58" i="15"/>
  <c r="CT42" i="4"/>
  <c r="BN56" i="4"/>
  <c r="F59" i="1"/>
  <c r="BV8" i="4"/>
  <c r="M47" i="4"/>
  <c r="S49" i="4"/>
  <c r="X20" i="4"/>
  <c r="CC12" i="4"/>
  <c r="CE9" i="4"/>
  <c r="F97" i="1"/>
  <c r="F121" i="1"/>
  <c r="D15" i="2"/>
  <c r="BH32" i="4"/>
  <c r="BF10" i="4"/>
  <c r="BU43" i="4"/>
  <c r="K8" i="4"/>
  <c r="F54" i="4"/>
  <c r="H20" i="5"/>
  <c r="BI52" i="4"/>
  <c r="K45" i="23"/>
  <c r="AT29" i="4"/>
  <c r="AC24" i="4"/>
  <c r="AP11" i="4"/>
  <c r="BE35" i="4"/>
  <c r="Q15" i="4"/>
  <c r="BD19" i="4"/>
  <c r="R34" i="4"/>
  <c r="CD19" i="4"/>
  <c r="P16" i="4"/>
  <c r="AC39" i="4"/>
  <c r="M19" i="4"/>
  <c r="CT11" i="4"/>
  <c r="S9" i="4"/>
  <c r="BS69" i="4"/>
  <c r="E83" i="1"/>
  <c r="G37" i="5"/>
  <c r="AA55" i="4"/>
  <c r="D53" i="1"/>
  <c r="CC7" i="4"/>
  <c r="W37" i="4"/>
  <c r="AR63" i="4"/>
  <c r="J9" i="15"/>
  <c r="BZ54" i="4"/>
  <c r="AP42" i="4"/>
  <c r="X16" i="4"/>
  <c r="P43" i="5"/>
  <c r="AK11" i="4"/>
  <c r="AW43" i="4"/>
  <c r="AR62" i="4"/>
  <c r="X50" i="4"/>
  <c r="AF66" i="4"/>
  <c r="AN60" i="4"/>
  <c r="AB20" i="4"/>
  <c r="CG55" i="4"/>
  <c r="C108" i="1"/>
  <c r="BE20" i="4"/>
  <c r="BT13" i="4"/>
  <c r="BK12" i="4"/>
  <c r="AR7" i="4"/>
  <c r="E90" i="1"/>
  <c r="D112" i="1"/>
  <c r="D37" i="2"/>
  <c r="D10" i="1"/>
  <c r="G66" i="5"/>
  <c r="CG24" i="4"/>
  <c r="Y67" i="4"/>
  <c r="CT27" i="4"/>
  <c r="BR69" i="4"/>
  <c r="V7" i="4"/>
  <c r="BT60" i="4"/>
  <c r="AJ48" i="4"/>
  <c r="AW18" i="4"/>
  <c r="CH30" i="4"/>
  <c r="BV18" i="4"/>
  <c r="CG14" i="4"/>
  <c r="R66" i="4"/>
  <c r="AX14" i="4"/>
  <c r="AX58" i="4"/>
  <c r="AA25" i="4"/>
  <c r="CP10" i="4"/>
  <c r="D30" i="1"/>
  <c r="BI14" i="4"/>
  <c r="F33" i="1"/>
  <c r="CD50" i="4"/>
  <c r="BU51" i="4"/>
  <c r="CK67" i="4"/>
  <c r="AD13" i="4"/>
  <c r="AC16" i="4"/>
  <c r="F98" i="1"/>
  <c r="CD16" i="4"/>
  <c r="AZ20" i="4"/>
  <c r="M39" i="4"/>
  <c r="O52" i="4"/>
  <c r="BQ19" i="4"/>
  <c r="M27" i="5"/>
  <c r="H15" i="5"/>
  <c r="P19" i="4"/>
  <c r="CF72" i="4"/>
  <c r="BE51" i="4"/>
  <c r="AX25" i="4"/>
  <c r="AX15" i="4"/>
  <c r="S64" i="4"/>
  <c r="E23" i="4"/>
  <c r="D111" i="1"/>
  <c r="AQ57" i="4"/>
  <c r="F13" i="1"/>
  <c r="BT52" i="4"/>
  <c r="BL36" i="4"/>
  <c r="C120" i="1"/>
  <c r="AS47" i="4"/>
  <c r="BA31" i="4"/>
  <c r="O12" i="4"/>
  <c r="Q18" i="4"/>
  <c r="AM21" i="4"/>
  <c r="BF9" i="4"/>
  <c r="F18" i="4"/>
  <c r="T30" i="4"/>
  <c r="CN15" i="4"/>
  <c r="Q59" i="4"/>
  <c r="AH27" i="4"/>
  <c r="BL8" i="4"/>
  <c r="BV42" i="4"/>
  <c r="CG45" i="4"/>
  <c r="AF11" i="4"/>
  <c r="D47" i="2"/>
  <c r="AW33" i="4"/>
  <c r="P39" i="15"/>
  <c r="CQ35" i="4"/>
  <c r="BG18" i="4"/>
  <c r="V37" i="4"/>
  <c r="E88" i="1"/>
  <c r="AS31" i="4"/>
  <c r="AI41" i="4"/>
  <c r="BZ70" i="4"/>
  <c r="BJ38" i="4"/>
  <c r="D43" i="1"/>
  <c r="P13" i="4"/>
  <c r="CP30" i="4"/>
  <c r="CG30" i="4"/>
  <c r="C115" i="1"/>
  <c r="BX31" i="4"/>
  <c r="D67" i="1"/>
  <c r="AS71" i="4"/>
  <c r="Y15" i="4"/>
  <c r="AN16" i="4"/>
  <c r="CK28" i="4"/>
  <c r="AS14" i="4"/>
  <c r="BU48" i="4"/>
  <c r="BP24" i="4"/>
  <c r="CD27" i="4"/>
  <c r="CF24" i="4"/>
  <c r="I9" i="4"/>
  <c r="Q9" i="4"/>
  <c r="AJ20" i="4"/>
  <c r="N21" i="4"/>
  <c r="P26" i="5"/>
  <c r="CR40" i="4"/>
  <c r="P25" i="4"/>
  <c r="P9" i="4"/>
  <c r="BX70" i="4"/>
  <c r="AK50" i="4"/>
  <c r="J61" i="7"/>
  <c r="J13" i="5"/>
  <c r="BQ31" i="4"/>
  <c r="CA59" i="4"/>
  <c r="H67" i="4"/>
  <c r="BZ61" i="4"/>
  <c r="AL42" i="4"/>
  <c r="BF40" i="4"/>
  <c r="AE35" i="4"/>
  <c r="CF26" i="4"/>
  <c r="S54" i="5"/>
  <c r="AY72" i="4"/>
  <c r="F22" i="4"/>
  <c r="BI30" i="4"/>
  <c r="K20" i="4"/>
  <c r="BO38" i="4"/>
  <c r="AD50" i="4"/>
  <c r="CH36" i="4"/>
  <c r="V11" i="4"/>
  <c r="AF36" i="4"/>
  <c r="I51" i="4"/>
  <c r="AF21" i="4"/>
  <c r="CK20" i="4"/>
  <c r="AX42" i="4"/>
  <c r="CG15" i="4"/>
  <c r="BY23" i="4"/>
  <c r="F57" i="7"/>
  <c r="R32" i="4"/>
  <c r="CQ59" i="4"/>
  <c r="BL11" i="4"/>
  <c r="G10" i="5"/>
  <c r="BU20" i="4"/>
  <c r="L7" i="4"/>
  <c r="E10" i="6"/>
  <c r="CT14" i="4"/>
  <c r="M29" i="4"/>
  <c r="CC67" i="4"/>
  <c r="L16" i="4"/>
  <c r="BS12" i="4"/>
  <c r="BA8" i="4"/>
  <c r="N14" i="4"/>
  <c r="CJ12" i="4"/>
  <c r="R72" i="4"/>
  <c r="D61" i="2"/>
  <c r="AA18" i="4"/>
  <c r="BR7" i="4"/>
  <c r="D12" i="12"/>
  <c r="H29" i="4"/>
  <c r="BM12" i="4"/>
  <c r="M44" i="4"/>
  <c r="AY71" i="4"/>
  <c r="AQ32" i="4"/>
  <c r="D39" i="5"/>
  <c r="AG19" i="4"/>
  <c r="AL13" i="4"/>
  <c r="AJ17" i="4"/>
  <c r="D108" i="1"/>
  <c r="AF25" i="4"/>
  <c r="AB12" i="4"/>
  <c r="BD29" i="4"/>
  <c r="AY13" i="4"/>
  <c r="BB68" i="4"/>
  <c r="F124" i="1"/>
  <c r="S17" i="4"/>
  <c r="D68" i="2"/>
  <c r="AL37" i="4"/>
  <c r="AC55" i="4"/>
  <c r="BK29" i="4"/>
  <c r="L24" i="4"/>
  <c r="D70" i="2"/>
  <c r="AU13" i="4"/>
  <c r="Y11" i="4"/>
  <c r="L73" i="14"/>
  <c r="P29" i="4"/>
  <c r="R28" i="5"/>
  <c r="AP34" i="4"/>
  <c r="CR60" i="4"/>
  <c r="F57" i="5"/>
  <c r="AV16" i="4"/>
  <c r="J31" i="4"/>
  <c r="N49" i="7"/>
  <c r="AT53" i="4"/>
  <c r="X26" i="4"/>
  <c r="F72" i="1"/>
  <c r="AS7" i="4"/>
  <c r="CM57" i="4"/>
  <c r="BL13" i="4"/>
  <c r="AN8" i="4"/>
  <c r="AZ25" i="4"/>
  <c r="BD68" i="4"/>
  <c r="BM28" i="4"/>
  <c r="BL56" i="4"/>
  <c r="BV14" i="4"/>
  <c r="BA39" i="4"/>
  <c r="AJ16" i="4"/>
  <c r="J41" i="5"/>
  <c r="P20" i="4"/>
  <c r="BL68" i="4"/>
  <c r="BI55" i="4"/>
  <c r="BJ7" i="4"/>
  <c r="AS8" i="4"/>
  <c r="F58" i="1"/>
  <c r="F48" i="5"/>
  <c r="BU67" i="4"/>
  <c r="F61" i="1"/>
  <c r="AI73" i="4"/>
  <c r="BZ22" i="4"/>
  <c r="E87" i="1"/>
  <c r="E107" i="1"/>
  <c r="D110" i="1"/>
  <c r="M7" i="4"/>
  <c r="O18" i="5"/>
  <c r="CE55" i="4"/>
  <c r="BK67" i="4"/>
  <c r="AH66" i="4"/>
  <c r="BK37" i="4"/>
  <c r="AP66" i="4"/>
  <c r="BM11" i="4"/>
  <c r="BK61" i="4"/>
  <c r="CG16" i="4"/>
  <c r="CP13" i="4"/>
  <c r="AX8" i="4"/>
  <c r="D117" i="1"/>
  <c r="D71" i="2"/>
  <c r="BZ7" i="4"/>
  <c r="D42" i="1"/>
  <c r="F85" i="1"/>
  <c r="AX27" i="4"/>
  <c r="S73" i="4"/>
  <c r="M31" i="4"/>
  <c r="S22" i="5"/>
  <c r="CF16" i="4"/>
  <c r="AG67" i="4"/>
  <c r="AD54" i="4"/>
  <c r="W20" i="4"/>
  <c r="P36" i="4"/>
  <c r="AW20" i="4"/>
  <c r="CB16" i="4"/>
  <c r="I72" i="5"/>
  <c r="BU35" i="4"/>
  <c r="E59" i="1"/>
  <c r="CA72" i="4"/>
  <c r="M24" i="5"/>
  <c r="BK27" i="4"/>
  <c r="CB50" i="4"/>
  <c r="T32" i="5"/>
  <c r="D82" i="1"/>
  <c r="AR12" i="4"/>
  <c r="BP64" i="4"/>
  <c r="AF52" i="4"/>
  <c r="D46" i="1"/>
  <c r="E53" i="1"/>
  <c r="BO57" i="4"/>
  <c r="F82" i="1"/>
  <c r="AL70" i="4"/>
  <c r="D93" i="1"/>
  <c r="T54" i="5"/>
  <c r="C56" i="1"/>
  <c r="BD10" i="4"/>
  <c r="CN25" i="4"/>
  <c r="BA11" i="4"/>
  <c r="BW24" i="4"/>
  <c r="J42" i="4"/>
  <c r="BR22" i="4"/>
  <c r="Y19" i="4"/>
  <c r="F15" i="4"/>
  <c r="N13" i="4"/>
  <c r="CE7" i="4"/>
  <c r="E105" i="1"/>
  <c r="AP14" i="4"/>
  <c r="CS11" i="4"/>
  <c r="AD62" i="4"/>
  <c r="CP46" i="4"/>
  <c r="BV58" i="4"/>
  <c r="F70" i="4"/>
  <c r="AB25" i="4"/>
  <c r="CT9" i="4"/>
  <c r="D22" i="1"/>
  <c r="CB21" i="4"/>
  <c r="AG28" i="4"/>
  <c r="AE22" i="4"/>
  <c r="G20" i="15"/>
  <c r="CS67" i="4"/>
  <c r="CA61" i="4"/>
  <c r="C78" i="1"/>
  <c r="C76" i="1"/>
  <c r="Y51" i="4"/>
  <c r="BM9" i="4"/>
  <c r="I49" i="4"/>
  <c r="AZ7" i="4"/>
  <c r="CF32" i="4"/>
  <c r="T30" i="15"/>
  <c r="AN28" i="4"/>
  <c r="AL14" i="4"/>
  <c r="BH24" i="4"/>
  <c r="CP18" i="4"/>
  <c r="E43" i="1"/>
  <c r="AK71" i="4"/>
  <c r="G45" i="4"/>
  <c r="AS55" i="4"/>
  <c r="CR16" i="4"/>
  <c r="CP54" i="4"/>
  <c r="BZ38" i="4"/>
  <c r="G12" i="4"/>
  <c r="T15" i="4"/>
  <c r="R19" i="4"/>
  <c r="W69" i="4"/>
  <c r="CM17" i="4"/>
  <c r="CJ60" i="4"/>
  <c r="BV27" i="4"/>
  <c r="E13" i="1"/>
  <c r="Z26" i="4"/>
  <c r="AB64" i="4"/>
  <c r="AA17" i="4"/>
  <c r="F70" i="1"/>
  <c r="N23" i="20"/>
  <c r="BM65" i="4"/>
  <c r="D14" i="2"/>
  <c r="BG7" i="4"/>
  <c r="D13" i="8"/>
  <c r="CE16" i="4"/>
  <c r="AV27" i="4"/>
  <c r="AO27" i="4"/>
  <c r="L31" i="4"/>
  <c r="F18" i="5"/>
  <c r="C128" i="1"/>
  <c r="Q68" i="15"/>
  <c r="AB63" i="4"/>
  <c r="F96" i="1"/>
  <c r="K10" i="4"/>
  <c r="R14" i="4"/>
  <c r="I20" i="5"/>
  <c r="CC10" i="4"/>
  <c r="BJ14" i="4"/>
  <c r="E44" i="14"/>
  <c r="BW7" i="4"/>
  <c r="AJ54" i="4"/>
  <c r="E78" i="1"/>
  <c r="BY11" i="4"/>
  <c r="CS20" i="4"/>
  <c r="D66" i="1"/>
  <c r="F86" i="1"/>
  <c r="BY31" i="4"/>
  <c r="V10" i="4"/>
  <c r="AE14" i="4"/>
  <c r="C65" i="1"/>
  <c r="AW11" i="4"/>
  <c r="I11" i="4"/>
  <c r="G19" i="21"/>
  <c r="E52" i="17"/>
  <c r="AW37" i="4"/>
  <c r="BF64" i="4"/>
  <c r="CH45" i="4"/>
  <c r="L50" i="4"/>
  <c r="E36" i="5"/>
  <c r="N35" i="4"/>
  <c r="CS43" i="4"/>
  <c r="AX16" i="4"/>
  <c r="CJ18" i="4"/>
  <c r="AK7" i="4"/>
  <c r="I48" i="14"/>
  <c r="BP15" i="4"/>
  <c r="CK43" i="4"/>
  <c r="CD29" i="4"/>
  <c r="BR59" i="4"/>
  <c r="BK18" i="4"/>
  <c r="AV63" i="4"/>
  <c r="BJ28" i="4"/>
  <c r="D29" i="6"/>
  <c r="AT20" i="4"/>
  <c r="K46" i="15"/>
  <c r="AW19" i="4"/>
  <c r="BW26" i="4"/>
  <c r="AV19" i="4"/>
  <c r="T36" i="4"/>
  <c r="AH62" i="4"/>
  <c r="BO48" i="4"/>
  <c r="AZ8" i="4"/>
  <c r="BK45" i="4"/>
  <c r="CN64" i="4"/>
  <c r="T72" i="4"/>
  <c r="CG23" i="4"/>
  <c r="CN63" i="4"/>
  <c r="BW8" i="4"/>
  <c r="K26" i="4"/>
  <c r="V13" i="4"/>
  <c r="BG13" i="4"/>
  <c r="S10" i="4"/>
  <c r="CN56" i="4"/>
  <c r="BH15" i="4"/>
  <c r="P11" i="4"/>
  <c r="J27" i="4"/>
  <c r="P15" i="4"/>
  <c r="AS16" i="4"/>
  <c r="P44" i="4"/>
  <c r="AH18" i="4"/>
  <c r="AB47" i="4"/>
  <c r="CE65" i="4"/>
  <c r="CP38" i="4"/>
  <c r="BT28" i="4"/>
  <c r="AZ48" i="4"/>
  <c r="CT19" i="4"/>
  <c r="AW15" i="4"/>
  <c r="CA44" i="4"/>
  <c r="BA46" i="4"/>
  <c r="BL57" i="4"/>
  <c r="L47" i="4"/>
  <c r="AQ10" i="4"/>
  <c r="AQ56" i="4"/>
  <c r="BR14" i="4"/>
  <c r="BG49" i="4"/>
  <c r="BG72" i="4"/>
  <c r="AO11" i="4"/>
  <c r="AK63" i="4"/>
  <c r="BM51" i="4"/>
  <c r="BT43" i="4"/>
  <c r="BB62" i="4"/>
  <c r="BM35" i="4"/>
  <c r="I27" i="4"/>
  <c r="CK7" i="4"/>
  <c r="BT8" i="4"/>
  <c r="E63" i="1"/>
  <c r="BL24" i="4"/>
  <c r="BZ15" i="4"/>
  <c r="CD42" i="4"/>
  <c r="BO17" i="4"/>
  <c r="AZ54" i="4"/>
  <c r="F51" i="1"/>
  <c r="AC7" i="4"/>
  <c r="CM33" i="4"/>
  <c r="G29" i="4"/>
  <c r="D46" i="2"/>
  <c r="BU7" i="4"/>
  <c r="BU16" i="4"/>
  <c r="AO17" i="4"/>
  <c r="AV28" i="4"/>
  <c r="BT59" i="4"/>
  <c r="CA69" i="4"/>
  <c r="I25" i="5"/>
  <c r="C26" i="1"/>
  <c r="CB8" i="4"/>
  <c r="BX46" i="4"/>
  <c r="O13" i="4"/>
  <c r="F63" i="1"/>
  <c r="AU9" i="4"/>
  <c r="D32" i="22"/>
  <c r="CE41" i="4"/>
  <c r="T22" i="5"/>
  <c r="V62" i="4"/>
  <c r="AE37" i="4"/>
  <c r="BO18" i="4"/>
  <c r="CD11" i="4"/>
  <c r="CG7" i="4"/>
  <c r="J34" i="4"/>
  <c r="D15" i="8"/>
  <c r="AJ40" i="4"/>
  <c r="BJ11" i="4"/>
  <c r="AC11" i="4"/>
  <c r="BF27" i="4"/>
  <c r="AZ12" i="4"/>
  <c r="BS13" i="4"/>
  <c r="D44" i="2"/>
  <c r="T7" i="4"/>
  <c r="BD52" i="4"/>
  <c r="AE41" i="4"/>
  <c r="O36" i="4"/>
  <c r="BX71" i="4"/>
  <c r="T38" i="4"/>
  <c r="BZ45" i="4"/>
  <c r="E39" i="4"/>
  <c r="BP7" i="4"/>
  <c r="CS27" i="4"/>
  <c r="AT22" i="4"/>
  <c r="AV60" i="4"/>
  <c r="C25" i="1"/>
  <c r="AQ65" i="4"/>
  <c r="E113" i="1"/>
  <c r="BZ30" i="4"/>
  <c r="O70" i="5"/>
  <c r="G37" i="4"/>
  <c r="CR50" i="4"/>
  <c r="D33" i="1"/>
  <c r="D80" i="1"/>
  <c r="E15" i="4"/>
  <c r="AI33" i="4"/>
  <c r="Z18" i="4"/>
  <c r="AX11" i="4"/>
  <c r="BY8" i="4"/>
  <c r="C74" i="1"/>
  <c r="E86" i="1"/>
  <c r="D90" i="1"/>
  <c r="Z19" i="4"/>
  <c r="K14" i="14"/>
  <c r="O22" i="4"/>
  <c r="F15" i="1"/>
  <c r="CC22" i="4"/>
  <c r="CA42" i="4"/>
  <c r="CF47" i="4"/>
  <c r="X18" i="4"/>
  <c r="BZ10" i="4"/>
  <c r="F90" i="1"/>
  <c r="L40" i="4"/>
  <c r="CH10" i="4"/>
  <c r="S18" i="5"/>
  <c r="BL20" i="4"/>
  <c r="BP56" i="4"/>
  <c r="AM22" i="4"/>
  <c r="BJ19" i="4"/>
  <c r="L12" i="4"/>
  <c r="X29" i="4"/>
  <c r="AI13" i="4"/>
  <c r="BF65" i="4"/>
  <c r="D9" i="1"/>
  <c r="BX56" i="4"/>
  <c r="AN44" i="4"/>
  <c r="F102" i="1"/>
  <c r="C126" i="1"/>
  <c r="D42" i="2"/>
  <c r="BD36" i="4"/>
  <c r="S57" i="4"/>
  <c r="AH58" i="4"/>
  <c r="N62" i="4"/>
  <c r="BQ14" i="4"/>
  <c r="CK15" i="4"/>
  <c r="R27" i="4"/>
  <c r="BJ46" i="4"/>
  <c r="CH69" i="4"/>
  <c r="CD18" i="4"/>
  <c r="AJ9" i="4"/>
  <c r="U11" i="4"/>
  <c r="D38" i="5"/>
  <c r="CM24" i="4"/>
  <c r="AA49" i="4"/>
  <c r="AO9" i="4"/>
  <c r="J10" i="4"/>
  <c r="N70" i="4"/>
  <c r="D29" i="2"/>
  <c r="BC29" i="4"/>
  <c r="AA26" i="4"/>
  <c r="F89" i="1"/>
  <c r="AO28" i="4"/>
  <c r="CM55" i="4"/>
  <c r="BB69" i="4"/>
  <c r="Z8" i="4"/>
  <c r="AZ15" i="4"/>
  <c r="AS46" i="4"/>
  <c r="AX18" i="4"/>
  <c r="X10" i="4"/>
  <c r="N20" i="4"/>
  <c r="C113" i="1"/>
  <c r="N69" i="4"/>
  <c r="E66" i="1"/>
  <c r="BJ13" i="4"/>
  <c r="I43" i="4"/>
  <c r="BB13" i="4"/>
  <c r="AS19" i="4"/>
  <c r="AR22" i="4"/>
  <c r="CM8" i="4"/>
  <c r="E47" i="1"/>
  <c r="CS49" i="4"/>
  <c r="Q50" i="4"/>
  <c r="F30" i="1"/>
  <c r="BW49" i="4"/>
  <c r="BK22" i="4"/>
  <c r="BG24" i="4"/>
  <c r="F13" i="4"/>
  <c r="CQ43" i="4"/>
  <c r="Y12" i="4"/>
  <c r="AO42" i="4"/>
  <c r="D28" i="1"/>
  <c r="BX16" i="4"/>
  <c r="E84" i="1"/>
  <c r="BF66" i="4"/>
  <c r="BS17" i="4"/>
  <c r="N23" i="4"/>
  <c r="H34" i="15"/>
  <c r="AI7" i="4"/>
  <c r="AZ55" i="4"/>
  <c r="AT68" i="4"/>
  <c r="BE7" i="4"/>
  <c r="AD28" i="4"/>
  <c r="AP49" i="4"/>
  <c r="BI47" i="4"/>
  <c r="E54" i="1"/>
  <c r="F56" i="1"/>
  <c r="AW67" i="4"/>
  <c r="AK39" i="4"/>
  <c r="Q41" i="15"/>
  <c r="AI17" i="4"/>
  <c r="CG11" i="4"/>
  <c r="CT26" i="4"/>
  <c r="U71" i="4"/>
  <c r="K38" i="14"/>
  <c r="E67" i="1"/>
  <c r="AF17" i="4"/>
  <c r="AH26" i="4"/>
  <c r="F79" i="1"/>
  <c r="AI26" i="4"/>
  <c r="F10" i="1"/>
  <c r="CH7" i="4"/>
  <c r="BC69" i="4"/>
  <c r="M18" i="5"/>
  <c r="BW39" i="4"/>
  <c r="AT70" i="4"/>
  <c r="BT21" i="4"/>
  <c r="E33" i="1"/>
  <c r="CJ73" i="4"/>
  <c r="CR31" i="4"/>
  <c r="AO31" i="4"/>
  <c r="J22" i="4"/>
  <c r="CJ63" i="4"/>
  <c r="CB58" i="4"/>
  <c r="BA53" i="4"/>
  <c r="H67" i="26"/>
  <c r="CA51" i="4"/>
  <c r="AV42" i="4"/>
  <c r="T8" i="4"/>
  <c r="BB61" i="4"/>
  <c r="F23" i="14"/>
  <c r="AJ72" i="4"/>
  <c r="BS24" i="4"/>
  <c r="BV56" i="4"/>
  <c r="AU51" i="4"/>
  <c r="U51" i="4"/>
  <c r="CE48" i="4"/>
  <c r="AW17" i="4"/>
  <c r="BE42" i="4"/>
  <c r="AD37" i="4"/>
  <c r="H29" i="14"/>
  <c r="K16" i="4"/>
  <c r="AY33" i="4"/>
  <c r="D24" i="18"/>
  <c r="I15" i="4"/>
  <c r="Q67" i="4"/>
  <c r="CC65" i="4"/>
  <c r="F120" i="1"/>
  <c r="BO8" i="4"/>
  <c r="P27" i="5"/>
  <c r="CN38" i="4"/>
  <c r="AY48" i="4"/>
  <c r="CJ10" i="4"/>
  <c r="AO51" i="4"/>
  <c r="AI70" i="4"/>
  <c r="E64" i="1"/>
  <c r="CQ69" i="4"/>
  <c r="N22" i="4"/>
  <c r="CB10" i="4"/>
  <c r="F16" i="1"/>
  <c r="V54" i="4"/>
  <c r="CA67" i="4"/>
  <c r="C121" i="1"/>
  <c r="BT16" i="4"/>
  <c r="D54" i="2"/>
  <c r="H58" i="5"/>
  <c r="CN24" i="4"/>
  <c r="AT15" i="4"/>
  <c r="W12" i="4"/>
  <c r="AY7" i="4"/>
  <c r="AH8" i="4"/>
  <c r="BE59" i="4"/>
  <c r="R25" i="4"/>
  <c r="D65" i="2"/>
  <c r="AL20" i="4"/>
  <c r="BH31" i="4"/>
  <c r="H52" i="4"/>
  <c r="V22" i="4"/>
  <c r="N46" i="4"/>
  <c r="CT18" i="4"/>
  <c r="BD27" i="4"/>
  <c r="BT44" i="4"/>
  <c r="AJ24" i="4"/>
  <c r="L20" i="4"/>
  <c r="AD70" i="4"/>
  <c r="CP22" i="4"/>
  <c r="BK14" i="4"/>
  <c r="AN11" i="4"/>
  <c r="G57" i="23"/>
  <c r="BT10" i="4"/>
  <c r="F117" i="1"/>
  <c r="AV66" i="4"/>
  <c r="D109" i="1"/>
  <c r="H16" i="4"/>
  <c r="F128" i="1"/>
  <c r="I15" i="5"/>
  <c r="V14" i="4"/>
  <c r="BN66" i="4"/>
  <c r="BK53" i="4"/>
  <c r="P8" i="4"/>
  <c r="BA7" i="4"/>
  <c r="CN20" i="4"/>
  <c r="AC22" i="4"/>
  <c r="J41" i="4"/>
  <c r="AQ46" i="4"/>
  <c r="AC46" i="4"/>
  <c r="D83" i="1"/>
  <c r="CC50" i="4"/>
  <c r="D51" i="1"/>
  <c r="AF44" i="4"/>
  <c r="CS66" i="4"/>
  <c r="D59" i="1"/>
  <c r="J58" i="4"/>
  <c r="BS45" i="4"/>
  <c r="E38" i="4"/>
  <c r="BH56" i="4"/>
  <c r="CQ29" i="4"/>
  <c r="AR24" i="4"/>
  <c r="D60" i="2"/>
  <c r="BO7" i="4"/>
  <c r="C37" i="1"/>
  <c r="CC39" i="4"/>
  <c r="Z14" i="4"/>
  <c r="BC37" i="4"/>
  <c r="BQ15" i="4"/>
  <c r="CT48" i="4"/>
  <c r="D11" i="1"/>
  <c r="D45" i="1"/>
  <c r="W13" i="4"/>
  <c r="AZ16" i="4"/>
  <c r="R14" i="5"/>
  <c r="CC43" i="4"/>
  <c r="AA33" i="4"/>
  <c r="BE8" i="4"/>
  <c r="BZ34" i="4"/>
  <c r="AH49" i="4"/>
  <c r="E21" i="4"/>
  <c r="E9" i="1"/>
  <c r="X68" i="4"/>
  <c r="AM45" i="4"/>
  <c r="AG12" i="4"/>
  <c r="F95" i="1"/>
  <c r="BC22" i="4"/>
  <c r="BJ62" i="4"/>
  <c r="AJ25" i="4"/>
  <c r="BU64" i="4"/>
  <c r="AQ13" i="4"/>
  <c r="BG33" i="4"/>
  <c r="CD14" i="4"/>
  <c r="T71" i="4"/>
  <c r="BU9" i="4"/>
  <c r="F62" i="4"/>
  <c r="AH50" i="4"/>
  <c r="D34" i="2"/>
  <c r="AO7" i="4"/>
  <c r="E30" i="1"/>
  <c r="V70" i="4"/>
  <c r="AT62" i="4"/>
  <c r="E85" i="1"/>
  <c r="AO67" i="4"/>
  <c r="BF18" i="4"/>
  <c r="BO41" i="4"/>
  <c r="G69" i="4"/>
  <c r="H12" i="4"/>
  <c r="BR17" i="4"/>
  <c r="BH54" i="4"/>
  <c r="AP25" i="4"/>
  <c r="CG70" i="4"/>
  <c r="BY7" i="4"/>
  <c r="AR9" i="4"/>
  <c r="AV11" i="4"/>
  <c r="F18" i="1"/>
  <c r="E18" i="13"/>
  <c r="BF8" i="4"/>
  <c r="O21" i="4"/>
  <c r="BE9" i="4"/>
  <c r="BK51" i="4"/>
  <c r="C40" i="1"/>
  <c r="D88" i="1"/>
  <c r="CP15" i="4"/>
  <c r="CQ20" i="4"/>
  <c r="N38" i="4"/>
  <c r="P21" i="4"/>
  <c r="BP17" i="4"/>
  <c r="AN68" i="4"/>
  <c r="D63" i="1"/>
  <c r="E12" i="5"/>
  <c r="C122" i="1"/>
  <c r="AE21" i="4"/>
  <c r="AG59" i="4"/>
  <c r="AL23" i="4"/>
  <c r="C41" i="1"/>
  <c r="AP10" i="4"/>
  <c r="AZ72" i="4"/>
  <c r="F93" i="1"/>
  <c r="AI23" i="4"/>
  <c r="D21" i="1"/>
  <c r="CQ22" i="4"/>
  <c r="D30" i="2"/>
  <c r="H39" i="5"/>
  <c r="Y66" i="4"/>
  <c r="L25" i="4"/>
  <c r="G30" i="4"/>
  <c r="C107" i="1"/>
  <c r="I31" i="5"/>
  <c r="CD10" i="4"/>
  <c r="CC9" i="4"/>
  <c r="BQ11" i="4"/>
  <c r="CP62" i="4"/>
  <c r="X44" i="4"/>
  <c r="BN11" i="4"/>
  <c r="D36" i="2"/>
  <c r="L46" i="4"/>
  <c r="D56" i="1"/>
  <c r="AE45" i="4"/>
  <c r="G69" i="5"/>
  <c r="BB53" i="4"/>
  <c r="E56" i="1"/>
  <c r="BF34" i="4"/>
  <c r="BV13" i="4"/>
  <c r="D58" i="2"/>
  <c r="X8" i="4"/>
  <c r="CT58" i="4"/>
  <c r="CJ11" i="4"/>
  <c r="Y9" i="4"/>
  <c r="CE57" i="4"/>
  <c r="BA24" i="4"/>
  <c r="AU37" i="4"/>
  <c r="S24" i="4"/>
  <c r="AV68" i="4"/>
  <c r="P34" i="5"/>
  <c r="CQ21" i="4"/>
  <c r="AR20" i="4"/>
  <c r="CE17" i="4"/>
  <c r="BH20" i="4"/>
  <c r="U24" i="4"/>
  <c r="CM7" i="4"/>
  <c r="D78" i="1"/>
  <c r="F126" i="1"/>
  <c r="CM49" i="4"/>
  <c r="E108" i="1"/>
  <c r="E11" i="1"/>
  <c r="E7" i="1"/>
  <c r="AC53" i="4"/>
  <c r="CP21" i="4"/>
  <c r="BO32" i="4"/>
  <c r="J8" i="4"/>
  <c r="AN21" i="4"/>
  <c r="E109" i="1"/>
  <c r="M8" i="5"/>
  <c r="AF35" i="4"/>
  <c r="L9" i="14"/>
  <c r="CN17" i="4"/>
  <c r="CA53" i="4"/>
  <c r="O42" i="4"/>
  <c r="AH10" i="4"/>
  <c r="BI15" i="4"/>
  <c r="F84" i="1"/>
  <c r="AT10" i="4"/>
  <c r="BJ44" i="4"/>
  <c r="CR18" i="4"/>
  <c r="D57" i="1"/>
  <c r="S13" i="4"/>
  <c r="CJ8" i="4"/>
  <c r="AS30" i="4"/>
  <c r="AG20" i="4"/>
  <c r="CE73" i="4"/>
  <c r="AB16" i="4"/>
  <c r="V38" i="4"/>
  <c r="CG39" i="4"/>
  <c r="AP26" i="4"/>
  <c r="Q19" i="4"/>
  <c r="P10" i="4"/>
  <c r="Q51" i="4"/>
  <c r="AF16" i="4"/>
  <c r="D44" i="1"/>
  <c r="F19" i="1"/>
  <c r="BI69" i="4"/>
  <c r="BE10" i="4"/>
  <c r="L64" i="4"/>
  <c r="BL60" i="4"/>
  <c r="F60" i="1"/>
  <c r="BY29" i="4"/>
  <c r="BU11" i="4"/>
  <c r="M44" i="5"/>
  <c r="S21" i="4"/>
  <c r="J9" i="4"/>
  <c r="CS15" i="4"/>
  <c r="CS28" i="4"/>
  <c r="F62" i="1"/>
  <c r="D71" i="1"/>
  <c r="H68" i="4"/>
  <c r="AK31" i="4"/>
  <c r="BI11" i="4"/>
  <c r="AT18" i="4"/>
  <c r="G32" i="6"/>
  <c r="H71" i="1" l="1"/>
  <c r="H44" i="1"/>
  <c r="H57" i="1"/>
  <c r="CO21" i="4"/>
  <c r="E12" i="1"/>
  <c r="CL49" i="4"/>
  <c r="H78" i="1"/>
  <c r="D92" i="1"/>
  <c r="CM74" i="4"/>
  <c r="CL7" i="4"/>
  <c r="H56" i="1"/>
  <c r="CO62" i="4"/>
  <c r="G107" i="1"/>
  <c r="H21" i="1"/>
  <c r="D20" i="1"/>
  <c r="F99" i="1"/>
  <c r="G41" i="1"/>
  <c r="G122" i="1"/>
  <c r="H63" i="1"/>
  <c r="CO15" i="4"/>
  <c r="H88" i="1"/>
  <c r="G40" i="1"/>
  <c r="C39" i="1"/>
  <c r="F17" i="1"/>
  <c r="BY74" i="4"/>
  <c r="BH75" i="4"/>
  <c r="E31" i="1"/>
  <c r="AO74" i="4"/>
  <c r="D21" i="4"/>
  <c r="Q14" i="5"/>
  <c r="H45" i="1"/>
  <c r="H11" i="1"/>
  <c r="G37" i="1"/>
  <c r="BO74" i="4"/>
  <c r="D38" i="4"/>
  <c r="H59" i="1"/>
  <c r="D68" i="1"/>
  <c r="H51" i="1"/>
  <c r="H83" i="1"/>
  <c r="BA74" i="4"/>
  <c r="H109" i="1"/>
  <c r="F119" i="1"/>
  <c r="CO22" i="4"/>
  <c r="AY74" i="4"/>
  <c r="D75" i="2"/>
  <c r="G121" i="1"/>
  <c r="V75" i="4"/>
  <c r="F129" i="1"/>
  <c r="F131" i="1" s="1"/>
  <c r="CH74" i="4"/>
  <c r="BE74" i="4"/>
  <c r="AI74" i="4"/>
  <c r="D29" i="1"/>
  <c r="H28" i="1"/>
  <c r="F31" i="1"/>
  <c r="CL8" i="4"/>
  <c r="G113" i="1"/>
  <c r="CL55" i="4"/>
  <c r="CL24" i="4"/>
  <c r="G126" i="1"/>
  <c r="H9" i="1"/>
  <c r="H90" i="1"/>
  <c r="C75" i="1"/>
  <c r="G74" i="1"/>
  <c r="D15" i="4"/>
  <c r="H80" i="1"/>
  <c r="H33" i="1"/>
  <c r="N70" i="5"/>
  <c r="C27" i="1"/>
  <c r="G25" i="1"/>
  <c r="BP74" i="4"/>
  <c r="D39" i="4"/>
  <c r="T74" i="4"/>
  <c r="F15" i="8"/>
  <c r="CG74" i="4"/>
  <c r="H32" i="22"/>
  <c r="G26" i="1"/>
  <c r="BU74" i="4"/>
  <c r="CL33" i="4"/>
  <c r="AC74" i="4"/>
  <c r="F68" i="1"/>
  <c r="AZ75" i="4"/>
  <c r="CK74" i="4"/>
  <c r="CO38" i="4"/>
  <c r="I29" i="6"/>
  <c r="AK74" i="4"/>
  <c r="G65" i="1"/>
  <c r="H66" i="1"/>
  <c r="E92" i="1"/>
  <c r="AJ75" i="4"/>
  <c r="BW74" i="4"/>
  <c r="D44" i="14"/>
  <c r="O44" i="14" s="1"/>
  <c r="G128" i="1"/>
  <c r="F13" i="8"/>
  <c r="BG74" i="4"/>
  <c r="CL17" i="4"/>
  <c r="CO54" i="4"/>
  <c r="CP75" i="4"/>
  <c r="CO18" i="4"/>
  <c r="AZ74" i="4"/>
  <c r="G76" i="1"/>
  <c r="C77" i="1"/>
  <c r="C92" i="1"/>
  <c r="G92" i="1" s="1"/>
  <c r="G78" i="1"/>
  <c r="H22" i="1"/>
  <c r="CO46" i="4"/>
  <c r="E114" i="1"/>
  <c r="CE74" i="4"/>
  <c r="G56" i="1"/>
  <c r="T75" i="5"/>
  <c r="H93" i="1"/>
  <c r="D99" i="1"/>
  <c r="H99" i="1" s="1"/>
  <c r="H46" i="1"/>
  <c r="H82" i="1"/>
  <c r="AD75" i="4"/>
  <c r="H42" i="1"/>
  <c r="BZ74" i="4"/>
  <c r="D119" i="1"/>
  <c r="H119" i="1" s="1"/>
  <c r="H117" i="1"/>
  <c r="CO13" i="4"/>
  <c r="N18" i="5"/>
  <c r="M74" i="4"/>
  <c r="H110" i="1"/>
  <c r="BJ74" i="4"/>
  <c r="CL57" i="4"/>
  <c r="AS74" i="4"/>
  <c r="Q28" i="5"/>
  <c r="H108" i="1"/>
  <c r="G12" i="12"/>
  <c r="BR74" i="4"/>
  <c r="L74" i="4"/>
  <c r="S75" i="5"/>
  <c r="H67" i="1"/>
  <c r="C116" i="1"/>
  <c r="G115" i="1"/>
  <c r="CO30" i="4"/>
  <c r="H43" i="1"/>
  <c r="G120" i="1"/>
  <c r="C129" i="1"/>
  <c r="H111" i="1"/>
  <c r="D23" i="4"/>
  <c r="H30" i="1"/>
  <c r="D31" i="1"/>
  <c r="H31" i="1" s="1"/>
  <c r="CO10" i="4"/>
  <c r="V74" i="4"/>
  <c r="H10" i="1"/>
  <c r="H112" i="1"/>
  <c r="AR74" i="4"/>
  <c r="G108" i="1"/>
  <c r="BZ75" i="4"/>
  <c r="CC74" i="4"/>
  <c r="H53" i="1"/>
  <c r="F75" i="4"/>
  <c r="E39" i="1"/>
  <c r="E50" i="1" s="1"/>
  <c r="D31" i="4"/>
  <c r="H60" i="1"/>
  <c r="H46" i="16"/>
  <c r="Q10" i="5"/>
  <c r="BY75" i="4"/>
  <c r="F75" i="1"/>
  <c r="H98" i="1"/>
  <c r="CN74" i="4"/>
  <c r="H65" i="1"/>
  <c r="BJ75" i="4"/>
  <c r="G102" i="1"/>
  <c r="H40" i="1"/>
  <c r="D39" i="1"/>
  <c r="G45" i="1"/>
  <c r="AR75" i="4"/>
  <c r="H124" i="1"/>
  <c r="CL73" i="4"/>
  <c r="CP74" i="4"/>
  <c r="CO7" i="4"/>
  <c r="D29" i="4"/>
  <c r="K74" i="4"/>
  <c r="G127" i="1"/>
  <c r="F31" i="8"/>
  <c r="CL25" i="4"/>
  <c r="CL10" i="4"/>
  <c r="CI10" i="4" s="1"/>
  <c r="D24" i="4"/>
  <c r="G101" i="1"/>
  <c r="E74" i="4"/>
  <c r="D7" i="4"/>
  <c r="H115" i="1"/>
  <c r="D116" i="1"/>
  <c r="F20" i="1"/>
  <c r="H16" i="1"/>
  <c r="G112" i="1"/>
  <c r="G109" i="1"/>
  <c r="G28" i="1"/>
  <c r="C29" i="1"/>
  <c r="AT74" i="4"/>
  <c r="D16" i="4"/>
  <c r="H41" i="1"/>
  <c r="G110" i="1"/>
  <c r="H106" i="1"/>
  <c r="E29" i="1"/>
  <c r="AB74" i="4"/>
  <c r="D71" i="4"/>
  <c r="AL74" i="4"/>
  <c r="CL65" i="4"/>
  <c r="CL26" i="4"/>
  <c r="CF74" i="4"/>
  <c r="D68" i="14"/>
  <c r="O68" i="14" s="1"/>
  <c r="F38" i="1"/>
  <c r="F35" i="1"/>
  <c r="H19" i="1"/>
  <c r="E116" i="1"/>
  <c r="H105" i="1"/>
  <c r="D114" i="1"/>
  <c r="H96" i="1"/>
  <c r="H81" i="1"/>
  <c r="D11" i="4"/>
  <c r="CO20" i="4"/>
  <c r="C38" i="1"/>
  <c r="G36" i="1"/>
  <c r="AW74" i="4"/>
  <c r="N61" i="5"/>
  <c r="I74" i="4"/>
  <c r="F104" i="1"/>
  <c r="BX74" i="4"/>
  <c r="CO50" i="4"/>
  <c r="H15" i="1"/>
  <c r="G124" i="1"/>
  <c r="H8" i="1"/>
  <c r="CL18" i="4"/>
  <c r="CI18" i="4" s="1"/>
  <c r="G106" i="1"/>
  <c r="K27" i="7"/>
  <c r="BH74" i="4"/>
  <c r="BH76" i="4" s="1"/>
  <c r="H52" i="1"/>
  <c r="D28" i="14"/>
  <c r="O28" i="14" s="1"/>
  <c r="D54" i="4"/>
  <c r="E75" i="4"/>
  <c r="N42" i="5"/>
  <c r="H95" i="1"/>
  <c r="H107" i="1"/>
  <c r="CH75" i="4"/>
  <c r="H54" i="1"/>
  <c r="G52" i="12"/>
  <c r="AQ74" i="4"/>
  <c r="AP74" i="4"/>
  <c r="F92" i="1"/>
  <c r="U74" i="4"/>
  <c r="F47" i="8"/>
  <c r="H61" i="1"/>
  <c r="G47" i="1"/>
  <c r="Q74" i="4"/>
  <c r="H76" i="1"/>
  <c r="D77" i="1"/>
  <c r="BB74" i="4"/>
  <c r="AT75" i="4"/>
  <c r="H32" i="1"/>
  <c r="D35" i="1"/>
  <c r="C104" i="1"/>
  <c r="G103" i="1"/>
  <c r="AG74" i="4"/>
  <c r="N75" i="4"/>
  <c r="CL71" i="4"/>
  <c r="CL9" i="4"/>
  <c r="CI9" i="4" s="1"/>
  <c r="I53" i="6"/>
  <c r="G49" i="1"/>
  <c r="BI74" i="4"/>
  <c r="CO37" i="4"/>
  <c r="D73" i="1"/>
  <c r="H69" i="1"/>
  <c r="G123" i="1"/>
  <c r="F45" i="8"/>
  <c r="N45" i="5"/>
  <c r="D47" i="4"/>
  <c r="H79" i="1"/>
  <c r="H84" i="1"/>
  <c r="H55" i="1"/>
  <c r="H72" i="1"/>
  <c r="S74" i="4"/>
  <c r="G44" i="1"/>
  <c r="G42" i="1"/>
  <c r="C119" i="1"/>
  <c r="G117" i="1"/>
  <c r="CL21" i="4"/>
  <c r="CI21" i="4" s="1"/>
  <c r="CU21" i="4" s="1"/>
  <c r="CL54" i="4"/>
  <c r="CM75" i="4"/>
  <c r="S74" i="5"/>
  <c r="S76" i="5" s="1"/>
  <c r="AK75" i="4"/>
  <c r="F116" i="1"/>
  <c r="N62" i="5"/>
  <c r="G10" i="1"/>
  <c r="H23" i="1"/>
  <c r="N74" i="4"/>
  <c r="D74" i="2"/>
  <c r="D76" i="2" s="1"/>
  <c r="CL16" i="4"/>
  <c r="CI16" i="4" s="1"/>
  <c r="CU16" i="4" s="1"/>
  <c r="G81" i="1"/>
  <c r="D22" i="4"/>
  <c r="CL69" i="4"/>
  <c r="F69" i="28"/>
  <c r="AX74" i="4"/>
  <c r="CL12" i="4"/>
  <c r="Q44" i="5"/>
  <c r="D55" i="4"/>
  <c r="F25" i="8"/>
  <c r="F61" i="8"/>
  <c r="N10" i="5"/>
  <c r="CS74" i="4"/>
  <c r="AA74" i="4"/>
  <c r="BB75" i="4"/>
  <c r="AJ74" i="4"/>
  <c r="AJ76" i="4" s="1"/>
  <c r="H49" i="1"/>
  <c r="BM74" i="4"/>
  <c r="D14" i="4"/>
  <c r="F12" i="1"/>
  <c r="F74" i="4"/>
  <c r="H70" i="1"/>
  <c r="D68" i="4"/>
  <c r="H42" i="7"/>
  <c r="H18" i="1"/>
  <c r="D17" i="1"/>
  <c r="H17" i="1" s="1"/>
  <c r="H14" i="16"/>
  <c r="BV74" i="4"/>
  <c r="I61" i="6"/>
  <c r="H113" i="1"/>
  <c r="CO45" i="4"/>
  <c r="N54" i="5"/>
  <c r="O75" i="5"/>
  <c r="CO36" i="4"/>
  <c r="D63" i="4"/>
  <c r="Q37" i="5"/>
  <c r="K28" i="7"/>
  <c r="L75" i="5"/>
  <c r="G75" i="5"/>
  <c r="P74" i="4"/>
  <c r="AL75" i="4"/>
  <c r="H48" i="1"/>
  <c r="G43" i="1"/>
  <c r="E75" i="13"/>
  <c r="CL39" i="4"/>
  <c r="U75" i="4"/>
  <c r="CO61" i="4"/>
  <c r="M75" i="4"/>
  <c r="BN75" i="4"/>
  <c r="W75" i="4"/>
  <c r="CL64" i="4"/>
  <c r="CO52" i="4"/>
  <c r="N53" i="5"/>
  <c r="CL63" i="4"/>
  <c r="AP75" i="4"/>
  <c r="AF74" i="4"/>
  <c r="CO71" i="4"/>
  <c r="BI75" i="4"/>
  <c r="K75" i="4"/>
  <c r="I75" i="4"/>
  <c r="CL40" i="4"/>
  <c r="H118" i="1"/>
  <c r="F27" i="1"/>
  <c r="AD74" i="4"/>
  <c r="AD76" i="4" s="1"/>
  <c r="G46" i="1"/>
  <c r="G71" i="1"/>
  <c r="H58" i="1"/>
  <c r="E68" i="1"/>
  <c r="CO12" i="4"/>
  <c r="CO43" i="4"/>
  <c r="BK74" i="4"/>
  <c r="Q22" i="5"/>
  <c r="CL14" i="4"/>
  <c r="CO28" i="4"/>
  <c r="H74" i="5"/>
  <c r="N14" i="5"/>
  <c r="AC75" i="4"/>
  <c r="K11" i="7"/>
  <c r="BA75" i="4"/>
  <c r="I74" i="5"/>
  <c r="G91" i="1"/>
  <c r="F73" i="1"/>
  <c r="Q13" i="5"/>
  <c r="N21" i="5"/>
  <c r="CL31" i="4"/>
  <c r="D13" i="4"/>
  <c r="G64" i="1"/>
  <c r="F59" i="8"/>
  <c r="CO68" i="4"/>
  <c r="F55" i="8"/>
  <c r="Q35" i="5"/>
  <c r="H91" i="1"/>
  <c r="Q53" i="5"/>
  <c r="D8" i="4"/>
  <c r="H13" i="1"/>
  <c r="G52" i="1"/>
  <c r="D70" i="4"/>
  <c r="I69" i="6"/>
  <c r="H7" i="1"/>
  <c r="H12" i="1" s="1"/>
  <c r="D12" i="1"/>
  <c r="CO14" i="4"/>
  <c r="D19" i="4"/>
  <c r="BQ74" i="4"/>
  <c r="G9" i="1"/>
  <c r="G55" i="1"/>
  <c r="Z74" i="4"/>
  <c r="Q33" i="5"/>
  <c r="S75" i="4"/>
  <c r="Q45" i="5"/>
  <c r="BQ75" i="4"/>
  <c r="G36" i="12"/>
  <c r="F7" i="8"/>
  <c r="D74" i="8"/>
  <c r="D25" i="4"/>
  <c r="Y74" i="4"/>
  <c r="G48" i="1"/>
  <c r="G66" i="12"/>
  <c r="CL13" i="4"/>
  <c r="CI13" i="4" s="1"/>
  <c r="H97" i="1"/>
  <c r="CL56" i="4"/>
  <c r="D62" i="4"/>
  <c r="T74" i="5"/>
  <c r="T76" i="5" s="1"/>
  <c r="D30" i="4"/>
  <c r="D45" i="4"/>
  <c r="CO9" i="4"/>
  <c r="CD74" i="4"/>
  <c r="G13" i="1"/>
  <c r="CG75" i="4"/>
  <c r="N29" i="5"/>
  <c r="BR75" i="4"/>
  <c r="E77" i="1"/>
  <c r="H64" i="1"/>
  <c r="H34" i="1"/>
  <c r="G105" i="1"/>
  <c r="C114" i="1"/>
  <c r="G114" i="1" s="1"/>
  <c r="H62" i="1"/>
  <c r="N34" i="5"/>
  <c r="L75" i="4"/>
  <c r="F74" i="6"/>
  <c r="U67" i="15"/>
  <c r="G84" i="1"/>
  <c r="D53" i="4"/>
  <c r="G125" i="1"/>
  <c r="G111" i="1"/>
  <c r="H94" i="1"/>
  <c r="G59" i="1"/>
  <c r="H66" i="7"/>
  <c r="AB75" i="4"/>
  <c r="K30" i="7"/>
  <c r="D69" i="4"/>
  <c r="N23" i="5"/>
  <c r="D37" i="4"/>
  <c r="F29" i="8"/>
  <c r="H85" i="1"/>
  <c r="Q20" i="5"/>
  <c r="K51" i="7"/>
  <c r="D67" i="4"/>
  <c r="C68" i="1"/>
  <c r="G68" i="1" s="1"/>
  <c r="G51" i="1"/>
  <c r="CL61" i="4"/>
  <c r="CI61" i="4" s="1"/>
  <c r="F63" i="8"/>
  <c r="G100" i="1"/>
  <c r="H86" i="1"/>
  <c r="H87" i="1"/>
  <c r="CO70" i="4"/>
  <c r="CO23" i="4"/>
  <c r="H89" i="1"/>
  <c r="H47" i="1"/>
  <c r="CO51" i="4"/>
  <c r="U14" i="15"/>
  <c r="D10" i="4"/>
  <c r="CL30" i="4"/>
  <c r="E73" i="1"/>
  <c r="N74" i="20"/>
  <c r="G34" i="1"/>
  <c r="F11" i="8"/>
  <c r="Q73" i="5"/>
  <c r="D60" i="4"/>
  <c r="CO60" i="4"/>
  <c r="CL15" i="4"/>
  <c r="CI15" i="4" s="1"/>
  <c r="D46" i="4"/>
  <c r="CL47" i="4"/>
  <c r="CN75" i="4"/>
  <c r="D61" i="4"/>
  <c r="D51" i="4"/>
  <c r="CL67" i="4"/>
  <c r="G98" i="1"/>
  <c r="CO67" i="4"/>
  <c r="CO27" i="4"/>
  <c r="F70" i="13"/>
  <c r="F71" i="8"/>
  <c r="CO66" i="4"/>
  <c r="F9" i="8"/>
  <c r="CE75" i="4"/>
  <c r="F41" i="8"/>
  <c r="G80" i="1"/>
  <c r="G60" i="1"/>
  <c r="G63" i="1"/>
  <c r="BO75" i="4"/>
  <c r="AN74" i="4"/>
  <c r="I7" i="6"/>
  <c r="D74" i="6"/>
  <c r="F27" i="8"/>
  <c r="CL41" i="4"/>
  <c r="F43" i="8"/>
  <c r="CO29" i="4"/>
  <c r="CF75" i="4"/>
  <c r="N12" i="5"/>
  <c r="D44" i="4"/>
  <c r="D27" i="1"/>
  <c r="H25" i="1"/>
  <c r="W74" i="4"/>
  <c r="W76" i="4" s="1"/>
  <c r="D35" i="4"/>
  <c r="G20" i="12"/>
  <c r="D104" i="1"/>
  <c r="H104" i="1" s="1"/>
  <c r="H103" i="1"/>
  <c r="J75" i="4"/>
  <c r="U39" i="15"/>
  <c r="CO25" i="4"/>
  <c r="CI25" i="4" s="1"/>
  <c r="BL74" i="4"/>
  <c r="G15" i="1"/>
  <c r="CA74" i="4"/>
  <c r="D74" i="10"/>
  <c r="F72" i="8"/>
  <c r="F28" i="8"/>
  <c r="G89" i="1"/>
  <c r="G60" i="12"/>
  <c r="G86" i="1"/>
  <c r="G33" i="1"/>
  <c r="J74" i="4"/>
  <c r="CO34" i="4"/>
  <c r="D42" i="4"/>
  <c r="G67" i="1"/>
  <c r="CL44" i="4"/>
  <c r="G83" i="1"/>
  <c r="BW75" i="4"/>
  <c r="M75" i="7"/>
  <c r="G57" i="1"/>
  <c r="G66" i="1"/>
  <c r="H50" i="7"/>
  <c r="D18" i="4"/>
  <c r="Y75" i="4"/>
  <c r="E17" i="1"/>
  <c r="I71" i="6"/>
  <c r="Q19" i="5"/>
  <c r="BT75" i="4"/>
  <c r="Q60" i="5"/>
  <c r="K29" i="7"/>
  <c r="AX75" i="4"/>
  <c r="F74" i="14"/>
  <c r="Q75" i="4"/>
  <c r="CO44" i="4"/>
  <c r="E35" i="1"/>
  <c r="AH75" i="4"/>
  <c r="G11" i="1"/>
  <c r="CT74" i="4"/>
  <c r="D59" i="4"/>
  <c r="F21" i="8"/>
  <c r="H37" i="1"/>
  <c r="CL72" i="4"/>
  <c r="D28" i="4"/>
  <c r="I17" i="6"/>
  <c r="CO42" i="4"/>
  <c r="CL70" i="4"/>
  <c r="CI70" i="4" s="1"/>
  <c r="X74" i="4"/>
  <c r="G82" i="1"/>
  <c r="G85" i="1"/>
  <c r="CO35" i="4"/>
  <c r="CO26" i="4"/>
  <c r="CI26" i="4" s="1"/>
  <c r="AQ75" i="4"/>
  <c r="F114" i="1"/>
  <c r="F22" i="13"/>
  <c r="K21" i="7"/>
  <c r="F18" i="8"/>
  <c r="N38" i="5"/>
  <c r="U53" i="15"/>
  <c r="N37" i="5"/>
  <c r="AA75" i="4"/>
  <c r="G79" i="1"/>
  <c r="Q36" i="5"/>
  <c r="CL46" i="4"/>
  <c r="E104" i="1"/>
  <c r="F39" i="1"/>
  <c r="F50" i="1" s="1"/>
  <c r="G53" i="1"/>
  <c r="BN74" i="4"/>
  <c r="P74" i="15"/>
  <c r="F74" i="5"/>
  <c r="AY75" i="4"/>
  <c r="D71" i="14"/>
  <c r="O71" i="14" s="1"/>
  <c r="G90" i="1"/>
  <c r="CL68" i="4"/>
  <c r="CI68" i="4" s="1"/>
  <c r="CO59" i="4"/>
  <c r="E75" i="26"/>
  <c r="Q17" i="5"/>
  <c r="AG75" i="4"/>
  <c r="E129" i="1"/>
  <c r="E131" i="1" s="1"/>
  <c r="G63" i="12"/>
  <c r="F28" i="13"/>
  <c r="D75" i="11"/>
  <c r="E38" i="1"/>
  <c r="E99" i="1"/>
  <c r="BF74" i="4"/>
  <c r="K59" i="7"/>
  <c r="I9" i="6"/>
  <c r="G54" i="1"/>
  <c r="CO11" i="4"/>
  <c r="E27" i="1"/>
  <c r="BF75" i="4"/>
  <c r="P74" i="5"/>
  <c r="F57" i="8"/>
  <c r="F29" i="1"/>
  <c r="CL20" i="4"/>
  <c r="CI20" i="4" s="1"/>
  <c r="CU20" i="4" s="1"/>
  <c r="CD75" i="4"/>
  <c r="M34" i="23"/>
  <c r="H20" i="22"/>
  <c r="F46" i="13"/>
  <c r="CO33" i="4"/>
  <c r="CI33" i="4" s="1"/>
  <c r="E119" i="1"/>
  <c r="D43" i="4"/>
  <c r="C35" i="1"/>
  <c r="G35" i="1" s="1"/>
  <c r="G32" i="1"/>
  <c r="CL23" i="4"/>
  <c r="CL22" i="4"/>
  <c r="CO69" i="4"/>
  <c r="G8" i="1"/>
  <c r="CO53" i="4"/>
  <c r="G61" i="1"/>
  <c r="H64" i="22"/>
  <c r="CL48" i="4"/>
  <c r="CI48" i="4" s="1"/>
  <c r="R74" i="4"/>
  <c r="D52" i="4"/>
  <c r="CL32" i="4"/>
  <c r="N46" i="5"/>
  <c r="I23" i="6"/>
  <c r="CL28" i="4"/>
  <c r="CI28" i="4" s="1"/>
  <c r="Q41" i="5"/>
  <c r="D75" i="5"/>
  <c r="N74" i="15"/>
  <c r="CO39" i="4"/>
  <c r="CI39" i="4" s="1"/>
  <c r="BG75" i="4"/>
  <c r="H62" i="7"/>
  <c r="CI67" i="4"/>
  <c r="E74" i="12"/>
  <c r="BP75" i="4"/>
  <c r="BX75" i="4"/>
  <c r="F53" i="8"/>
  <c r="AI75" i="4"/>
  <c r="G58" i="1"/>
  <c r="E20" i="1"/>
  <c r="C31" i="1"/>
  <c r="G31" i="1" s="1"/>
  <c r="G30" i="1"/>
  <c r="CL45" i="4"/>
  <c r="AS75" i="4"/>
  <c r="H26" i="7"/>
  <c r="T75" i="4"/>
  <c r="F39" i="8"/>
  <c r="G62" i="1"/>
  <c r="CC75" i="4"/>
  <c r="F35" i="8"/>
  <c r="K20" i="5"/>
  <c r="U20" i="5" s="1"/>
  <c r="K37" i="7"/>
  <c r="F49" i="8"/>
  <c r="R75" i="4"/>
  <c r="CO16" i="4"/>
  <c r="D51" i="14"/>
  <c r="O51" i="14" s="1"/>
  <c r="K47" i="26"/>
  <c r="D26" i="4"/>
  <c r="CU26" i="4" s="1"/>
  <c r="AF75" i="4"/>
  <c r="CR75" i="4"/>
  <c r="U21" i="15"/>
  <c r="G74" i="21"/>
  <c r="G72" i="1"/>
  <c r="AH74" i="4"/>
  <c r="N22" i="5"/>
  <c r="K22" i="5" s="1"/>
  <c r="U22" i="5" s="1"/>
  <c r="G23" i="1"/>
  <c r="C73" i="1"/>
  <c r="G73" i="1" s="1"/>
  <c r="G69" i="1"/>
  <c r="CO63" i="4"/>
  <c r="CI63" i="4" s="1"/>
  <c r="F14" i="13"/>
  <c r="D52" i="14"/>
  <c r="O52" i="14" s="1"/>
  <c r="CO49" i="4"/>
  <c r="CI49" i="4" s="1"/>
  <c r="Q70" i="5"/>
  <c r="K70" i="5" s="1"/>
  <c r="U70" i="5" s="1"/>
  <c r="CL34" i="4"/>
  <c r="CI34" i="4" s="1"/>
  <c r="CU34" i="4" s="1"/>
  <c r="Q69" i="5"/>
  <c r="CQ75" i="4"/>
  <c r="D9" i="4"/>
  <c r="K46" i="7"/>
  <c r="N20" i="5"/>
  <c r="H74" i="4"/>
  <c r="H43" i="27"/>
  <c r="Q52" i="5"/>
  <c r="D47" i="14"/>
  <c r="O47" i="14" s="1"/>
  <c r="Q61" i="5"/>
  <c r="K61" i="5" s="1"/>
  <c r="U61" i="5" s="1"/>
  <c r="I56" i="6"/>
  <c r="K11" i="29"/>
  <c r="H34" i="7"/>
  <c r="I15" i="6"/>
  <c r="D75" i="1"/>
  <c r="H75" i="1" s="1"/>
  <c r="H74" i="1"/>
  <c r="K65" i="7"/>
  <c r="K37" i="5"/>
  <c r="U37" i="5" s="1"/>
  <c r="CR74" i="4"/>
  <c r="H19" i="7"/>
  <c r="CO58" i="4"/>
  <c r="F74" i="15"/>
  <c r="D58" i="4"/>
  <c r="CL53" i="4"/>
  <c r="CI53" i="4" s="1"/>
  <c r="CO17" i="4"/>
  <c r="CI17" i="4" s="1"/>
  <c r="G74" i="5"/>
  <c r="G76" i="5" s="1"/>
  <c r="G118" i="1"/>
  <c r="D12" i="4"/>
  <c r="O74" i="4"/>
  <c r="AM74" i="4"/>
  <c r="N71" i="5"/>
  <c r="H10" i="7"/>
  <c r="CO24" i="4"/>
  <c r="F77" i="1"/>
  <c r="H100" i="1"/>
  <c r="Q29" i="5"/>
  <c r="K29" i="5" s="1"/>
  <c r="U29" i="5" s="1"/>
  <c r="R54" i="20"/>
  <c r="D75" i="20"/>
  <c r="D60" i="14"/>
  <c r="O60" i="14" s="1"/>
  <c r="F75" i="20"/>
  <c r="BC74" i="4"/>
  <c r="G44" i="12"/>
  <c r="CO48" i="4"/>
  <c r="G22" i="1"/>
  <c r="BL75" i="4"/>
  <c r="G95" i="1"/>
  <c r="CL19" i="4"/>
  <c r="CI19" i="4" s="1"/>
  <c r="CU19" i="4" s="1"/>
  <c r="G8" i="12"/>
  <c r="H8" i="22"/>
  <c r="BV75" i="4"/>
  <c r="D20" i="4"/>
  <c r="BM75" i="4"/>
  <c r="BU75" i="4"/>
  <c r="CK75" i="4"/>
  <c r="CS75" i="4"/>
  <c r="J74" i="14"/>
  <c r="CL60" i="4"/>
  <c r="CI60" i="4" s="1"/>
  <c r="N31" i="5"/>
  <c r="H125" i="1"/>
  <c r="U40" i="15"/>
  <c r="CL52" i="4"/>
  <c r="CI52" i="4" s="1"/>
  <c r="C99" i="1"/>
  <c r="G99" i="1" s="1"/>
  <c r="G93" i="1"/>
  <c r="U37" i="15"/>
  <c r="L74" i="5"/>
  <c r="L76" i="5" s="1"/>
  <c r="CL51" i="4"/>
  <c r="CI51" i="4" s="1"/>
  <c r="P75" i="4"/>
  <c r="U55" i="15"/>
  <c r="H23" i="7"/>
  <c r="AO75" i="4"/>
  <c r="D41" i="4"/>
  <c r="H58" i="7"/>
  <c r="I63" i="6"/>
  <c r="K75" i="14"/>
  <c r="U45" i="15"/>
  <c r="I55" i="6"/>
  <c r="N41" i="5"/>
  <c r="F74" i="16"/>
  <c r="F65" i="8"/>
  <c r="D20" i="14"/>
  <c r="O20" i="14" s="1"/>
  <c r="Q65" i="5"/>
  <c r="F37" i="8"/>
  <c r="CL43" i="4"/>
  <c r="CI43" i="4" s="1"/>
  <c r="CL58" i="4"/>
  <c r="CI58" i="4" s="1"/>
  <c r="CL59" i="4"/>
  <c r="CI59" i="4" s="1"/>
  <c r="CU59" i="4" s="1"/>
  <c r="H102" i="1"/>
  <c r="R58" i="20"/>
  <c r="Q21" i="5"/>
  <c r="K21" i="5" s="1"/>
  <c r="U21" i="5" s="1"/>
  <c r="C17" i="1"/>
  <c r="G18" i="1"/>
  <c r="I14" i="6"/>
  <c r="J75" i="5"/>
  <c r="H10" i="16"/>
  <c r="D19" i="14"/>
  <c r="O19" i="14" s="1"/>
  <c r="CL36" i="4"/>
  <c r="CI36" i="4" s="1"/>
  <c r="D33" i="4"/>
  <c r="CU33" i="4" s="1"/>
  <c r="D75" i="9"/>
  <c r="F17" i="8"/>
  <c r="N16" i="5"/>
  <c r="F42" i="13"/>
  <c r="Q43" i="5"/>
  <c r="CL38" i="4"/>
  <c r="Z75" i="4"/>
  <c r="CL29" i="4"/>
  <c r="CI29" i="4" s="1"/>
  <c r="I13" i="6"/>
  <c r="CO65" i="4"/>
  <c r="CI65" i="4" s="1"/>
  <c r="CU65" i="4" s="1"/>
  <c r="CL62" i="4"/>
  <c r="CI62" i="4" s="1"/>
  <c r="CT75" i="4"/>
  <c r="F69" i="8"/>
  <c r="N13" i="5"/>
  <c r="K13" i="5" s="1"/>
  <c r="U13" i="5" s="1"/>
  <c r="D55" i="14"/>
  <c r="O55" i="14" s="1"/>
  <c r="C12" i="1"/>
  <c r="G7" i="1"/>
  <c r="G12" i="1" s="1"/>
  <c r="CL37" i="4"/>
  <c r="CI37" i="4" s="1"/>
  <c r="D17" i="4"/>
  <c r="CL66" i="4"/>
  <c r="CI66" i="4" s="1"/>
  <c r="N65" i="5"/>
  <c r="K14" i="5"/>
  <c r="U14" i="5" s="1"/>
  <c r="CB74" i="4"/>
  <c r="D66" i="4"/>
  <c r="G33" i="12"/>
  <c r="D36" i="4"/>
  <c r="N74" i="14"/>
  <c r="Q11" i="5"/>
  <c r="AN75" i="4"/>
  <c r="H45" i="7"/>
  <c r="N50" i="5"/>
  <c r="K44" i="7"/>
  <c r="K45" i="7"/>
  <c r="CA75" i="4"/>
  <c r="F38" i="13"/>
  <c r="N15" i="5"/>
  <c r="D18" i="14"/>
  <c r="O18" i="14" s="1"/>
  <c r="N74" i="7"/>
  <c r="G55" i="12"/>
  <c r="D39" i="14"/>
  <c r="O39" i="14" s="1"/>
  <c r="D34" i="14"/>
  <c r="O34" i="14" s="1"/>
  <c r="I16" i="6"/>
  <c r="CI23" i="4"/>
  <c r="CU23" i="4" s="1"/>
  <c r="D12" i="14"/>
  <c r="O12" i="14" s="1"/>
  <c r="H55" i="27"/>
  <c r="D36" i="14"/>
  <c r="O36" i="14" s="1"/>
  <c r="G16" i="1"/>
  <c r="G94" i="1"/>
  <c r="D34" i="4"/>
  <c r="F16" i="13"/>
  <c r="K35" i="7"/>
  <c r="F73" i="8"/>
  <c r="I21" i="6"/>
  <c r="H26" i="1"/>
  <c r="I72" i="6"/>
  <c r="Q57" i="5"/>
  <c r="CO19" i="4"/>
  <c r="F23" i="8"/>
  <c r="N39" i="5"/>
  <c r="D23" i="14"/>
  <c r="O23" i="14" s="1"/>
  <c r="CI45" i="4"/>
  <c r="H37" i="7"/>
  <c r="F60" i="8"/>
  <c r="D57" i="4"/>
  <c r="O74" i="5"/>
  <c r="O76" i="5" s="1"/>
  <c r="N7" i="5"/>
  <c r="CQ74" i="4"/>
  <c r="D45" i="14"/>
  <c r="O45" i="14" s="1"/>
  <c r="G75" i="14"/>
  <c r="H50" i="16"/>
  <c r="H30" i="7"/>
  <c r="G88" i="1"/>
  <c r="G97" i="1"/>
  <c r="O75" i="4"/>
  <c r="N47" i="5"/>
  <c r="G87" i="1"/>
  <c r="G19" i="1"/>
  <c r="CO41" i="4"/>
  <c r="CI41" i="4" s="1"/>
  <c r="K13" i="7"/>
  <c r="I38" i="6"/>
  <c r="F48" i="13"/>
  <c r="K19" i="7"/>
  <c r="H120" i="1"/>
  <c r="D129" i="1"/>
  <c r="H123" i="1"/>
  <c r="H126" i="1"/>
  <c r="Q49" i="5"/>
  <c r="CL42" i="4"/>
  <c r="CI42" i="4" s="1"/>
  <c r="Q25" i="5"/>
  <c r="J75" i="14"/>
  <c r="L75" i="15"/>
  <c r="AW75" i="4"/>
  <c r="H46" i="7"/>
  <c r="F24" i="28"/>
  <c r="D63" i="14"/>
  <c r="O63" i="14" s="1"/>
  <c r="H101" i="1"/>
  <c r="F56" i="13"/>
  <c r="F70" i="17"/>
  <c r="D74" i="13"/>
  <c r="F7" i="13"/>
  <c r="K14" i="7"/>
  <c r="F50" i="13"/>
  <c r="G70" i="1"/>
  <c r="E75" i="1"/>
  <c r="G96" i="1"/>
  <c r="G68" i="12"/>
  <c r="D65" i="4"/>
  <c r="CL27" i="4"/>
  <c r="CI27" i="4" s="1"/>
  <c r="CU27" i="4" s="1"/>
  <c r="F24" i="13"/>
  <c r="CO8" i="4"/>
  <c r="CI8" i="4" s="1"/>
  <c r="D50" i="4"/>
  <c r="D49" i="4"/>
  <c r="CU49" i="4" s="1"/>
  <c r="N28" i="5"/>
  <c r="K28" i="5" s="1"/>
  <c r="U28" i="5" s="1"/>
  <c r="CO64" i="4"/>
  <c r="CI64" i="4" s="1"/>
  <c r="F74" i="20"/>
  <c r="G7" i="12"/>
  <c r="D74" i="12"/>
  <c r="D27" i="4"/>
  <c r="G21" i="1"/>
  <c r="C20" i="1"/>
  <c r="G20" i="1" s="1"/>
  <c r="K49" i="7"/>
  <c r="CI54" i="4"/>
  <c r="CJ75" i="4"/>
  <c r="D75" i="7"/>
  <c r="N60" i="5"/>
  <c r="D66" i="14"/>
  <c r="O66" i="14" s="1"/>
  <c r="H34" i="16"/>
  <c r="H63" i="27"/>
  <c r="K15" i="7"/>
  <c r="CB75" i="4"/>
  <c r="H53" i="7"/>
  <c r="K54" i="7"/>
  <c r="L75" i="7"/>
  <c r="K52" i="7"/>
  <c r="U22" i="15"/>
  <c r="E74" i="6"/>
  <c r="CO56" i="4"/>
  <c r="CI56" i="4" s="1"/>
  <c r="I62" i="6"/>
  <c r="F10" i="8"/>
  <c r="N24" i="5"/>
  <c r="H13" i="7"/>
  <c r="K38" i="7"/>
  <c r="K36" i="7"/>
  <c r="N33" i="5"/>
  <c r="K33" i="5" s="1"/>
  <c r="U33" i="5" s="1"/>
  <c r="H30" i="29"/>
  <c r="H22" i="16"/>
  <c r="I11" i="6"/>
  <c r="S75" i="15"/>
  <c r="H31" i="27"/>
  <c r="H54" i="7"/>
  <c r="I75" i="7"/>
  <c r="H8" i="7"/>
  <c r="D49" i="14"/>
  <c r="O49" i="14" s="1"/>
  <c r="BC75" i="4"/>
  <c r="K62" i="7"/>
  <c r="K60" i="7"/>
  <c r="I54" i="6"/>
  <c r="D75" i="6"/>
  <c r="F11" i="13"/>
  <c r="K12" i="7"/>
  <c r="H22" i="7"/>
  <c r="G43" i="12"/>
  <c r="CI22" i="4"/>
  <c r="CU22" i="4" s="1"/>
  <c r="CO57" i="4"/>
  <c r="CI57" i="4" s="1"/>
  <c r="F8" i="8"/>
  <c r="H75" i="4"/>
  <c r="H21" i="7"/>
  <c r="E21" i="7" s="1"/>
  <c r="O21" i="7" s="1"/>
  <c r="E75" i="17"/>
  <c r="Q12" i="5"/>
  <c r="K12" i="5" s="1"/>
  <c r="U12" i="5" s="1"/>
  <c r="H23" i="27"/>
  <c r="CI24" i="4"/>
  <c r="D58" i="14"/>
  <c r="O58" i="14" s="1"/>
  <c r="BE75" i="4"/>
  <c r="N69" i="5"/>
  <c r="K69" i="5" s="1"/>
  <c r="U69" i="5" s="1"/>
  <c r="D13" i="14"/>
  <c r="O13" i="14" s="1"/>
  <c r="E74" i="5"/>
  <c r="G71" i="12"/>
  <c r="D75" i="13"/>
  <c r="F54" i="13"/>
  <c r="N52" i="5"/>
  <c r="H38" i="7"/>
  <c r="H72" i="22"/>
  <c r="H35" i="7"/>
  <c r="E35" i="7" s="1"/>
  <c r="O35" i="7" s="1"/>
  <c r="K63" i="26"/>
  <c r="N35" i="5"/>
  <c r="K35" i="5" s="1"/>
  <c r="U35" i="5" s="1"/>
  <c r="G50" i="12"/>
  <c r="F72" i="13"/>
  <c r="K74" i="14"/>
  <c r="K76" i="14" s="1"/>
  <c r="I33" i="6"/>
  <c r="F74" i="7"/>
  <c r="D31" i="14"/>
  <c r="O31" i="14" s="1"/>
  <c r="I46" i="6"/>
  <c r="F42" i="8"/>
  <c r="G23" i="12"/>
  <c r="U59" i="15"/>
  <c r="H128" i="1"/>
  <c r="CI38" i="4"/>
  <c r="AE74" i="4"/>
  <c r="G74" i="7"/>
  <c r="D75" i="10"/>
  <c r="D74" i="7"/>
  <c r="F34" i="13"/>
  <c r="H127" i="1"/>
  <c r="G53" i="12"/>
  <c r="K16" i="29"/>
  <c r="G17" i="12"/>
  <c r="AV74" i="4"/>
  <c r="BT74" i="4"/>
  <c r="BT76" i="4" s="1"/>
  <c r="CJ74" i="4"/>
  <c r="CJ76" i="4" s="1"/>
  <c r="CI7" i="4"/>
  <c r="G29" i="12"/>
  <c r="Q9" i="5"/>
  <c r="D75" i="8"/>
  <c r="F54" i="8"/>
  <c r="D48" i="4"/>
  <c r="F48" i="28"/>
  <c r="F75" i="5"/>
  <c r="H66" i="16"/>
  <c r="F40" i="13"/>
  <c r="E75" i="12"/>
  <c r="F62" i="8"/>
  <c r="U30" i="15"/>
  <c r="I8" i="6"/>
  <c r="G18" i="12"/>
  <c r="I58" i="6"/>
  <c r="D26" i="14"/>
  <c r="O26" i="14" s="1"/>
  <c r="G74" i="4"/>
  <c r="F58" i="13"/>
  <c r="U23" i="15"/>
  <c r="H67" i="27"/>
  <c r="G10" i="12"/>
  <c r="K31" i="26"/>
  <c r="I24" i="6"/>
  <c r="BK75" i="4"/>
  <c r="D56" i="4"/>
  <c r="H18" i="7"/>
  <c r="F46" i="8"/>
  <c r="N44" i="5"/>
  <c r="K44" i="5" s="1"/>
  <c r="U44" i="5" s="1"/>
  <c r="N26" i="5"/>
  <c r="BS75" i="4"/>
  <c r="F33" i="8"/>
  <c r="I57" i="6"/>
  <c r="G74" i="14"/>
  <c r="G76" i="14" s="1"/>
  <c r="F29" i="13"/>
  <c r="CO40" i="4"/>
  <c r="CI40" i="4" s="1"/>
  <c r="D64" i="4"/>
  <c r="F19" i="8"/>
  <c r="X75" i="4"/>
  <c r="D75" i="12"/>
  <c r="G54" i="12"/>
  <c r="AV75" i="4"/>
  <c r="N30" i="5"/>
  <c r="K30" i="5" s="1"/>
  <c r="U30" i="5" s="1"/>
  <c r="CI46" i="4"/>
  <c r="I32" i="6"/>
  <c r="G40" i="12"/>
  <c r="F62" i="17"/>
  <c r="F56" i="8"/>
  <c r="G16" i="12"/>
  <c r="F44" i="13"/>
  <c r="G37" i="12"/>
  <c r="F23" i="13"/>
  <c r="F62" i="13"/>
  <c r="D42" i="14"/>
  <c r="O42" i="14" s="1"/>
  <c r="H75" i="14"/>
  <c r="Q50" i="5"/>
  <c r="K43" i="7"/>
  <c r="N40" i="5"/>
  <c r="CL50" i="4"/>
  <c r="CI50" i="4" s="1"/>
  <c r="U43" i="15"/>
  <c r="N9" i="5"/>
  <c r="CI71" i="4"/>
  <c r="K75" i="15"/>
  <c r="G75" i="4"/>
  <c r="D74" i="15"/>
  <c r="U7" i="15"/>
  <c r="CO47" i="4"/>
  <c r="CI47" i="4" s="1"/>
  <c r="I45" i="6"/>
  <c r="N66" i="5"/>
  <c r="Q68" i="5"/>
  <c r="BD75" i="4"/>
  <c r="AE75" i="4"/>
  <c r="Q46" i="5"/>
  <c r="D38" i="1"/>
  <c r="H38" i="1" s="1"/>
  <c r="H36" i="1"/>
  <c r="D40" i="4"/>
  <c r="N58" i="5"/>
  <c r="F66" i="13"/>
  <c r="F32" i="13"/>
  <c r="AU74" i="4"/>
  <c r="CI30" i="4"/>
  <c r="F16" i="28"/>
  <c r="H54" i="16"/>
  <c r="D75" i="16"/>
  <c r="F44" i="8"/>
  <c r="F12" i="13"/>
  <c r="F30" i="13"/>
  <c r="D33" i="14"/>
  <c r="O33" i="14" s="1"/>
  <c r="M68" i="23"/>
  <c r="H16" i="22"/>
  <c r="G28" i="12"/>
  <c r="U11" i="15"/>
  <c r="F17" i="13"/>
  <c r="CO32" i="4"/>
  <c r="D32" i="4"/>
  <c r="D56" i="14"/>
  <c r="O56" i="14" s="1"/>
  <c r="F32" i="8"/>
  <c r="U24" i="15"/>
  <c r="F10" i="13"/>
  <c r="E74" i="23"/>
  <c r="N73" i="5"/>
  <c r="K73" i="5" s="1"/>
  <c r="U73" i="5" s="1"/>
  <c r="D21" i="14"/>
  <c r="O21" i="14" s="1"/>
  <c r="F33" i="25"/>
  <c r="CO73" i="4"/>
  <c r="CI73" i="4" s="1"/>
  <c r="D74" i="5"/>
  <c r="D76" i="5" s="1"/>
  <c r="CO72" i="4"/>
  <c r="N55" i="5"/>
  <c r="Q62" i="5"/>
  <c r="K62" i="5" s="1"/>
  <c r="U62" i="5" s="1"/>
  <c r="K63" i="7"/>
  <c r="R74" i="5"/>
  <c r="Q7" i="5"/>
  <c r="E75" i="6"/>
  <c r="I75" i="15"/>
  <c r="I64" i="6"/>
  <c r="K67" i="7"/>
  <c r="H122" i="1"/>
  <c r="I30" i="6"/>
  <c r="K50" i="5"/>
  <c r="U50" i="5" s="1"/>
  <c r="F26" i="13"/>
  <c r="G13" i="12"/>
  <c r="F61" i="13"/>
  <c r="H28" i="29"/>
  <c r="Q38" i="5"/>
  <c r="K38" i="5" s="1"/>
  <c r="U38" i="5" s="1"/>
  <c r="H60" i="22"/>
  <c r="I70" i="6"/>
  <c r="I22" i="6"/>
  <c r="F18" i="13"/>
  <c r="CI69" i="4"/>
  <c r="I37" i="6"/>
  <c r="M74" i="14"/>
  <c r="D15" i="14"/>
  <c r="O15" i="14" s="1"/>
  <c r="I75" i="14"/>
  <c r="N57" i="5"/>
  <c r="K57" i="5" s="1"/>
  <c r="U57" i="5" s="1"/>
  <c r="Q66" i="5"/>
  <c r="K66" i="5" s="1"/>
  <c r="U66" i="5" s="1"/>
  <c r="F24" i="8"/>
  <c r="CO31" i="4"/>
  <c r="CI31" i="4" s="1"/>
  <c r="D40" i="14"/>
  <c r="O40" i="14" s="1"/>
  <c r="G34" i="12"/>
  <c r="K60" i="5"/>
  <c r="U60" i="5" s="1"/>
  <c r="H33" i="7"/>
  <c r="D67" i="14"/>
  <c r="O67" i="14" s="1"/>
  <c r="I74" i="15"/>
  <c r="H15" i="16"/>
  <c r="BD74" i="4"/>
  <c r="BD76" i="4" s="1"/>
  <c r="H29" i="7"/>
  <c r="Q51" i="5"/>
  <c r="E37" i="7"/>
  <c r="O37" i="7" s="1"/>
  <c r="M26" i="23"/>
  <c r="Q59" i="5"/>
  <c r="I67" i="6"/>
  <c r="D69" i="14"/>
  <c r="O69" i="14" s="1"/>
  <c r="F60" i="13"/>
  <c r="D61" i="14"/>
  <c r="O61" i="14" s="1"/>
  <c r="Q48" i="5"/>
  <c r="F40" i="8"/>
  <c r="K23" i="26"/>
  <c r="F36" i="13"/>
  <c r="BS74" i="4"/>
  <c r="BS76" i="4" s="1"/>
  <c r="Q64" i="5"/>
  <c r="E29" i="7"/>
  <c r="O29" i="7" s="1"/>
  <c r="E74" i="14"/>
  <c r="D7" i="14"/>
  <c r="U47" i="15"/>
  <c r="H40" i="22"/>
  <c r="G24" i="12"/>
  <c r="N72" i="5"/>
  <c r="K72" i="5" s="1"/>
  <c r="U72" i="5" s="1"/>
  <c r="F64" i="13"/>
  <c r="K22" i="7"/>
  <c r="E22" i="7" s="1"/>
  <c r="O22" i="7" s="1"/>
  <c r="I47" i="6"/>
  <c r="K20" i="7"/>
  <c r="F58" i="8"/>
  <c r="Q24" i="5"/>
  <c r="H11" i="27"/>
  <c r="I51" i="6"/>
  <c r="J45" i="21"/>
  <c r="Q31" i="5"/>
  <c r="K31" i="5" s="1"/>
  <c r="U31" i="5" s="1"/>
  <c r="H121" i="1"/>
  <c r="F26" i="8"/>
  <c r="D53" i="14"/>
  <c r="O53" i="14" s="1"/>
  <c r="M75" i="14"/>
  <c r="M10" i="23"/>
  <c r="F32" i="28"/>
  <c r="CL11" i="4"/>
  <c r="CI11" i="4" s="1"/>
  <c r="CO55" i="4"/>
  <c r="CI55" i="4" s="1"/>
  <c r="U51" i="15"/>
  <c r="Q56" i="5"/>
  <c r="H14" i="7"/>
  <c r="E14" i="7" s="1"/>
  <c r="O14" i="7" s="1"/>
  <c r="N63" i="5"/>
  <c r="AM75" i="4"/>
  <c r="F8" i="13"/>
  <c r="H52" i="22"/>
  <c r="F30" i="8"/>
  <c r="I39" i="6"/>
  <c r="H72" i="7"/>
  <c r="K40" i="7"/>
  <c r="R14" i="20"/>
  <c r="D16" i="14"/>
  <c r="O16" i="14" s="1"/>
  <c r="K71" i="7"/>
  <c r="K57" i="7"/>
  <c r="G30" i="12"/>
  <c r="I74" i="14"/>
  <c r="I76" i="14" s="1"/>
  <c r="M74" i="15"/>
  <c r="G62" i="12"/>
  <c r="K10" i="5"/>
  <c r="U10" i="5" s="1"/>
  <c r="G75" i="21"/>
  <c r="H36" i="22"/>
  <c r="K70" i="7"/>
  <c r="E70" i="7" s="1"/>
  <c r="O70" i="7" s="1"/>
  <c r="K68" i="7"/>
  <c r="D24" i="14"/>
  <c r="O24" i="14" s="1"/>
  <c r="I73" i="6"/>
  <c r="F46" i="17"/>
  <c r="Q40" i="5"/>
  <c r="AU75" i="4"/>
  <c r="Q67" i="5"/>
  <c r="F14" i="8"/>
  <c r="M74" i="7"/>
  <c r="M76" i="7" s="1"/>
  <c r="H56" i="7"/>
  <c r="K24" i="7"/>
  <c r="K53" i="5"/>
  <c r="U53" i="5" s="1"/>
  <c r="Q30" i="5"/>
  <c r="E75" i="8"/>
  <c r="U8" i="15"/>
  <c r="U29" i="15"/>
  <c r="F48" i="8"/>
  <c r="I35" i="6"/>
  <c r="E75" i="5"/>
  <c r="R75" i="5"/>
  <c r="Q54" i="5"/>
  <c r="G31" i="12"/>
  <c r="L74" i="14"/>
  <c r="N27" i="5"/>
  <c r="I48" i="6"/>
  <c r="H70" i="7"/>
  <c r="H32" i="7"/>
  <c r="I28" i="6"/>
  <c r="E74" i="8"/>
  <c r="U31" i="15"/>
  <c r="R70" i="20"/>
  <c r="D50" i="14"/>
  <c r="O50" i="14" s="1"/>
  <c r="U16" i="15"/>
  <c r="J75" i="15"/>
  <c r="F12" i="8"/>
  <c r="G61" i="12"/>
  <c r="M74" i="5"/>
  <c r="F36" i="8"/>
  <c r="K69" i="7"/>
  <c r="F14" i="17"/>
  <c r="D72" i="14"/>
  <c r="O72" i="14" s="1"/>
  <c r="F75" i="12"/>
  <c r="F28" i="28"/>
  <c r="H16" i="7"/>
  <c r="H75" i="5"/>
  <c r="F67" i="13"/>
  <c r="J75" i="7"/>
  <c r="I41" i="6"/>
  <c r="CL35" i="4"/>
  <c r="CI35" i="4" s="1"/>
  <c r="G15" i="12"/>
  <c r="G58" i="12"/>
  <c r="M66" i="23"/>
  <c r="G39" i="12"/>
  <c r="D10" i="14"/>
  <c r="O10" i="14" s="1"/>
  <c r="L74" i="23"/>
  <c r="K53" i="26"/>
  <c r="Q23" i="5"/>
  <c r="K23" i="5" s="1"/>
  <c r="U23" i="5" s="1"/>
  <c r="F51" i="8"/>
  <c r="D72" i="4"/>
  <c r="K26" i="7"/>
  <c r="G42" i="12"/>
  <c r="G67" i="12"/>
  <c r="E24" i="7"/>
  <c r="O24" i="7" s="1"/>
  <c r="F53" i="28"/>
  <c r="H71" i="27"/>
  <c r="D41" i="14"/>
  <c r="O41" i="14" s="1"/>
  <c r="D73" i="4"/>
  <c r="F67" i="8"/>
  <c r="G11" i="12"/>
  <c r="I66" i="6"/>
  <c r="K10" i="7"/>
  <c r="E10" i="7" s="1"/>
  <c r="O10" i="7" s="1"/>
  <c r="N59" i="5"/>
  <c r="K59" i="5" s="1"/>
  <c r="U59" i="5" s="1"/>
  <c r="F66" i="28"/>
  <c r="Q32" i="5"/>
  <c r="I52" i="6"/>
  <c r="H49" i="7"/>
  <c r="E49" i="7" s="1"/>
  <c r="O49" i="7" s="1"/>
  <c r="U13" i="15"/>
  <c r="Q16" i="5"/>
  <c r="H74" i="6"/>
  <c r="D38" i="14"/>
  <c r="O38" i="14" s="1"/>
  <c r="R62" i="20"/>
  <c r="R39" i="20"/>
  <c r="H24" i="7"/>
  <c r="F20" i="13"/>
  <c r="M42" i="23"/>
  <c r="I26" i="6"/>
  <c r="N48" i="5"/>
  <c r="K48" i="5" s="1"/>
  <c r="U48" i="5" s="1"/>
  <c r="I60" i="6"/>
  <c r="H46" i="29"/>
  <c r="D48" i="14"/>
  <c r="O48" i="14" s="1"/>
  <c r="L74" i="15"/>
  <c r="L76" i="15" s="1"/>
  <c r="Q8" i="5"/>
  <c r="G32" i="12"/>
  <c r="G57" i="12"/>
  <c r="G56" i="12"/>
  <c r="D9" i="14"/>
  <c r="O9" i="14" s="1"/>
  <c r="Q34" i="5"/>
  <c r="K34" i="5" s="1"/>
  <c r="U34" i="5" s="1"/>
  <c r="K21" i="29"/>
  <c r="N8" i="5"/>
  <c r="M50" i="23"/>
  <c r="D74" i="18"/>
  <c r="D37" i="14"/>
  <c r="O37" i="14" s="1"/>
  <c r="I59" i="6"/>
  <c r="N49" i="5"/>
  <c r="F25" i="13"/>
  <c r="D32" i="14"/>
  <c r="O32" i="14" s="1"/>
  <c r="F43" i="13"/>
  <c r="H26" i="16"/>
  <c r="K49" i="5"/>
  <c r="U49" i="5" s="1"/>
  <c r="H48" i="27"/>
  <c r="N17" i="5"/>
  <c r="K17" i="5" s="1"/>
  <c r="U17" i="5" s="1"/>
  <c r="H28" i="22"/>
  <c r="E74" i="13"/>
  <c r="E76" i="13" s="1"/>
  <c r="N43" i="5"/>
  <c r="K43" i="5" s="1"/>
  <c r="U43" i="5" s="1"/>
  <c r="F31" i="25"/>
  <c r="D11" i="14"/>
  <c r="O11" i="14" s="1"/>
  <c r="T74" i="15"/>
  <c r="T76" i="15" s="1"/>
  <c r="F20" i="8"/>
  <c r="K32" i="7"/>
  <c r="H41" i="7"/>
  <c r="H26" i="29"/>
  <c r="N32" i="5"/>
  <c r="K32" i="5" s="1"/>
  <c r="U32" i="5" s="1"/>
  <c r="F73" i="25"/>
  <c r="T75" i="15"/>
  <c r="Q27" i="5"/>
  <c r="F9" i="13"/>
  <c r="F27" i="13"/>
  <c r="N68" i="5"/>
  <c r="D62" i="14"/>
  <c r="O62" i="14" s="1"/>
  <c r="K26" i="29"/>
  <c r="I27" i="6"/>
  <c r="K42" i="7"/>
  <c r="E42" i="7" s="1"/>
  <c r="O42" i="7" s="1"/>
  <c r="U26" i="15"/>
  <c r="K61" i="7"/>
  <c r="N36" i="5"/>
  <c r="K36" i="5" s="1"/>
  <c r="U36" i="5" s="1"/>
  <c r="P75" i="5"/>
  <c r="F41" i="13"/>
  <c r="F59" i="13"/>
  <c r="D73" i="14"/>
  <c r="O73" i="14" s="1"/>
  <c r="F39" i="13"/>
  <c r="F55" i="13"/>
  <c r="N56" i="5"/>
  <c r="K56" i="5" s="1"/>
  <c r="U56" i="5" s="1"/>
  <c r="F16" i="8"/>
  <c r="K65" i="5"/>
  <c r="U65" i="5" s="1"/>
  <c r="R75" i="15"/>
  <c r="D29" i="14"/>
  <c r="O29" i="14" s="1"/>
  <c r="N25" i="5"/>
  <c r="K25" i="5" s="1"/>
  <c r="U25" i="5" s="1"/>
  <c r="U35" i="15"/>
  <c r="K34" i="7"/>
  <c r="E34" i="7" s="1"/>
  <c r="O34" i="7" s="1"/>
  <c r="K31" i="7"/>
  <c r="K17" i="7"/>
  <c r="H51" i="7"/>
  <c r="E51" i="7" s="1"/>
  <c r="O51" i="7" s="1"/>
  <c r="H68" i="22"/>
  <c r="K38" i="26"/>
  <c r="I25" i="6"/>
  <c r="S74" i="15"/>
  <c r="S76" i="15" s="1"/>
  <c r="D75" i="15"/>
  <c r="U54" i="15"/>
  <c r="U64" i="15"/>
  <c r="F40" i="28"/>
  <c r="U46" i="15"/>
  <c r="G14" i="12"/>
  <c r="D75" i="19"/>
  <c r="H36" i="27"/>
  <c r="E75" i="20"/>
  <c r="F45" i="13"/>
  <c r="I20" i="6"/>
  <c r="K71" i="26"/>
  <c r="H39" i="7"/>
  <c r="M28" i="23"/>
  <c r="K23" i="7"/>
  <c r="E23" i="7" s="1"/>
  <c r="O23" i="7" s="1"/>
  <c r="R22" i="20"/>
  <c r="K9" i="7"/>
  <c r="H43" i="7"/>
  <c r="E43" i="7" s="1"/>
  <c r="O43" i="7" s="1"/>
  <c r="J74" i="29"/>
  <c r="G65" i="12"/>
  <c r="G64" i="12"/>
  <c r="D46" i="14"/>
  <c r="O46" i="14" s="1"/>
  <c r="H42" i="16"/>
  <c r="F50" i="8"/>
  <c r="G26" i="12"/>
  <c r="K15" i="26"/>
  <c r="H39" i="27"/>
  <c r="F20" i="17"/>
  <c r="F31" i="13"/>
  <c r="F49" i="13"/>
  <c r="K39" i="7"/>
  <c r="E39" i="7" s="1"/>
  <c r="O39" i="7" s="1"/>
  <c r="F63" i="28"/>
  <c r="H61" i="7"/>
  <c r="E61" i="7" s="1"/>
  <c r="O61" i="7" s="1"/>
  <c r="K25" i="7"/>
  <c r="H59" i="7"/>
  <c r="E59" i="7" s="1"/>
  <c r="O59" i="7" s="1"/>
  <c r="D8" i="14"/>
  <c r="O8" i="14" s="1"/>
  <c r="H12" i="22"/>
  <c r="H12" i="7"/>
  <c r="E12" i="7" s="1"/>
  <c r="O12" i="7" s="1"/>
  <c r="F57" i="13"/>
  <c r="Q63" i="5"/>
  <c r="R26" i="20"/>
  <c r="G38" i="12"/>
  <c r="G75" i="15"/>
  <c r="D74" i="27"/>
  <c r="H7" i="27"/>
  <c r="N75" i="20"/>
  <c r="G35" i="12"/>
  <c r="G22" i="12"/>
  <c r="G59" i="12"/>
  <c r="G46" i="12"/>
  <c r="D70" i="14"/>
  <c r="O70" i="14" s="1"/>
  <c r="H51" i="16"/>
  <c r="F34" i="8"/>
  <c r="H51" i="27"/>
  <c r="K73" i="7"/>
  <c r="H24" i="22"/>
  <c r="F15" i="13"/>
  <c r="F33" i="13"/>
  <c r="L75" i="20"/>
  <c r="H48" i="7"/>
  <c r="F68" i="13"/>
  <c r="G69" i="12"/>
  <c r="Q42" i="5"/>
  <c r="K42" i="5" s="1"/>
  <c r="U42" i="5" s="1"/>
  <c r="I68" i="6"/>
  <c r="R66" i="20"/>
  <c r="E46" i="7"/>
  <c r="O46" i="7" s="1"/>
  <c r="I75" i="26"/>
  <c r="F66" i="8"/>
  <c r="F16" i="17"/>
  <c r="F52" i="17"/>
  <c r="M15" i="23"/>
  <c r="F47" i="13"/>
  <c r="R42" i="20"/>
  <c r="O74" i="15"/>
  <c r="O76" i="15" s="1"/>
  <c r="K45" i="26"/>
  <c r="U15" i="15"/>
  <c r="H15" i="7"/>
  <c r="E15" i="7" s="1"/>
  <c r="O15" i="7" s="1"/>
  <c r="I75" i="5"/>
  <c r="Q72" i="5"/>
  <c r="D64" i="14"/>
  <c r="O64" i="14" s="1"/>
  <c r="D27" i="14"/>
  <c r="O27" i="14" s="1"/>
  <c r="H44" i="22"/>
  <c r="K18" i="7"/>
  <c r="E18" i="7" s="1"/>
  <c r="O18" i="7" s="1"/>
  <c r="H16" i="27"/>
  <c r="K22" i="26"/>
  <c r="H19" i="27"/>
  <c r="H40" i="7"/>
  <c r="E40" i="7" s="1"/>
  <c r="O40" i="7" s="1"/>
  <c r="F52" i="13"/>
  <c r="H59" i="27"/>
  <c r="J74" i="5"/>
  <c r="J76" i="5" s="1"/>
  <c r="F75" i="6"/>
  <c r="R34" i="20"/>
  <c r="D35" i="14"/>
  <c r="O35" i="14" s="1"/>
  <c r="E38" i="7"/>
  <c r="O38" i="7" s="1"/>
  <c r="I34" i="6"/>
  <c r="F68" i="8"/>
  <c r="I10" i="6"/>
  <c r="K56" i="7"/>
  <c r="E56" i="7" s="1"/>
  <c r="O56" i="7" s="1"/>
  <c r="F13" i="28"/>
  <c r="H65" i="7"/>
  <c r="E65" i="7" s="1"/>
  <c r="O65" i="7" s="1"/>
  <c r="H44" i="16"/>
  <c r="G75" i="6"/>
  <c r="H9" i="7"/>
  <c r="E9" i="7" s="1"/>
  <c r="O9" i="7" s="1"/>
  <c r="H38" i="16"/>
  <c r="F18" i="17"/>
  <c r="K7" i="7"/>
  <c r="L74" i="7"/>
  <c r="L76" i="7" s="1"/>
  <c r="H27" i="7"/>
  <c r="E27" i="7" s="1"/>
  <c r="O27" i="7" s="1"/>
  <c r="F70" i="8"/>
  <c r="U27" i="15"/>
  <c r="F22" i="17"/>
  <c r="D74" i="9"/>
  <c r="D76" i="9" s="1"/>
  <c r="E19" i="7"/>
  <c r="O19" i="7" s="1"/>
  <c r="D14" i="14"/>
  <c r="O14" i="14" s="1"/>
  <c r="F52" i="8"/>
  <c r="K48" i="7"/>
  <c r="F45" i="28"/>
  <c r="H57" i="7"/>
  <c r="K75" i="20"/>
  <c r="U19" i="15"/>
  <c r="G25" i="12"/>
  <c r="R59" i="20"/>
  <c r="F64" i="8"/>
  <c r="K29" i="26"/>
  <c r="G19" i="12"/>
  <c r="H56" i="22"/>
  <c r="Q47" i="5"/>
  <c r="K47" i="5" s="1"/>
  <c r="U47" i="5" s="1"/>
  <c r="K64" i="7"/>
  <c r="H73" i="7"/>
  <c r="K50" i="7"/>
  <c r="E50" i="7" s="1"/>
  <c r="O50" i="7" s="1"/>
  <c r="F75" i="7"/>
  <c r="E54" i="7"/>
  <c r="F65" i="13"/>
  <c r="H53" i="22"/>
  <c r="K53" i="7"/>
  <c r="E53" i="7" s="1"/>
  <c r="O53" i="7" s="1"/>
  <c r="E48" i="7"/>
  <c r="O48" i="7" s="1"/>
  <c r="N11" i="5"/>
  <c r="K11" i="5" s="1"/>
  <c r="U11" i="5" s="1"/>
  <c r="F64" i="17"/>
  <c r="G72" i="12"/>
  <c r="I65" i="6"/>
  <c r="G47" i="12"/>
  <c r="F8" i="28"/>
  <c r="N19" i="5"/>
  <c r="K19" i="5" s="1"/>
  <c r="U19" i="5" s="1"/>
  <c r="Q39" i="5"/>
  <c r="K39" i="5" s="1"/>
  <c r="U39" i="5" s="1"/>
  <c r="G27" i="12"/>
  <c r="G51" i="12"/>
  <c r="M9" i="23"/>
  <c r="G9" i="12"/>
  <c r="H37" i="22"/>
  <c r="F75" i="22"/>
  <c r="F8" i="17"/>
  <c r="K9" i="29"/>
  <c r="G75" i="23"/>
  <c r="F21" i="13"/>
  <c r="R23" i="20"/>
  <c r="H9" i="22"/>
  <c r="N75" i="14"/>
  <c r="E62" i="7"/>
  <c r="O62" i="7" s="1"/>
  <c r="G45" i="12"/>
  <c r="F71" i="13"/>
  <c r="G75" i="7"/>
  <c r="D25" i="14"/>
  <c r="O25" i="14" s="1"/>
  <c r="I40" i="6"/>
  <c r="K16" i="7"/>
  <c r="H25" i="7"/>
  <c r="U62" i="15"/>
  <c r="F21" i="28"/>
  <c r="H68" i="7"/>
  <c r="E68" i="7" s="1"/>
  <c r="O68" i="7" s="1"/>
  <c r="J74" i="26"/>
  <c r="K37" i="26"/>
  <c r="H27" i="16"/>
  <c r="E75" i="14"/>
  <c r="D54" i="14"/>
  <c r="M75" i="5"/>
  <c r="R10" i="20"/>
  <c r="K74" i="15"/>
  <c r="K76" i="15" s="1"/>
  <c r="N75" i="7"/>
  <c r="J74" i="20"/>
  <c r="J65" i="21"/>
  <c r="F30" i="17"/>
  <c r="F22" i="8"/>
  <c r="H74" i="15"/>
  <c r="D59" i="14"/>
  <c r="O59" i="14" s="1"/>
  <c r="U50" i="15"/>
  <c r="K58" i="7"/>
  <c r="E58" i="7" s="1"/>
  <c r="O58" i="7" s="1"/>
  <c r="H75" i="23"/>
  <c r="J74" i="7"/>
  <c r="J76" i="7" s="1"/>
  <c r="F13" i="13"/>
  <c r="G70" i="12"/>
  <c r="L75" i="14"/>
  <c r="L74" i="20"/>
  <c r="L76" i="20" s="1"/>
  <c r="M73" i="23"/>
  <c r="H7" i="29"/>
  <c r="I74" i="29"/>
  <c r="H48" i="22"/>
  <c r="E74" i="16"/>
  <c r="F34" i="17"/>
  <c r="H45" i="22"/>
  <c r="H68" i="27"/>
  <c r="J7" i="21"/>
  <c r="D74" i="21"/>
  <c r="R73" i="20"/>
  <c r="F74" i="12"/>
  <c r="F76" i="12" s="1"/>
  <c r="D65" i="14"/>
  <c r="O65" i="14" s="1"/>
  <c r="K47" i="7"/>
  <c r="H69" i="7"/>
  <c r="E69" i="7" s="1"/>
  <c r="O69" i="7" s="1"/>
  <c r="K33" i="7"/>
  <c r="H67" i="7"/>
  <c r="E67" i="7" s="1"/>
  <c r="O67" i="7" s="1"/>
  <c r="H62" i="16"/>
  <c r="K55" i="26"/>
  <c r="R25" i="20"/>
  <c r="U32" i="15"/>
  <c r="K39" i="26"/>
  <c r="K26" i="5"/>
  <c r="U26" i="5" s="1"/>
  <c r="K52" i="5"/>
  <c r="U52" i="5" s="1"/>
  <c r="H70" i="16"/>
  <c r="H35" i="27"/>
  <c r="M39" i="23"/>
  <c r="F34" i="28"/>
  <c r="Q26" i="5"/>
  <c r="D74" i="26"/>
  <c r="K7" i="26"/>
  <c r="H27" i="27"/>
  <c r="F26" i="17"/>
  <c r="R65" i="20"/>
  <c r="Q74" i="15"/>
  <c r="I36" i="6"/>
  <c r="F59" i="28"/>
  <c r="H11" i="16"/>
  <c r="I42" i="6"/>
  <c r="Q18" i="5"/>
  <c r="K18" i="5" s="1"/>
  <c r="U18" i="5" s="1"/>
  <c r="F48" i="17"/>
  <c r="F63" i="13"/>
  <c r="G74" i="15"/>
  <c r="G76" i="15" s="1"/>
  <c r="K45" i="5"/>
  <c r="U45" i="5" s="1"/>
  <c r="F73" i="13"/>
  <c r="D30" i="14"/>
  <c r="O30" i="14" s="1"/>
  <c r="R38" i="20"/>
  <c r="H74" i="14"/>
  <c r="H76" i="14" s="1"/>
  <c r="I12" i="6"/>
  <c r="R33" i="20"/>
  <c r="H47" i="7"/>
  <c r="E47" i="7" s="1"/>
  <c r="O47" i="7" s="1"/>
  <c r="O75" i="15"/>
  <c r="N67" i="5"/>
  <c r="K67" i="5" s="1"/>
  <c r="U67" i="5" s="1"/>
  <c r="K41" i="5"/>
  <c r="U41" i="5" s="1"/>
  <c r="H55" i="7"/>
  <c r="E55" i="7" s="1"/>
  <c r="O55" i="7" s="1"/>
  <c r="H63" i="7"/>
  <c r="E63" i="7" s="1"/>
  <c r="O63" i="7" s="1"/>
  <c r="F61" i="25"/>
  <c r="I49" i="6"/>
  <c r="H64" i="7"/>
  <c r="Q15" i="5"/>
  <c r="K8" i="7"/>
  <c r="E8" i="7" s="1"/>
  <c r="O8" i="7" s="1"/>
  <c r="N51" i="5"/>
  <c r="K51" i="5" s="1"/>
  <c r="U51" i="5" s="1"/>
  <c r="F75" i="21"/>
  <c r="H17" i="7"/>
  <c r="E17" i="7" s="1"/>
  <c r="O17" i="7" s="1"/>
  <c r="Q71" i="5"/>
  <c r="K71" i="5" s="1"/>
  <c r="U71" i="5" s="1"/>
  <c r="F75" i="14"/>
  <c r="K70" i="26"/>
  <c r="U38" i="15"/>
  <c r="I31" i="6"/>
  <c r="H11" i="7"/>
  <c r="E11" i="7" s="1"/>
  <c r="O11" i="7" s="1"/>
  <c r="F38" i="8"/>
  <c r="H18" i="16"/>
  <c r="J9" i="21"/>
  <c r="K66" i="7"/>
  <c r="E66" i="7" s="1"/>
  <c r="O66" i="7" s="1"/>
  <c r="H72" i="27"/>
  <c r="H31" i="7"/>
  <c r="H25" i="22"/>
  <c r="J41" i="21"/>
  <c r="Q75" i="15"/>
  <c r="R67" i="20"/>
  <c r="U66" i="15"/>
  <c r="H12" i="16"/>
  <c r="I19" i="6"/>
  <c r="H59" i="16"/>
  <c r="K15" i="29"/>
  <c r="D74" i="28"/>
  <c r="F7" i="28"/>
  <c r="D17" i="14"/>
  <c r="O17" i="14" s="1"/>
  <c r="Q58" i="5"/>
  <c r="K58" i="5" s="1"/>
  <c r="U58" i="5" s="1"/>
  <c r="G21" i="12"/>
  <c r="K72" i="7"/>
  <c r="E72" i="7" s="1"/>
  <c r="O72" i="7" s="1"/>
  <c r="I50" i="6"/>
  <c r="R30" i="20"/>
  <c r="G41" i="12"/>
  <c r="M58" i="23"/>
  <c r="H60" i="7"/>
  <c r="E60" i="7" s="1"/>
  <c r="O60" i="7" s="1"/>
  <c r="K55" i="7"/>
  <c r="K41" i="7"/>
  <c r="U48" i="15"/>
  <c r="F72" i="28"/>
  <c r="H8" i="29"/>
  <c r="I44" i="6"/>
  <c r="R57" i="20"/>
  <c r="H75" i="6"/>
  <c r="R46" i="20"/>
  <c r="N64" i="5"/>
  <c r="K64" i="5" s="1"/>
  <c r="U64" i="5" s="1"/>
  <c r="R55" i="20"/>
  <c r="F32" i="17"/>
  <c r="H20" i="7"/>
  <c r="E20" i="7" s="1"/>
  <c r="O20" i="7" s="1"/>
  <c r="M12" i="23"/>
  <c r="M20" i="23"/>
  <c r="H15" i="27"/>
  <c r="F68" i="17"/>
  <c r="H28" i="7"/>
  <c r="E28" i="7" s="1"/>
  <c r="O28" i="7" s="1"/>
  <c r="G49" i="12"/>
  <c r="G48" i="12"/>
  <c r="G73" i="12"/>
  <c r="F25" i="17"/>
  <c r="F58" i="17"/>
  <c r="J64" i="21"/>
  <c r="M33" i="23"/>
  <c r="R7" i="20"/>
  <c r="D74" i="20"/>
  <c r="I74" i="7"/>
  <c r="I76" i="7" s="1"/>
  <c r="H7" i="7"/>
  <c r="F74" i="21"/>
  <c r="J69" i="21"/>
  <c r="F23" i="25"/>
  <c r="K33" i="26"/>
  <c r="M27" i="23"/>
  <c r="F29" i="28"/>
  <c r="F65" i="25"/>
  <c r="H18" i="22"/>
  <c r="R64" i="20"/>
  <c r="R9" i="20"/>
  <c r="P75" i="15"/>
  <c r="J70" i="21"/>
  <c r="H45" i="29"/>
  <c r="J53" i="21"/>
  <c r="R47" i="20"/>
  <c r="F56" i="17"/>
  <c r="K14" i="26"/>
  <c r="M25" i="23"/>
  <c r="R71" i="20"/>
  <c r="J17" i="21"/>
  <c r="M7" i="23"/>
  <c r="D74" i="23"/>
  <c r="K9" i="5"/>
  <c r="U9" i="5" s="1"/>
  <c r="U61" i="15"/>
  <c r="H58" i="16"/>
  <c r="I18" i="6"/>
  <c r="K46" i="29"/>
  <c r="H71" i="7"/>
  <c r="E71" i="7" s="1"/>
  <c r="O71" i="7" s="1"/>
  <c r="R50" i="20"/>
  <c r="R27" i="20"/>
  <c r="E75" i="16"/>
  <c r="F36" i="17"/>
  <c r="H47" i="27"/>
  <c r="K57" i="29"/>
  <c r="H42" i="22"/>
  <c r="M63" i="23"/>
  <c r="H37" i="27"/>
  <c r="H41" i="22"/>
  <c r="F24" i="17"/>
  <c r="J57" i="21"/>
  <c r="U63" i="15"/>
  <c r="M23" i="23"/>
  <c r="M31" i="23"/>
  <c r="U72" i="15"/>
  <c r="K61" i="26"/>
  <c r="R41" i="20"/>
  <c r="J29" i="21"/>
  <c r="F44" i="28"/>
  <c r="J21" i="21"/>
  <c r="H28" i="16"/>
  <c r="N75" i="15"/>
  <c r="K69" i="26"/>
  <c r="F71" i="17"/>
  <c r="G74" i="6"/>
  <c r="H44" i="7"/>
  <c r="E44" i="7" s="1"/>
  <c r="O44" i="7" s="1"/>
  <c r="F66" i="17"/>
  <c r="F75" i="23"/>
  <c r="F59" i="17"/>
  <c r="H43" i="16"/>
  <c r="Q55" i="5"/>
  <c r="R35" i="20"/>
  <c r="H44" i="27"/>
  <c r="K46" i="26"/>
  <c r="H67" i="16"/>
  <c r="G75" i="22"/>
  <c r="F37" i="28"/>
  <c r="J13" i="21"/>
  <c r="R28" i="20"/>
  <c r="F60" i="17"/>
  <c r="H7" i="16"/>
  <c r="D74" i="16"/>
  <c r="D76" i="16" s="1"/>
  <c r="H10" i="22"/>
  <c r="D75" i="26"/>
  <c r="K54" i="26"/>
  <c r="H25" i="16"/>
  <c r="H30" i="22"/>
  <c r="H33" i="22"/>
  <c r="H21" i="27"/>
  <c r="R16" i="20"/>
  <c r="F12" i="17"/>
  <c r="H36" i="7"/>
  <c r="E36" i="7" s="1"/>
  <c r="O36" i="7" s="1"/>
  <c r="F50" i="17"/>
  <c r="M75" i="20"/>
  <c r="E30" i="7"/>
  <c r="O30" i="7" s="1"/>
  <c r="F35" i="13"/>
  <c r="F53" i="13"/>
  <c r="D22" i="14"/>
  <c r="O22" i="14" s="1"/>
  <c r="F18" i="28"/>
  <c r="F62" i="28"/>
  <c r="I43" i="6"/>
  <c r="K30" i="26"/>
  <c r="R31" i="20"/>
  <c r="R20" i="20"/>
  <c r="M55" i="23"/>
  <c r="H61" i="22"/>
  <c r="F28" i="17"/>
  <c r="R60" i="20"/>
  <c r="J54" i="21"/>
  <c r="D75" i="21"/>
  <c r="K66" i="26"/>
  <c r="H20" i="27"/>
  <c r="D75" i="24"/>
  <c r="J35" i="21"/>
  <c r="H52" i="16"/>
  <c r="J26" i="21"/>
  <c r="H60" i="16"/>
  <c r="F19" i="13"/>
  <c r="D57" i="14"/>
  <c r="O57" i="14" s="1"/>
  <c r="F37" i="13"/>
  <c r="H60" i="27"/>
  <c r="E74" i="15"/>
  <c r="E74" i="21"/>
  <c r="D43" i="14"/>
  <c r="O43" i="14" s="1"/>
  <c r="R48" i="20"/>
  <c r="D74" i="11"/>
  <c r="D76" i="11" s="1"/>
  <c r="H52" i="7"/>
  <c r="E52" i="7" s="1"/>
  <c r="O52" i="7" s="1"/>
  <c r="R63" i="20"/>
  <c r="H24" i="27"/>
  <c r="R52" i="20"/>
  <c r="F17" i="25"/>
  <c r="J14" i="21"/>
  <c r="R37" i="20"/>
  <c r="H49" i="22"/>
  <c r="H31" i="16"/>
  <c r="H57" i="22"/>
  <c r="F40" i="17"/>
  <c r="H34" i="22"/>
  <c r="M75" i="29"/>
  <c r="H73" i="22"/>
  <c r="J44" i="21"/>
  <c r="R24" i="20"/>
  <c r="F44" i="17"/>
  <c r="H30" i="16"/>
  <c r="U56" i="15"/>
  <c r="F51" i="13"/>
  <c r="F69" i="13"/>
  <c r="J37" i="21"/>
  <c r="R29" i="20"/>
  <c r="E75" i="21"/>
  <c r="K74" i="23"/>
  <c r="F42" i="17"/>
  <c r="R69" i="20"/>
  <c r="J16" i="21"/>
  <c r="F11" i="25"/>
  <c r="K59" i="26"/>
  <c r="R11" i="20"/>
  <c r="J55" i="21"/>
  <c r="K41" i="29"/>
  <c r="H47" i="16"/>
  <c r="F65" i="28"/>
  <c r="M71" i="23"/>
  <c r="M38" i="23"/>
  <c r="H22" i="29"/>
  <c r="M18" i="23"/>
  <c r="F38" i="17"/>
  <c r="H64" i="16"/>
  <c r="E74" i="17"/>
  <c r="E76" i="17" s="1"/>
  <c r="R56" i="20"/>
  <c r="J30" i="21"/>
  <c r="H69" i="22"/>
  <c r="M47" i="23"/>
  <c r="F10" i="17"/>
  <c r="R61" i="20"/>
  <c r="K24" i="29"/>
  <c r="E74" i="25"/>
  <c r="J11" i="21"/>
  <c r="R43" i="20"/>
  <c r="J61" i="21"/>
  <c r="K21" i="26"/>
  <c r="R32" i="20"/>
  <c r="M74" i="20"/>
  <c r="H23" i="16"/>
  <c r="R15" i="20"/>
  <c r="R18" i="20"/>
  <c r="H12" i="27"/>
  <c r="J74" i="23"/>
  <c r="F47" i="28"/>
  <c r="U69" i="15"/>
  <c r="R72" i="20"/>
  <c r="R17" i="20"/>
  <c r="R53" i="20"/>
  <c r="F49" i="25"/>
  <c r="K20" i="26"/>
  <c r="G74" i="22"/>
  <c r="H17" i="29"/>
  <c r="K14" i="29"/>
  <c r="J8" i="21"/>
  <c r="H10" i="29"/>
  <c r="G74" i="29"/>
  <c r="H14" i="29"/>
  <c r="J46" i="21"/>
  <c r="F37" i="25"/>
  <c r="F55" i="25"/>
  <c r="H29" i="16"/>
  <c r="K51" i="26"/>
  <c r="K40" i="29"/>
  <c r="M41" i="23"/>
  <c r="J34" i="21"/>
  <c r="K58" i="26"/>
  <c r="K18" i="29"/>
  <c r="H14" i="22"/>
  <c r="I74" i="23"/>
  <c r="J51" i="21"/>
  <c r="H21" i="22"/>
  <c r="H28" i="27"/>
  <c r="R49" i="20"/>
  <c r="F51" i="25"/>
  <c r="U58" i="15"/>
  <c r="J58" i="21"/>
  <c r="M36" i="23"/>
  <c r="U18" i="15"/>
  <c r="E74" i="28"/>
  <c r="F23" i="28"/>
  <c r="J63" i="21"/>
  <c r="H26" i="22"/>
  <c r="J72" i="21"/>
  <c r="J43" i="21"/>
  <c r="M14" i="23"/>
  <c r="J38" i="21"/>
  <c r="F21" i="25"/>
  <c r="K18" i="26"/>
  <c r="F39" i="25"/>
  <c r="E75" i="27"/>
  <c r="K30" i="29"/>
  <c r="K68" i="26"/>
  <c r="J73" i="21"/>
  <c r="H50" i="22"/>
  <c r="H16" i="16"/>
  <c r="F25" i="25"/>
  <c r="F50" i="28"/>
  <c r="F57" i="25"/>
  <c r="H8" i="16"/>
  <c r="F31" i="17"/>
  <c r="F15" i="25"/>
  <c r="H32" i="27"/>
  <c r="J71" i="21"/>
  <c r="M52" i="23"/>
  <c r="M32" i="23"/>
  <c r="J22" i="21"/>
  <c r="F7" i="25"/>
  <c r="D74" i="25"/>
  <c r="F29" i="25"/>
  <c r="F57" i="17"/>
  <c r="D74" i="19"/>
  <c r="D76" i="19" s="1"/>
  <c r="H17" i="22"/>
  <c r="H16" i="29"/>
  <c r="E16" i="29" s="1"/>
  <c r="N16" i="29" s="1"/>
  <c r="J18" i="21"/>
  <c r="D75" i="22"/>
  <c r="H54" i="22"/>
  <c r="K10" i="29"/>
  <c r="E10" i="29" s="1"/>
  <c r="N10" i="29" s="1"/>
  <c r="F9" i="25"/>
  <c r="M22" i="23"/>
  <c r="J31" i="21"/>
  <c r="J40" i="21"/>
  <c r="F71" i="28"/>
  <c r="F42" i="28"/>
  <c r="F59" i="25"/>
  <c r="H25" i="29"/>
  <c r="L75" i="23"/>
  <c r="H20" i="29"/>
  <c r="F9" i="17"/>
  <c r="E75" i="28"/>
  <c r="R36" i="20"/>
  <c r="H39" i="16"/>
  <c r="H22" i="22"/>
  <c r="H40" i="27"/>
  <c r="H64" i="27"/>
  <c r="K25" i="29"/>
  <c r="H35" i="16"/>
  <c r="J20" i="21"/>
  <c r="H54" i="29"/>
  <c r="I75" i="29"/>
  <c r="J49" i="21"/>
  <c r="F56" i="28"/>
  <c r="F67" i="25"/>
  <c r="J36" i="21"/>
  <c r="M49" i="23"/>
  <c r="H11" i="29"/>
  <c r="E11" i="29" s="1"/>
  <c r="N11" i="29" s="1"/>
  <c r="J62" i="21"/>
  <c r="M54" i="23"/>
  <c r="D75" i="23"/>
  <c r="F75" i="27"/>
  <c r="H33" i="27"/>
  <c r="H38" i="27"/>
  <c r="R68" i="20"/>
  <c r="R13" i="20"/>
  <c r="H46" i="22"/>
  <c r="H63" i="16"/>
  <c r="F72" i="17"/>
  <c r="H19" i="16"/>
  <c r="F26" i="28"/>
  <c r="K62" i="26"/>
  <c r="R12" i="20"/>
  <c r="H29" i="22"/>
  <c r="H68" i="16"/>
  <c r="F15" i="28"/>
  <c r="K49" i="30"/>
  <c r="H15" i="29"/>
  <c r="K26" i="26"/>
  <c r="H56" i="27"/>
  <c r="J23" i="21"/>
  <c r="J32" i="21"/>
  <c r="F10" i="28"/>
  <c r="F43" i="25"/>
  <c r="F33" i="28"/>
  <c r="F74" i="29"/>
  <c r="U52" i="15"/>
  <c r="G74" i="27"/>
  <c r="M70" i="23"/>
  <c r="H25" i="27"/>
  <c r="U34" i="15"/>
  <c r="H27" i="29"/>
  <c r="H8" i="27"/>
  <c r="R45" i="20"/>
  <c r="F19" i="25"/>
  <c r="J10" i="21"/>
  <c r="R19" i="20"/>
  <c r="R8" i="20"/>
  <c r="H13" i="22"/>
  <c r="F74" i="30"/>
  <c r="H52" i="27"/>
  <c r="U42" i="15"/>
  <c r="H36" i="16"/>
  <c r="K28" i="26"/>
  <c r="H12" i="29"/>
  <c r="R44" i="20"/>
  <c r="M44" i="23"/>
  <c r="H71" i="16"/>
  <c r="I75" i="20"/>
  <c r="F35" i="25"/>
  <c r="J66" i="21"/>
  <c r="K38" i="29"/>
  <c r="J15" i="21"/>
  <c r="J24" i="21"/>
  <c r="F27" i="25"/>
  <c r="M30" i="23"/>
  <c r="U10" i="15"/>
  <c r="J67" i="21"/>
  <c r="F53" i="25"/>
  <c r="U49" i="15"/>
  <c r="F71" i="25"/>
  <c r="K17" i="29"/>
  <c r="E17" i="29" s="1"/>
  <c r="N17" i="29" s="1"/>
  <c r="J75" i="26"/>
  <c r="M51" i="23"/>
  <c r="H65" i="22"/>
  <c r="H48" i="16"/>
  <c r="F36" i="28"/>
  <c r="H74" i="20"/>
  <c r="E74" i="20"/>
  <c r="E76" i="20" s="1"/>
  <c r="F75" i="30"/>
  <c r="F39" i="28"/>
  <c r="R51" i="20"/>
  <c r="R40" i="20"/>
  <c r="J19" i="21"/>
  <c r="H55" i="16"/>
  <c r="F7" i="17"/>
  <c r="D74" i="17"/>
  <c r="D76" i="17" s="1"/>
  <c r="H73" i="27"/>
  <c r="D75" i="17"/>
  <c r="F54" i="17"/>
  <c r="H62" i="22"/>
  <c r="R21" i="20"/>
  <c r="M17" i="23"/>
  <c r="K13" i="26"/>
  <c r="F63" i="25"/>
  <c r="H66" i="22"/>
  <c r="K52" i="26"/>
  <c r="J59" i="21"/>
  <c r="E75" i="23"/>
  <c r="K19" i="29"/>
  <c r="G75" i="16"/>
  <c r="M60" i="23"/>
  <c r="K60" i="26"/>
  <c r="F23" i="17"/>
  <c r="U71" i="15"/>
  <c r="E75" i="22"/>
  <c r="H19" i="22"/>
  <c r="K67" i="26"/>
  <c r="F13" i="25"/>
  <c r="M43" i="23"/>
  <c r="U70" i="15"/>
  <c r="K34" i="26"/>
  <c r="D74" i="29"/>
  <c r="K35" i="29"/>
  <c r="F39" i="17"/>
  <c r="G75" i="27"/>
  <c r="F49" i="28"/>
  <c r="F49" i="17"/>
  <c r="M11" i="23"/>
  <c r="K13" i="29"/>
  <c r="K19" i="26"/>
  <c r="H74" i="23"/>
  <c r="H76" i="23" s="1"/>
  <c r="H65" i="27"/>
  <c r="H72" i="16"/>
  <c r="K56" i="29"/>
  <c r="G75" i="26"/>
  <c r="F46" i="28"/>
  <c r="J39" i="21"/>
  <c r="J48" i="21"/>
  <c r="I74" i="26"/>
  <c r="I76" i="26" s="1"/>
  <c r="H35" i="22"/>
  <c r="H75" i="15"/>
  <c r="J50" i="21"/>
  <c r="K44" i="26"/>
  <c r="K27" i="26"/>
  <c r="H33" i="16"/>
  <c r="F17" i="28"/>
  <c r="F33" i="17"/>
  <c r="G75" i="20"/>
  <c r="M62" i="23"/>
  <c r="H49" i="27"/>
  <c r="K74" i="20"/>
  <c r="K76" i="20" s="1"/>
  <c r="H41" i="27"/>
  <c r="U12" i="15"/>
  <c r="F47" i="17"/>
  <c r="H69" i="27"/>
  <c r="U60" i="15"/>
  <c r="F20" i="28"/>
  <c r="F21" i="17"/>
  <c r="K64" i="26"/>
  <c r="H52" i="29"/>
  <c r="M57" i="23"/>
  <c r="J28" i="21"/>
  <c r="M46" i="23"/>
  <c r="F13" i="17"/>
  <c r="K37" i="29"/>
  <c r="K42" i="26"/>
  <c r="K60" i="30"/>
  <c r="M35" i="23"/>
  <c r="H9" i="27"/>
  <c r="K53" i="29"/>
  <c r="F15" i="17"/>
  <c r="K33" i="29"/>
  <c r="F73" i="28"/>
  <c r="U36" i="15"/>
  <c r="F58" i="28"/>
  <c r="H56" i="16"/>
  <c r="J68" i="21"/>
  <c r="F41" i="28"/>
  <c r="H51" i="22"/>
  <c r="K43" i="26"/>
  <c r="F69" i="25"/>
  <c r="J25" i="21"/>
  <c r="J47" i="21"/>
  <c r="J56" i="21"/>
  <c r="F74" i="22"/>
  <c r="F76" i="22" s="1"/>
  <c r="J27" i="21"/>
  <c r="U28" i="15"/>
  <c r="D75" i="27"/>
  <c r="H54" i="27"/>
  <c r="F67" i="28"/>
  <c r="M65" i="23"/>
  <c r="F55" i="17"/>
  <c r="H13" i="27"/>
  <c r="K10" i="26"/>
  <c r="F25" i="28"/>
  <c r="H40" i="16"/>
  <c r="J60" i="21"/>
  <c r="F9" i="28"/>
  <c r="K35" i="26"/>
  <c r="H45" i="16"/>
  <c r="F61" i="17"/>
  <c r="F51" i="17"/>
  <c r="F31" i="28"/>
  <c r="Q75" i="20"/>
  <c r="H57" i="27"/>
  <c r="F63" i="17"/>
  <c r="K31" i="29"/>
  <c r="U25" i="15"/>
  <c r="F24" i="25"/>
  <c r="D75" i="18"/>
  <c r="H20" i="16"/>
  <c r="F73" i="17"/>
  <c r="H24" i="16"/>
  <c r="J52" i="21"/>
  <c r="P75" i="20"/>
  <c r="M67" i="23"/>
  <c r="F45" i="17"/>
  <c r="F35" i="17"/>
  <c r="K69" i="30"/>
  <c r="K29" i="29"/>
  <c r="F27" i="17"/>
  <c r="H61" i="27"/>
  <c r="K48" i="26"/>
  <c r="H67" i="22"/>
  <c r="H71" i="22"/>
  <c r="E74" i="22"/>
  <c r="K39" i="29"/>
  <c r="J42" i="21"/>
  <c r="J75" i="20"/>
  <c r="G74" i="26"/>
  <c r="H58" i="22"/>
  <c r="F47" i="25"/>
  <c r="F41" i="17"/>
  <c r="I74" i="20"/>
  <c r="I76" i="20" s="1"/>
  <c r="F75" i="15"/>
  <c r="F53" i="17"/>
  <c r="H70" i="22"/>
  <c r="K11" i="26"/>
  <c r="F17" i="17"/>
  <c r="H61" i="16"/>
  <c r="F29" i="17"/>
  <c r="H62" i="29"/>
  <c r="F19" i="17"/>
  <c r="F11" i="17"/>
  <c r="H45" i="27"/>
  <c r="H37" i="29"/>
  <c r="E37" i="29" s="1"/>
  <c r="N37" i="29" s="1"/>
  <c r="K36" i="26"/>
  <c r="K9" i="26"/>
  <c r="H19" i="29"/>
  <c r="E19" i="29" s="1"/>
  <c r="N19" i="29" s="1"/>
  <c r="K57" i="30"/>
  <c r="H32" i="16"/>
  <c r="F41" i="25"/>
  <c r="K12" i="26"/>
  <c r="J33" i="21"/>
  <c r="H53" i="27"/>
  <c r="H38" i="22"/>
  <c r="U20" i="15"/>
  <c r="F45" i="25"/>
  <c r="F64" i="28"/>
  <c r="H17" i="27"/>
  <c r="H42" i="29"/>
  <c r="E42" i="29" s="1"/>
  <c r="N42" i="29" s="1"/>
  <c r="H29" i="27"/>
  <c r="M59" i="23"/>
  <c r="F55" i="28"/>
  <c r="K50" i="26"/>
  <c r="K8" i="29"/>
  <c r="F65" i="17"/>
  <c r="H13" i="16"/>
  <c r="J12" i="21"/>
  <c r="H9" i="16"/>
  <c r="H49" i="16"/>
  <c r="H39" i="22"/>
  <c r="H59" i="22"/>
  <c r="M8" i="23"/>
  <c r="M16" i="23"/>
  <c r="F37" i="17"/>
  <c r="M56" i="23"/>
  <c r="M64" i="23"/>
  <c r="M72" i="23"/>
  <c r="K57" i="26"/>
  <c r="H14" i="27"/>
  <c r="H11" i="22"/>
  <c r="K17" i="30"/>
  <c r="H47" i="22"/>
  <c r="F75" i="26"/>
  <c r="F66" i="25"/>
  <c r="H68" i="29"/>
  <c r="F22" i="28"/>
  <c r="H34" i="29"/>
  <c r="F74" i="23"/>
  <c r="F76" i="23" s="1"/>
  <c r="K49" i="26"/>
  <c r="K23" i="30"/>
  <c r="H70" i="27"/>
  <c r="F38" i="28"/>
  <c r="H41" i="16"/>
  <c r="K25" i="30"/>
  <c r="H31" i="22"/>
  <c r="F28" i="25"/>
  <c r="F75" i="29"/>
  <c r="H55" i="22"/>
  <c r="J75" i="30"/>
  <c r="H39" i="29"/>
  <c r="E39" i="29" s="1"/>
  <c r="N39" i="29" s="1"/>
  <c r="J74" i="15"/>
  <c r="J76" i="15" s="1"/>
  <c r="K9" i="30"/>
  <c r="H27" i="22"/>
  <c r="H63" i="22"/>
  <c r="K62" i="29"/>
  <c r="E62" i="29" s="1"/>
  <c r="N62" i="29" s="1"/>
  <c r="F57" i="28"/>
  <c r="H74" i="26"/>
  <c r="K15" i="30"/>
  <c r="H50" i="29"/>
  <c r="H7" i="22"/>
  <c r="D74" i="22"/>
  <c r="D76" i="22" s="1"/>
  <c r="H22" i="27"/>
  <c r="H58" i="27"/>
  <c r="F14" i="28"/>
  <c r="K36" i="29"/>
  <c r="H17" i="16"/>
  <c r="M74" i="29"/>
  <c r="M76" i="29" s="1"/>
  <c r="K32" i="30"/>
  <c r="G74" i="20"/>
  <c r="G76" i="20" s="1"/>
  <c r="K23" i="29"/>
  <c r="M40" i="23"/>
  <c r="K32" i="29"/>
  <c r="M48" i="23"/>
  <c r="U17" i="15"/>
  <c r="F46" i="25"/>
  <c r="F74" i="26"/>
  <c r="K17" i="26"/>
  <c r="K65" i="26"/>
  <c r="H10" i="27"/>
  <c r="K45" i="29"/>
  <c r="E45" i="29" s="1"/>
  <c r="N45" i="29" s="1"/>
  <c r="J75" i="23"/>
  <c r="U33" i="15"/>
  <c r="K25" i="26"/>
  <c r="H69" i="16"/>
  <c r="H42" i="27"/>
  <c r="K68" i="30"/>
  <c r="F51" i="28"/>
  <c r="F40" i="25"/>
  <c r="H35" i="29"/>
  <c r="E35" i="29" s="1"/>
  <c r="N35" i="29" s="1"/>
  <c r="G75" i="29"/>
  <c r="K24" i="30"/>
  <c r="F70" i="28"/>
  <c r="H66" i="27"/>
  <c r="F30" i="28"/>
  <c r="P74" i="20"/>
  <c r="P76" i="20" s="1"/>
  <c r="K68" i="29"/>
  <c r="U57" i="15"/>
  <c r="H18" i="27"/>
  <c r="H9" i="29"/>
  <c r="E9" i="29" s="1"/>
  <c r="N9" i="29" s="1"/>
  <c r="H37" i="16"/>
  <c r="F75" i="16"/>
  <c r="H36" i="29"/>
  <c r="E36" i="29" s="1"/>
  <c r="N36" i="29" s="1"/>
  <c r="H73" i="16"/>
  <c r="M75" i="15"/>
  <c r="F74" i="27"/>
  <c r="H26" i="27"/>
  <c r="H50" i="27"/>
  <c r="E75" i="15"/>
  <c r="E74" i="27"/>
  <c r="E76" i="27" s="1"/>
  <c r="U68" i="15"/>
  <c r="Q74" i="20"/>
  <c r="Q76" i="20" s="1"/>
  <c r="F67" i="17"/>
  <c r="F68" i="28"/>
  <c r="G74" i="16"/>
  <c r="H75" i="26"/>
  <c r="H72" i="29"/>
  <c r="K42" i="30"/>
  <c r="U44" i="15"/>
  <c r="E26" i="29"/>
  <c r="N26" i="29" s="1"/>
  <c r="H15" i="22"/>
  <c r="K33" i="30"/>
  <c r="D74" i="24"/>
  <c r="U73" i="15"/>
  <c r="H21" i="16"/>
  <c r="H24" i="29"/>
  <c r="E24" i="29" s="1"/>
  <c r="N24" i="29" s="1"/>
  <c r="H57" i="16"/>
  <c r="H38" i="29"/>
  <c r="E38" i="29" s="1"/>
  <c r="N38" i="29" s="1"/>
  <c r="F64" i="25"/>
  <c r="H47" i="29"/>
  <c r="H34" i="27"/>
  <c r="U65" i="15"/>
  <c r="K22" i="29"/>
  <c r="E22" i="29" s="1"/>
  <c r="N22" i="29" s="1"/>
  <c r="H53" i="16"/>
  <c r="H70" i="29"/>
  <c r="F58" i="25"/>
  <c r="K40" i="26"/>
  <c r="F43" i="28"/>
  <c r="K63" i="29"/>
  <c r="K34" i="30"/>
  <c r="F43" i="17"/>
  <c r="F12" i="28"/>
  <c r="R74" i="15"/>
  <c r="R76" i="15" s="1"/>
  <c r="F61" i="28"/>
  <c r="F18" i="25"/>
  <c r="H23" i="22"/>
  <c r="K65" i="30"/>
  <c r="H74" i="30"/>
  <c r="H65" i="16"/>
  <c r="K61" i="29"/>
  <c r="H30" i="27"/>
  <c r="K48" i="29"/>
  <c r="E48" i="29" s="1"/>
  <c r="N48" i="29" s="1"/>
  <c r="M19" i="23"/>
  <c r="O75" i="20"/>
  <c r="M37" i="23"/>
  <c r="F34" i="25"/>
  <c r="I75" i="21"/>
  <c r="H23" i="29"/>
  <c r="E23" i="29" s="1"/>
  <c r="N23" i="29" s="1"/>
  <c r="G74" i="23"/>
  <c r="G76" i="23" s="1"/>
  <c r="H65" i="29"/>
  <c r="K14" i="30"/>
  <c r="K51" i="30"/>
  <c r="F69" i="17"/>
  <c r="U9" i="15"/>
  <c r="F10" i="25"/>
  <c r="K73" i="26"/>
  <c r="E14" i="29"/>
  <c r="N14" i="29" s="1"/>
  <c r="K8" i="26"/>
  <c r="H58" i="29"/>
  <c r="E73" i="29"/>
  <c r="N73" i="29" s="1"/>
  <c r="K43" i="30"/>
  <c r="H32" i="29"/>
  <c r="E32" i="29" s="1"/>
  <c r="N32" i="29" s="1"/>
  <c r="F50" i="25"/>
  <c r="H75" i="20"/>
  <c r="F19" i="28"/>
  <c r="K67" i="29"/>
  <c r="D75" i="28"/>
  <c r="F54" i="28"/>
  <c r="H41" i="29"/>
  <c r="E41" i="29" s="1"/>
  <c r="N41" i="29" s="1"/>
  <c r="K50" i="29"/>
  <c r="K72" i="29"/>
  <c r="K43" i="29"/>
  <c r="F11" i="28"/>
  <c r="H49" i="29"/>
  <c r="E74" i="30"/>
  <c r="H67" i="29"/>
  <c r="E67" i="29" s="1"/>
  <c r="N67" i="29" s="1"/>
  <c r="H64" i="29"/>
  <c r="D74" i="30"/>
  <c r="K7" i="30"/>
  <c r="K16" i="30"/>
  <c r="K26" i="30"/>
  <c r="K35" i="30"/>
  <c r="E75" i="25"/>
  <c r="K52" i="30"/>
  <c r="K61" i="30"/>
  <c r="K70" i="30"/>
  <c r="K28" i="29"/>
  <c r="K73" i="30"/>
  <c r="H43" i="22"/>
  <c r="K73" i="29"/>
  <c r="D75" i="29"/>
  <c r="K42" i="29"/>
  <c r="H51" i="29"/>
  <c r="J75" i="29"/>
  <c r="H73" i="29"/>
  <c r="H71" i="29"/>
  <c r="E71" i="29" s="1"/>
  <c r="N71" i="29" s="1"/>
  <c r="H48" i="29"/>
  <c r="H74" i="21"/>
  <c r="H76" i="21" s="1"/>
  <c r="L74" i="29"/>
  <c r="K7" i="29"/>
  <c r="H18" i="29"/>
  <c r="E18" i="29" s="1"/>
  <c r="N18" i="29" s="1"/>
  <c r="K69" i="29"/>
  <c r="H75" i="30"/>
  <c r="E28" i="29"/>
  <c r="N28" i="29" s="1"/>
  <c r="H31" i="29"/>
  <c r="E31" i="29" s="1"/>
  <c r="N31" i="29" s="1"/>
  <c r="K58" i="29"/>
  <c r="E68" i="29"/>
  <c r="N68" i="29" s="1"/>
  <c r="M24" i="23"/>
  <c r="G74" i="30"/>
  <c r="K55" i="29"/>
  <c r="K8" i="30"/>
  <c r="K18" i="30"/>
  <c r="K27" i="30"/>
  <c r="K44" i="30"/>
  <c r="K53" i="30"/>
  <c r="K62" i="30"/>
  <c r="K71" i="30"/>
  <c r="H29" i="29"/>
  <c r="E29" i="29" s="1"/>
  <c r="N29" i="29" s="1"/>
  <c r="H69" i="29"/>
  <c r="K12" i="30"/>
  <c r="K21" i="30"/>
  <c r="K30" i="30"/>
  <c r="K39" i="30"/>
  <c r="K48" i="30"/>
  <c r="K58" i="30"/>
  <c r="K67" i="30"/>
  <c r="E50" i="29"/>
  <c r="N50" i="29" s="1"/>
  <c r="H59" i="29"/>
  <c r="E59" i="29" s="1"/>
  <c r="N59" i="29" s="1"/>
  <c r="H56" i="29"/>
  <c r="K10" i="30"/>
  <c r="K19" i="30"/>
  <c r="K36" i="30"/>
  <c r="K45" i="30"/>
  <c r="K54" i="30"/>
  <c r="D75" i="30"/>
  <c r="K63" i="30"/>
  <c r="K72" i="30"/>
  <c r="K20" i="29"/>
  <c r="E20" i="29" s="1"/>
  <c r="N20" i="29" s="1"/>
  <c r="K60" i="29"/>
  <c r="K27" i="29"/>
  <c r="E27" i="29" s="1"/>
  <c r="N27" i="29" s="1"/>
  <c r="F12" i="25"/>
  <c r="F30" i="25"/>
  <c r="F48" i="25"/>
  <c r="F68" i="25"/>
  <c r="H63" i="29"/>
  <c r="I74" i="30"/>
  <c r="H40" i="29"/>
  <c r="E40" i="29" s="1"/>
  <c r="N40" i="29" s="1"/>
  <c r="K71" i="29"/>
  <c r="K13" i="30"/>
  <c r="K22" i="30"/>
  <c r="K31" i="30"/>
  <c r="K40" i="30"/>
  <c r="H75" i="21"/>
  <c r="K50" i="30"/>
  <c r="K59" i="30"/>
  <c r="F60" i="28"/>
  <c r="H13" i="29"/>
  <c r="E13" i="29" s="1"/>
  <c r="N13" i="29" s="1"/>
  <c r="K44" i="29"/>
  <c r="K47" i="29"/>
  <c r="E47" i="29" s="1"/>
  <c r="N47" i="29" s="1"/>
  <c r="K11" i="30"/>
  <c r="K28" i="30"/>
  <c r="K37" i="30"/>
  <c r="K46" i="30"/>
  <c r="K55" i="30"/>
  <c r="K64" i="30"/>
  <c r="F52" i="28"/>
  <c r="E30" i="29"/>
  <c r="N30" i="29" s="1"/>
  <c r="H61" i="29"/>
  <c r="E61" i="29" s="1"/>
  <c r="N61" i="29" s="1"/>
  <c r="M45" i="23"/>
  <c r="J74" i="30"/>
  <c r="J76" i="30" s="1"/>
  <c r="M53" i="23"/>
  <c r="F14" i="25"/>
  <c r="F32" i="25"/>
  <c r="F52" i="25"/>
  <c r="L75" i="29"/>
  <c r="K54" i="29"/>
  <c r="E54" i="29" s="1"/>
  <c r="F70" i="25"/>
  <c r="K24" i="26"/>
  <c r="E46" i="29"/>
  <c r="N46" i="29" s="1"/>
  <c r="H46" i="27"/>
  <c r="K20" i="30"/>
  <c r="K29" i="30"/>
  <c r="K38" i="30"/>
  <c r="K47" i="30"/>
  <c r="K56" i="30"/>
  <c r="K66" i="30"/>
  <c r="U41" i="15"/>
  <c r="K41" i="26"/>
  <c r="H21" i="29"/>
  <c r="E21" i="29" s="1"/>
  <c r="N21" i="29" s="1"/>
  <c r="M13" i="23"/>
  <c r="M21" i="23"/>
  <c r="K52" i="29"/>
  <c r="E52" i="29" s="1"/>
  <c r="N52" i="29" s="1"/>
  <c r="M29" i="23"/>
  <c r="K65" i="29"/>
  <c r="M61" i="23"/>
  <c r="M69" i="23"/>
  <c r="F16" i="25"/>
  <c r="F36" i="25"/>
  <c r="D75" i="25"/>
  <c r="F54" i="25"/>
  <c r="H55" i="29"/>
  <c r="K56" i="26"/>
  <c r="I75" i="30"/>
  <c r="K59" i="29"/>
  <c r="F27" i="28"/>
  <c r="H33" i="29"/>
  <c r="E33" i="29" s="1"/>
  <c r="N33" i="29" s="1"/>
  <c r="F42" i="25"/>
  <c r="F60" i="25"/>
  <c r="K12" i="29"/>
  <c r="H53" i="29"/>
  <c r="H66" i="29"/>
  <c r="F20" i="25"/>
  <c r="F38" i="25"/>
  <c r="F72" i="25"/>
  <c r="K16" i="26"/>
  <c r="H60" i="29"/>
  <c r="E60" i="29" s="1"/>
  <c r="N60" i="29" s="1"/>
  <c r="E15" i="29"/>
  <c r="N15" i="29" s="1"/>
  <c r="E25" i="29"/>
  <c r="N25" i="29" s="1"/>
  <c r="K49" i="29"/>
  <c r="H43" i="29"/>
  <c r="E43" i="29" s="1"/>
  <c r="N43" i="29" s="1"/>
  <c r="E66" i="29"/>
  <c r="N66" i="29" s="1"/>
  <c r="K75" i="23"/>
  <c r="O74" i="20"/>
  <c r="O76" i="20" s="1"/>
  <c r="K64" i="29"/>
  <c r="F8" i="25"/>
  <c r="F26" i="25"/>
  <c r="F44" i="25"/>
  <c r="F62" i="25"/>
  <c r="K70" i="29"/>
  <c r="K32" i="26"/>
  <c r="K72" i="26"/>
  <c r="H44" i="29"/>
  <c r="H62" i="27"/>
  <c r="I75" i="23"/>
  <c r="F22" i="25"/>
  <c r="F56" i="25"/>
  <c r="E74" i="26"/>
  <c r="E76" i="26" s="1"/>
  <c r="K51" i="29"/>
  <c r="F35" i="28"/>
  <c r="I74" i="21"/>
  <c r="I76" i="21" s="1"/>
  <c r="K34" i="29"/>
  <c r="E34" i="29" s="1"/>
  <c r="N34" i="29" s="1"/>
  <c r="H57" i="29"/>
  <c r="E57" i="29" s="1"/>
  <c r="N57" i="29" s="1"/>
  <c r="K66" i="29"/>
  <c r="K41" i="30"/>
  <c r="E75" i="30"/>
  <c r="G75" i="30"/>
  <c r="E69" i="29" l="1"/>
  <c r="N69" i="29" s="1"/>
  <c r="E70" i="29"/>
  <c r="N70" i="29" s="1"/>
  <c r="E76" i="8"/>
  <c r="K63" i="5"/>
  <c r="U63" i="5" s="1"/>
  <c r="H116" i="1"/>
  <c r="V76" i="4"/>
  <c r="F14" i="1"/>
  <c r="F24" i="1" s="1"/>
  <c r="F76" i="21"/>
  <c r="E57" i="7"/>
  <c r="O57" i="7" s="1"/>
  <c r="K8" i="5"/>
  <c r="U8" i="5" s="1"/>
  <c r="E16" i="7"/>
  <c r="O16" i="7" s="1"/>
  <c r="E33" i="7"/>
  <c r="O33" i="7" s="1"/>
  <c r="CU64" i="4"/>
  <c r="AE76" i="4"/>
  <c r="CU41" i="4"/>
  <c r="E45" i="7"/>
  <c r="O45" i="7" s="1"/>
  <c r="K46" i="5"/>
  <c r="U46" i="5" s="1"/>
  <c r="BN76" i="4"/>
  <c r="CU28" i="4"/>
  <c r="CU13" i="4"/>
  <c r="CI12" i="4"/>
  <c r="N76" i="4"/>
  <c r="H73" i="1"/>
  <c r="AT76" i="4"/>
  <c r="E51" i="29"/>
  <c r="N51" i="29" s="1"/>
  <c r="D76" i="30"/>
  <c r="E72" i="29"/>
  <c r="N72" i="29" s="1"/>
  <c r="H74" i="7"/>
  <c r="E8" i="29"/>
  <c r="N8" i="29" s="1"/>
  <c r="E76" i="16"/>
  <c r="E25" i="7"/>
  <c r="O25" i="7" s="1"/>
  <c r="E32" i="7"/>
  <c r="O32" i="7" s="1"/>
  <c r="K55" i="5"/>
  <c r="U55" i="5" s="1"/>
  <c r="E13" i="7"/>
  <c r="O13" i="7" s="1"/>
  <c r="O76" i="4"/>
  <c r="CI32" i="4"/>
  <c r="CU32" i="4" s="1"/>
  <c r="CI72" i="4"/>
  <c r="CU72" i="4" s="1"/>
  <c r="E65" i="29"/>
  <c r="N65" i="29" s="1"/>
  <c r="K24" i="5"/>
  <c r="U24" i="5" s="1"/>
  <c r="K15" i="5"/>
  <c r="U15" i="5" s="1"/>
  <c r="CU66" i="4"/>
  <c r="CU12" i="4"/>
  <c r="E14" i="1"/>
  <c r="E24" i="1" s="1"/>
  <c r="G104" i="1"/>
  <c r="E44" i="29"/>
  <c r="N44" i="29" s="1"/>
  <c r="E64" i="29"/>
  <c r="N64" i="29" s="1"/>
  <c r="E55" i="29"/>
  <c r="N55" i="29" s="1"/>
  <c r="L76" i="29"/>
  <c r="G76" i="16"/>
  <c r="E64" i="7"/>
  <c r="O64" i="7" s="1"/>
  <c r="Q76" i="15"/>
  <c r="K68" i="5"/>
  <c r="U68" i="5" s="1"/>
  <c r="E41" i="7"/>
  <c r="O41" i="7" s="1"/>
  <c r="K40" i="5"/>
  <c r="U40" i="5" s="1"/>
  <c r="G76" i="4"/>
  <c r="F76" i="20"/>
  <c r="CQ76" i="4"/>
  <c r="CU17" i="4"/>
  <c r="K16" i="5"/>
  <c r="U16" i="5" s="1"/>
  <c r="CU9" i="4"/>
  <c r="E26" i="7"/>
  <c r="O26" i="7" s="1"/>
  <c r="CI44" i="4"/>
  <c r="CU44" i="4" s="1"/>
  <c r="H27" i="1"/>
  <c r="CU60" i="4"/>
  <c r="G119" i="1"/>
  <c r="H35" i="1"/>
  <c r="E12" i="29"/>
  <c r="N12" i="29" s="1"/>
  <c r="K27" i="5"/>
  <c r="U27" i="5" s="1"/>
  <c r="K7" i="5"/>
  <c r="CU48" i="4"/>
  <c r="E63" i="29"/>
  <c r="N63" i="29" s="1"/>
  <c r="E56" i="29"/>
  <c r="N56" i="29" s="1"/>
  <c r="E49" i="29"/>
  <c r="N49" i="29" s="1"/>
  <c r="E58" i="29"/>
  <c r="N58" i="29" s="1"/>
  <c r="E73" i="7"/>
  <c r="O73" i="7" s="1"/>
  <c r="E31" i="7"/>
  <c r="O31" i="7" s="1"/>
  <c r="D76" i="7"/>
  <c r="CU61" i="4"/>
  <c r="U76" i="4"/>
  <c r="CU10" i="4"/>
  <c r="CU18" i="4"/>
  <c r="M76" i="4"/>
  <c r="K74" i="5"/>
  <c r="U7" i="5"/>
  <c r="D76" i="24"/>
  <c r="G76" i="26"/>
  <c r="D76" i="29"/>
  <c r="F75" i="17"/>
  <c r="F76" i="30"/>
  <c r="H75" i="22"/>
  <c r="D76" i="25"/>
  <c r="D76" i="26"/>
  <c r="H76" i="15"/>
  <c r="K74" i="7"/>
  <c r="J76" i="29"/>
  <c r="AU76" i="4"/>
  <c r="D76" i="15"/>
  <c r="K75" i="7"/>
  <c r="H76" i="4"/>
  <c r="I74" i="6"/>
  <c r="CU30" i="4"/>
  <c r="BK76" i="4"/>
  <c r="CU63" i="4"/>
  <c r="BV76" i="4"/>
  <c r="AA76" i="4"/>
  <c r="CL75" i="4"/>
  <c r="BB76" i="4"/>
  <c r="D14" i="1"/>
  <c r="CU24" i="4"/>
  <c r="CP76" i="4"/>
  <c r="AR76" i="4"/>
  <c r="BZ76" i="4"/>
  <c r="AK76" i="4"/>
  <c r="BU76" i="4"/>
  <c r="G39" i="1"/>
  <c r="C50" i="1"/>
  <c r="G50" i="1" s="1"/>
  <c r="H20" i="1"/>
  <c r="H92" i="1"/>
  <c r="H76" i="30"/>
  <c r="K75" i="29"/>
  <c r="I76" i="30"/>
  <c r="G76" i="30"/>
  <c r="F76" i="27"/>
  <c r="H76" i="26"/>
  <c r="M75" i="23"/>
  <c r="F74" i="25"/>
  <c r="G76" i="22"/>
  <c r="J76" i="23"/>
  <c r="H74" i="16"/>
  <c r="G76" i="6"/>
  <c r="D76" i="23"/>
  <c r="D76" i="20"/>
  <c r="R74" i="20"/>
  <c r="O54" i="14"/>
  <c r="D75" i="14"/>
  <c r="CU73" i="4"/>
  <c r="D74" i="14"/>
  <c r="O7" i="14"/>
  <c r="O74" i="14" s="1"/>
  <c r="M76" i="14"/>
  <c r="F75" i="8"/>
  <c r="AV76" i="4"/>
  <c r="G76" i="7"/>
  <c r="CU50" i="4"/>
  <c r="CB76" i="4"/>
  <c r="AH76" i="4"/>
  <c r="E76" i="12"/>
  <c r="CU43" i="4"/>
  <c r="J76" i="4"/>
  <c r="D76" i="10"/>
  <c r="AN76" i="4"/>
  <c r="N76" i="20"/>
  <c r="CU37" i="4"/>
  <c r="Y76" i="4"/>
  <c r="F76" i="4"/>
  <c r="CS76" i="4"/>
  <c r="AX76" i="4"/>
  <c r="AG76" i="4"/>
  <c r="H77" i="1"/>
  <c r="AP76" i="4"/>
  <c r="G38" i="1"/>
  <c r="CU31" i="4"/>
  <c r="G129" i="1"/>
  <c r="C131" i="1"/>
  <c r="G131" i="1" s="1"/>
  <c r="BJ76" i="4"/>
  <c r="CE76" i="4"/>
  <c r="AZ76" i="4"/>
  <c r="G27" i="1"/>
  <c r="E53" i="29"/>
  <c r="N53" i="29" s="1"/>
  <c r="K74" i="30"/>
  <c r="H75" i="29"/>
  <c r="M74" i="23"/>
  <c r="U75" i="15"/>
  <c r="K54" i="5"/>
  <c r="Q75" i="5"/>
  <c r="E76" i="14"/>
  <c r="G75" i="12"/>
  <c r="CU56" i="4"/>
  <c r="E76" i="5"/>
  <c r="D76" i="12"/>
  <c r="N76" i="7"/>
  <c r="G17" i="1"/>
  <c r="F76" i="16"/>
  <c r="J76" i="14"/>
  <c r="CR76" i="4"/>
  <c r="X76" i="4"/>
  <c r="CA76" i="4"/>
  <c r="CU51" i="4"/>
  <c r="CU25" i="4"/>
  <c r="Z76" i="4"/>
  <c r="F130" i="1"/>
  <c r="F132" i="1" s="1"/>
  <c r="BI76" i="4"/>
  <c r="AQ76" i="4"/>
  <c r="AL76" i="4"/>
  <c r="CN76" i="4"/>
  <c r="L76" i="4"/>
  <c r="BW76" i="4"/>
  <c r="H29" i="1"/>
  <c r="H68" i="1"/>
  <c r="N54" i="29"/>
  <c r="N75" i="29" s="1"/>
  <c r="E75" i="29"/>
  <c r="H75" i="27"/>
  <c r="E76" i="23"/>
  <c r="E7" i="7"/>
  <c r="G74" i="12"/>
  <c r="G76" i="12" s="1"/>
  <c r="N74" i="5"/>
  <c r="G76" i="21"/>
  <c r="C14" i="1"/>
  <c r="CU69" i="4"/>
  <c r="CU53" i="4"/>
  <c r="CU62" i="4"/>
  <c r="D76" i="8"/>
  <c r="CU70" i="4"/>
  <c r="P76" i="4"/>
  <c r="N75" i="5"/>
  <c r="CU47" i="4"/>
  <c r="Q76" i="4"/>
  <c r="BX76" i="4"/>
  <c r="CU11" i="4"/>
  <c r="BR76" i="4"/>
  <c r="CK76" i="4"/>
  <c r="CG76" i="4"/>
  <c r="AI76" i="4"/>
  <c r="AY76" i="4"/>
  <c r="AO76" i="4"/>
  <c r="E130" i="1"/>
  <c r="E132" i="1" s="1"/>
  <c r="E7" i="29"/>
  <c r="K74" i="29"/>
  <c r="K76" i="29" s="1"/>
  <c r="E76" i="22"/>
  <c r="F74" i="17"/>
  <c r="F76" i="17" s="1"/>
  <c r="H76" i="20"/>
  <c r="G76" i="27"/>
  <c r="G76" i="29"/>
  <c r="E76" i="25"/>
  <c r="J75" i="21"/>
  <c r="K75" i="26"/>
  <c r="D76" i="21"/>
  <c r="I76" i="29"/>
  <c r="J76" i="20"/>
  <c r="O54" i="7"/>
  <c r="O75" i="7" s="1"/>
  <c r="E75" i="7"/>
  <c r="H76" i="6"/>
  <c r="F76" i="7"/>
  <c r="E76" i="6"/>
  <c r="CI75" i="4"/>
  <c r="BC76" i="4"/>
  <c r="P76" i="5"/>
  <c r="F76" i="5"/>
  <c r="F76" i="14"/>
  <c r="CU35" i="4"/>
  <c r="CU67" i="4"/>
  <c r="CD76" i="4"/>
  <c r="F74" i="8"/>
  <c r="F76" i="8" s="1"/>
  <c r="H76" i="5"/>
  <c r="BM76" i="4"/>
  <c r="D75" i="4"/>
  <c r="CU54" i="4"/>
  <c r="CU71" i="4"/>
  <c r="G29" i="1"/>
  <c r="CO75" i="4"/>
  <c r="BE76" i="4"/>
  <c r="CU38" i="4"/>
  <c r="E76" i="28"/>
  <c r="K76" i="23"/>
  <c r="E76" i="21"/>
  <c r="J74" i="21"/>
  <c r="J76" i="21" s="1"/>
  <c r="H74" i="29"/>
  <c r="H76" i="29" s="1"/>
  <c r="H74" i="27"/>
  <c r="D76" i="18"/>
  <c r="L76" i="23"/>
  <c r="I76" i="15"/>
  <c r="H75" i="16"/>
  <c r="CU40" i="4"/>
  <c r="H75" i="7"/>
  <c r="H76" i="7" s="1"/>
  <c r="F74" i="13"/>
  <c r="CU57" i="4"/>
  <c r="N76" i="14"/>
  <c r="CU52" i="4"/>
  <c r="BF76" i="4"/>
  <c r="P76" i="15"/>
  <c r="BL76" i="4"/>
  <c r="BQ76" i="4"/>
  <c r="I76" i="4"/>
  <c r="AB76" i="4"/>
  <c r="D74" i="4"/>
  <c r="CU7" i="4"/>
  <c r="K76" i="4"/>
  <c r="D50" i="1"/>
  <c r="H50" i="1" s="1"/>
  <c r="H39" i="1"/>
  <c r="CC76" i="4"/>
  <c r="T76" i="4"/>
  <c r="CU15" i="4"/>
  <c r="CH76" i="4"/>
  <c r="BO76" i="4"/>
  <c r="F75" i="25"/>
  <c r="K75" i="30"/>
  <c r="E76" i="30"/>
  <c r="F76" i="26"/>
  <c r="H74" i="22"/>
  <c r="H76" i="22" s="1"/>
  <c r="F76" i="29"/>
  <c r="M76" i="20"/>
  <c r="E76" i="15"/>
  <c r="F74" i="28"/>
  <c r="J76" i="26"/>
  <c r="D76" i="27"/>
  <c r="M76" i="15"/>
  <c r="Q74" i="5"/>
  <c r="Q76" i="5" s="1"/>
  <c r="I75" i="6"/>
  <c r="D76" i="13"/>
  <c r="CU36" i="4"/>
  <c r="CU58" i="4"/>
  <c r="N76" i="15"/>
  <c r="R76" i="4"/>
  <c r="CT76" i="4"/>
  <c r="CU42" i="4"/>
  <c r="CU46" i="4"/>
  <c r="F76" i="6"/>
  <c r="I76" i="5"/>
  <c r="CI14" i="4"/>
  <c r="CI74" i="4" s="1"/>
  <c r="CI76" i="4" s="1"/>
  <c r="CU55" i="4"/>
  <c r="S76" i="4"/>
  <c r="E76" i="4"/>
  <c r="CU29" i="4"/>
  <c r="G116" i="1"/>
  <c r="BG76" i="4"/>
  <c r="AC76" i="4"/>
  <c r="CU39" i="4"/>
  <c r="BY76" i="4"/>
  <c r="CL74" i="4"/>
  <c r="CL76" i="4" s="1"/>
  <c r="F75" i="28"/>
  <c r="I76" i="23"/>
  <c r="D76" i="28"/>
  <c r="K74" i="26"/>
  <c r="K76" i="26" s="1"/>
  <c r="M76" i="5"/>
  <c r="L76" i="14"/>
  <c r="O75" i="14"/>
  <c r="R76" i="5"/>
  <c r="U74" i="15"/>
  <c r="U76" i="15" s="1"/>
  <c r="F75" i="13"/>
  <c r="D131" i="1"/>
  <c r="H131" i="1" s="1"/>
  <c r="H129" i="1"/>
  <c r="R75" i="20"/>
  <c r="AM76" i="4"/>
  <c r="F76" i="15"/>
  <c r="D76" i="6"/>
  <c r="CU45" i="4"/>
  <c r="CU8" i="4"/>
  <c r="AF76" i="4"/>
  <c r="CU68" i="4"/>
  <c r="AW76" i="4"/>
  <c r="H114" i="1"/>
  <c r="CF76" i="4"/>
  <c r="CO74" i="4"/>
  <c r="CO76" i="4" s="1"/>
  <c r="AS76" i="4"/>
  <c r="G77" i="1"/>
  <c r="BP76" i="4"/>
  <c r="G75" i="1"/>
  <c r="BA76" i="4"/>
  <c r="CM76" i="4"/>
  <c r="H76" i="27" l="1"/>
  <c r="U74" i="5"/>
  <c r="F76" i="28"/>
  <c r="CU14" i="4"/>
  <c r="G14" i="1"/>
  <c r="C24" i="1"/>
  <c r="CU74" i="4"/>
  <c r="F76" i="25"/>
  <c r="D76" i="4"/>
  <c r="N76" i="5"/>
  <c r="U54" i="5"/>
  <c r="U75" i="5" s="1"/>
  <c r="U76" i="5" s="1"/>
  <c r="K75" i="5"/>
  <c r="K76" i="5" s="1"/>
  <c r="R76" i="20"/>
  <c r="H14" i="1"/>
  <c r="D24" i="1"/>
  <c r="F76" i="13"/>
  <c r="E74" i="29"/>
  <c r="E76" i="29" s="1"/>
  <c r="N7" i="29"/>
  <c r="N74" i="29" s="1"/>
  <c r="N76" i="29" s="1"/>
  <c r="O7" i="7"/>
  <c r="O74" i="7" s="1"/>
  <c r="O76" i="7" s="1"/>
  <c r="E74" i="7"/>
  <c r="E76" i="7" s="1"/>
  <c r="M76" i="23"/>
  <c r="I76" i="6"/>
  <c r="K76" i="7"/>
  <c r="O76" i="14"/>
  <c r="CU75" i="4"/>
  <c r="K76" i="30"/>
  <c r="D76" i="14"/>
  <c r="H76" i="16"/>
  <c r="CU76" i="4" l="1"/>
  <c r="G24" i="1"/>
  <c r="C130" i="1"/>
  <c r="H24" i="1"/>
  <c r="D130" i="1"/>
  <c r="H130" i="1" l="1"/>
  <c r="D132" i="1"/>
  <c r="H132" i="1" s="1"/>
  <c r="G130" i="1"/>
  <c r="C132" i="1"/>
  <c r="G132" i="1" s="1"/>
</calcChain>
</file>

<file path=xl/sharedStrings.xml><?xml version="1.0" encoding="utf-8"?>
<sst xmlns="http://schemas.openxmlformats.org/spreadsheetml/2006/main" count="5949" uniqueCount="365">
  <si>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</si>
  <si>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</si>
  <si>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</si>
  <si>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</si>
  <si>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</si>
  <si>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</si>
  <si>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</si>
  <si>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</si>
  <si>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</si>
  <si>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</si>
  <si>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</si>
  <si>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</si>
  <si>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</si>
  <si>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</si>
  <si>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</si>
  <si>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</si>
  <si>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</si>
  <si>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</si>
  <si>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</si>
  <si>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</si>
  <si>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</si>
  <si>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</si>
  <si>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</si>
  <si>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</si>
  <si>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</si>
  <si>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</si>
  <si>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</si>
  <si>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</si>
  <si>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</si>
  <si>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</si>
  <si>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</si>
  <si>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</si>
  <si>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</si>
  <si>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</si>
  <si>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</si>
  <si>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</si>
  <si>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</si>
  <si>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</si>
  <si>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</si>
  <si>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</si>
  <si>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</si>
  <si>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</si>
  <si>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</si>
  <si>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</si>
  <si>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</si>
  <si>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</si>
  <si>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</si>
  <si>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</si>
  <si>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</si>
  <si>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</si>
  <si>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</si>
  <si>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</si>
  <si>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</si>
  <si>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</si>
  <si>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</si>
  <si>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</si>
  <si>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</si>
  <si>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</si>
  <si>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</si>
  <si>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</si>
  <si>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</si>
  <si>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</si>
  <si>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</si>
  <si>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</si>
  <si>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</si>
  <si>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</si>
  <si>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</si>
  <si>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</si>
  <si>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</si>
  <si>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</si>
  <si>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</si>
  <si>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</si>
  <si>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</si>
  <si>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</si>
  <si>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</si>
  <si>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</si>
  <si>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</si>
  <si>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</si>
  <si>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</si>
  <si>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</si>
  <si>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</si>
  <si>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</si>
  <si>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</si>
  <si>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</si>
  <si>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</si>
  <si>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</si>
  <si>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</si>
  <si>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</si>
  <si>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</si>
  <si>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</si>
  <si>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</si>
  <si>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</si>
  <si>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</si>
  <si>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</si>
  <si>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</si>
  <si>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</si>
  <si>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</si>
  <si>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</si>
  <si>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</si>
  <si>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</si>
  <si>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</si>
  <si>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</si>
  <si>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</si>
  <si>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</si>
  <si>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</si>
  <si>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</si>
  <si>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</si>
  <si>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</si>
  <si>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</si>
  <si>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</si>
  <si>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</si>
  <si>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</si>
  <si>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</si>
  <si>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</si>
  <si>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</si>
  <si>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</si>
  <si>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</si>
  <si>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</si>
  <si>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</si>
  <si>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</si>
  <si>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</si>
  <si>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</si>
  <si>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</si>
  <si>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</si>
  <si>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</si>
  <si>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</si>
  <si>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</si>
  <si>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</si>
  <si>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</si>
  <si>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</si>
  <si>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</si>
  <si>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</si>
  <si>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</si>
  <si>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</si>
  <si>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</si>
  <si>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</si>
  <si>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</si>
  <si>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</si>
  <si>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</si>
  <si>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</si>
  <si>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</si>
  <si>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</si>
  <si>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</si>
  <si>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</si>
  <si>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</si>
  <si>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</si>
  <si>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</si>
  <si>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</si>
  <si>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</si>
  <si>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</si>
  <si>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</si>
  <si>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</si>
  <si>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</si>
  <si>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</si>
  <si>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</si>
  <si>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</si>
  <si>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</si>
  <si>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</si>
  <si>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</si>
  <si>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</si>
  <si>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</si>
  <si>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</si>
  <si>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</si>
  <si>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</si>
  <si>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</si>
  <si>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</si>
  <si>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</si>
  <si>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</si>
  <si>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</si>
  <si>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</si>
  <si>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</si>
  <si>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Allianz Trade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</si>
  <si>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</si>
  <si>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</si>
  <si>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</si>
  <si>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</si>
  <si>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</si>
  <si>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</si>
  <si>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</si>
  <si>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</si>
  <si>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</si>
  <si>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</si>
  <si>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</si>
  <si>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</si>
  <si>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</si>
  <si>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</si>
  <si>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</si>
  <si>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</si>
  <si>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</si>
  <si>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</si>
  <si>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</si>
  <si>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</si>
  <si>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</si>
  <si>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</si>
  <si>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</si>
  <si>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</si>
  <si>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</si>
  <si>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</si>
  <si>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</si>
  <si>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</si>
  <si>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</si>
  <si>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</si>
  <si>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</si>
  <si>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</si>
  <si>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</si>
  <si>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</si>
  <si>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</si>
  <si>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</si>
  <si>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</si>
  <si>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</si>
  <si>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</si>
  <si>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</si>
  <si>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</si>
  <si>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</si>
  <si>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</si>
  <si>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</si>
  <si>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</si>
  <si>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TMT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</si>
  <si>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</si>
  <si>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</si>
  <si>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</si>
  <si>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</si>
  <si>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</si>
  <si>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</si>
  <si>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</si>
  <si>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</si>
  <si>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</si>
  <si>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</si>
  <si>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</si>
  <si>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</si>
  <si>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</si>
  <si>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</si>
  <si>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</si>
  <si>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</si>
  <si>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</si>
  <si>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</si>
  <si>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</si>
  <si>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</si>
  <si>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</si>
  <si>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Bupa Acıbadem Sigorta AŞ</t>
  </si>
  <si>
    <t>H</t>
  </si>
  <si>
    <t>754-Beklenmeyen Ticari Giderler</t>
  </si>
  <si>
    <t>BNP Paribas Cardif Hayat Sigorta AŞ</t>
  </si>
  <si>
    <t>755-Kredi</t>
  </si>
  <si>
    <t>Demir Sağlık ve Hayat Sigorta AŞ</t>
  </si>
  <si>
    <t>756-İhracat Kredi</t>
  </si>
  <si>
    <t>Mapfre Yaşam Sigorta AŞ</t>
  </si>
  <si>
    <t>757-Piyasa Değerindeki Kayıp</t>
  </si>
  <si>
    <t>Türkiye Katılım Hayat AŞ</t>
  </si>
  <si>
    <t>758-Kira Ve Gelir Kaybı</t>
  </si>
  <si>
    <t>Viennalife Emeklilik ve Hayat AŞ</t>
  </si>
  <si>
    <t>E</t>
  </si>
  <si>
    <t>759-Diğer Finansal Kayıplar</t>
  </si>
  <si>
    <t>Allianz Hayat ve Emeklilik AŞ</t>
  </si>
  <si>
    <t>760-Hukuksal Koruma</t>
  </si>
  <si>
    <t>Allianz Yaşam ve Emeklilik AŞ</t>
  </si>
  <si>
    <t>761-Patlama</t>
  </si>
  <si>
    <t>Anadolu Hayat Emeklilik AŞ</t>
  </si>
  <si>
    <t>765-Makine Kırılması</t>
  </si>
  <si>
    <t>Bereket Emeklilik ve Hayat AŞ</t>
  </si>
  <si>
    <t>766-Montaj</t>
  </si>
  <si>
    <t>AgeSA Hayat ve Emeklilik AŞ</t>
  </si>
  <si>
    <t>767-İnşaat</t>
  </si>
  <si>
    <t>Axa Hayat ve Emeklilik AŞ</t>
  </si>
  <si>
    <t>768-Elektronik Cihaz</t>
  </si>
  <si>
    <t>BNP Paribas Cardif Emeklilik AŞ</t>
  </si>
  <si>
    <t>769-Yapı Denetimi Zorunlu Mali Sorumluluk</t>
  </si>
  <si>
    <t>Cigna Sağlık Hayat ve Emeklilik AŞ</t>
  </si>
  <si>
    <t>770-Deniz Yolu Yolcu Taşımacılığı ZMS</t>
  </si>
  <si>
    <t>HDI Fiba Emeklilik ve Hayat AŞ</t>
  </si>
  <si>
    <t>773-Devlet Destekli Arıcılık</t>
  </si>
  <si>
    <t>Garanti BBVA Emeklilik ve Hayat AŞ</t>
  </si>
  <si>
    <t>774-Su Ürünleri</t>
  </si>
  <si>
    <t>Groupama Hayat AŞ</t>
  </si>
  <si>
    <t>775-Dolu Sera</t>
  </si>
  <si>
    <t>NN Hayat ve Emeklilik AŞ</t>
  </si>
  <si>
    <t>776-Devlet Destekli Sera</t>
  </si>
  <si>
    <t>Katılım Emeklilik ve Hayat AŞ</t>
  </si>
  <si>
    <t>777-Devlet Destekli Bitkisel Ürün</t>
  </si>
  <si>
    <t>Metlife Emeklilik ve Hayat AŞ</t>
  </si>
  <si>
    <t>778-Devlet Destekli Su Ürünleri</t>
  </si>
  <si>
    <t>Türkiye Hayat ve Emeklilik AŞ</t>
  </si>
  <si>
    <t>779-Devlet Destekli Hayvan Hayat</t>
  </si>
  <si>
    <t>TOPLAM (HAYAT DIŞI ŞİRKETLER)</t>
  </si>
  <si>
    <t>T (HD)</t>
  </si>
  <si>
    <t>780-Hayvan Hayat</t>
  </si>
  <si>
    <t>TOPLAM (HAYAT VE EMEKLİLİK ŞİRKETLERİ)</t>
  </si>
  <si>
    <t>T (H+E)</t>
  </si>
  <si>
    <t>781-Kümes Hayvan Hayat</t>
  </si>
  <si>
    <t>TOPLAM (HAYAT DIŞI ŞİRKETLER+HAYAT VE EMEKLİLİK ŞİRKETLERİ)</t>
  </si>
  <si>
    <t>T (HD+H+E)</t>
  </si>
  <si>
    <t>782-Devlet Destekli Kümes Hayvan Hayat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</si>
  <si>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</si>
  <si>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</si>
  <si>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</si>
  <si>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</si>
  <si>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</si>
  <si>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</si>
  <si>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</si>
  <si>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</si>
  <si>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</si>
  <si>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</si>
  <si>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</si>
  <si>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</si>
  <si>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</si>
  <si>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</si>
  <si>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</si>
  <si>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</si>
  <si>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</si>
  <si>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</si>
  <si>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</si>
  <si>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</si>
  <si>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</si>
  <si>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</si>
  <si>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</si>
  <si>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</si>
  <si>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</si>
  <si>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</si>
  <si>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</si>
  <si>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</si>
  <si>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</si>
  <si>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</si>
  <si>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</si>
  <si>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</si>
  <si>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</si>
  <si>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</si>
  <si>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</si>
  <si>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</si>
  <si>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</si>
  <si>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</si>
  <si>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</si>
  <si>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</si>
  <si>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</si>
  <si>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</si>
  <si>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</si>
  <si>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</si>
  <si>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</si>
  <si>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</si>
  <si>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</si>
  <si>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</si>
  <si>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</si>
  <si>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</si>
  <si>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</si>
  <si>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</si>
  <si>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</si>
  <si>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</si>
  <si>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</si>
  <si>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</si>
  <si>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</si>
  <si>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</si>
  <si>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</si>
  <si>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</si>
  <si>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</si>
  <si>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</si>
  <si>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</si>
  <si>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</si>
  <si>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</si>
  <si>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</si>
  <si>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</si>
  <si>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</si>
  <si>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</si>
  <si>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01.01.2023-28.02.2023</t>
  </si>
  <si>
    <t>2023/02</t>
  </si>
  <si>
    <t>2022/02</t>
  </si>
  <si>
    <t>**Bu ve/veya ilgili sayfalardaki veriler 20.06.2023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</si>
</sst>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04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04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4" xfId="6251"/>
    <cellStyle name="Normal 2 4 2" xfId="6252"/>
    <cellStyle name="Normal 2 4 3" xfId="6253"/>
    <cellStyle name="Normal 2 5" xfId="6254"/>
    <cellStyle name="Normal 2 6" xfId="6255"/>
    <cellStyle name="Normal 2 7" xfId="6256"/>
    <cellStyle name="Normal 2 8" xfId="6257"/>
    <cellStyle name="Normal 2 9" xfId="6258"/>
    <cellStyle name="Normal 20" xfId="6259"/>
    <cellStyle name="Normal 20 2" xfId="6260"/>
    <cellStyle name="Normal 20 2 2" xfId="6261"/>
    <cellStyle name="Normal 20 2 7" xfId="6262"/>
    <cellStyle name="Normal 20 3" xfId="6263"/>
    <cellStyle name="Normal 20 3 2" xfId="6264"/>
    <cellStyle name="Normal 20 4" xfId="6265"/>
    <cellStyle name="Normal 200" xfId="6266"/>
    <cellStyle name="Normal 201" xfId="6267"/>
    <cellStyle name="Normal 202" xfId="6268"/>
    <cellStyle name="Normal 203" xfId="6269"/>
    <cellStyle name="Normal 204" xfId="6270"/>
    <cellStyle name="Normal 205" xfId="6271"/>
    <cellStyle name="Normal 206" xfId="6272"/>
    <cellStyle name="Normal 207" xfId="6273"/>
    <cellStyle name="Normal 208" xfId="6274"/>
    <cellStyle name="Normal 209" xfId="6275"/>
    <cellStyle name="Normal 21" xfId="6276"/>
    <cellStyle name="Normal 21 2" xfId="6277"/>
    <cellStyle name="Normal 210" xfId="6278"/>
    <cellStyle name="Normal 211" xfId="6279"/>
    <cellStyle name="Normal 212" xfId="6280"/>
    <cellStyle name="Normal 213" xfId="6281"/>
    <cellStyle name="Normal 214" xfId="6282"/>
    <cellStyle name="Normal 215" xfId="6283"/>
    <cellStyle name="Normal 216" xfId="6284"/>
    <cellStyle name="Normal 217" xfId="6285"/>
    <cellStyle name="Normal 218" xfId="6286"/>
    <cellStyle name="Normal 219" xfId="6287"/>
    <cellStyle name="Normal 22" xfId="6288"/>
    <cellStyle name="Normal 220" xfId="6289"/>
    <cellStyle name="Normal 221" xfId="6290"/>
    <cellStyle name="Normal 222" xfId="6291"/>
    <cellStyle name="Normal 223" xfId="6292"/>
    <cellStyle name="Normal 224" xfId="6293"/>
    <cellStyle name="Normal 225" xfId="6294"/>
    <cellStyle name="Normal 226" xfId="6295"/>
    <cellStyle name="Normal 227" xfId="6296"/>
    <cellStyle name="Normal 228" xfId="6297"/>
    <cellStyle name="Normal 229" xfId="6298"/>
    <cellStyle name="Normal 23" xfId="6299"/>
    <cellStyle name="Normal 230" xfId="6300"/>
    <cellStyle name="Normal 231" xfId="6301"/>
    <cellStyle name="Normal 232" xfId="6302"/>
    <cellStyle name="Normal 233" xfId="6303"/>
    <cellStyle name="Normal 234" xfId="6304"/>
    <cellStyle name="Normal 235" xfId="6305"/>
    <cellStyle name="Normal 236" xfId="6306"/>
    <cellStyle name="Normal 237" xfId="6307"/>
    <cellStyle name="Normal 238" xfId="6308"/>
    <cellStyle name="Normal 239" xfId="6309"/>
    <cellStyle name="Normal 24" xfId="6310"/>
    <cellStyle name="Normal 24 2" xfId="6311"/>
    <cellStyle name="Normal 240" xfId="6312"/>
    <cellStyle name="Normal 241" xfId="6313"/>
    <cellStyle name="Normal 242" xfId="6314"/>
    <cellStyle name="Normal 243" xfId="6315"/>
    <cellStyle name="Normal 244" xfId="6316"/>
    <cellStyle name="Normal 245" xfId="6317"/>
    <cellStyle name="Normal 246" xfId="6318"/>
    <cellStyle name="Normal 247" xfId="6319"/>
    <cellStyle name="Normal 248" xfId="6320"/>
    <cellStyle name="Normal 249" xfId="6321"/>
    <cellStyle name="Normal 25" xfId="6322"/>
    <cellStyle name="Normal 250" xfId="6323"/>
    <cellStyle name="Normal 251" xfId="6324"/>
    <cellStyle name="Normal 252" xfId="6325"/>
    <cellStyle name="Normal 253" xfId="6326"/>
    <cellStyle name="Normal 254" xfId="6327"/>
    <cellStyle name="Normal 255" xfId="6328"/>
    <cellStyle name="Normal 256" xfId="6329"/>
    <cellStyle name="Normal 257" xfId="6330"/>
    <cellStyle name="Normal 258" xfId="6331"/>
    <cellStyle name="Normal 259" xfId="6332"/>
    <cellStyle name="Normal 26" xfId="6333"/>
    <cellStyle name="Normal 260" xfId="6334"/>
    <cellStyle name="Normal 261" xfId="6335"/>
    <cellStyle name="Normal 262" xfId="6336"/>
    <cellStyle name="Normal 263" xfId="6337"/>
    <cellStyle name="Normal 264" xfId="6338"/>
    <cellStyle name="Normal 265" xfId="6339"/>
    <cellStyle name="Normal 266" xfId="6340"/>
    <cellStyle name="Normal 267" xfId="6341"/>
    <cellStyle name="Normal 268" xfId="6342"/>
    <cellStyle name="Normal 269" xfId="6343"/>
    <cellStyle name="Normal 27" xfId="6344"/>
    <cellStyle name="Normal 270" xfId="6345"/>
    <cellStyle name="Normal 271" xfId="6346"/>
    <cellStyle name="Normal 272" xfId="6347"/>
    <cellStyle name="Normal 273" xfId="6348"/>
    <cellStyle name="Normal 273 2" xfId="6349"/>
    <cellStyle name="Normal 274" xfId="6350"/>
    <cellStyle name="Normal 274 2" xfId="6351"/>
    <cellStyle name="Normal 275" xfId="6352"/>
    <cellStyle name="Normal 276" xfId="6353"/>
    <cellStyle name="Normal 277" xfId="6354"/>
    <cellStyle name="Normal 278" xfId="6355"/>
    <cellStyle name="Normal 279" xfId="6356"/>
    <cellStyle name="Normal 28" xfId="6357"/>
    <cellStyle name="Normal 28 2" xfId="6358"/>
    <cellStyle name="Normal 280" xfId="6359"/>
    <cellStyle name="Normal 281" xfId="6360"/>
    <cellStyle name="Normal 282" xfId="6361"/>
    <cellStyle name="Normal 282 2" xfId="6362"/>
    <cellStyle name="Normal 283" xfId="6363"/>
    <cellStyle name="Normal 284" xfId="6364"/>
    <cellStyle name="Normal 285" xfId="6365"/>
    <cellStyle name="Normal 285 2" xfId="6366"/>
    <cellStyle name="Normal 286" xfId="6367"/>
    <cellStyle name="Normal 287" xfId="6368"/>
    <cellStyle name="Normal 288" xfId="6369"/>
    <cellStyle name="Normal 289" xfId="6370"/>
    <cellStyle name="Normal 29" xfId="6371"/>
    <cellStyle name="Normal 29 2" xfId="6372"/>
    <cellStyle name="Normal 290" xfId="6373"/>
    <cellStyle name="Normal 291" xfId="6374"/>
    <cellStyle name="Normal 292" xfId="6375"/>
    <cellStyle name="Normal 293" xfId="6376"/>
    <cellStyle name="Normal 294" xfId="6377"/>
    <cellStyle name="Normal 295" xfId="6378"/>
    <cellStyle name="Normal 296" xfId="6379"/>
    <cellStyle name="Normal 297" xfId="6380"/>
    <cellStyle name="Normal 298" xfId="6381"/>
    <cellStyle name="Normal 299" xfId="6382"/>
    <cellStyle name="Normal 3" xfId="6383"/>
    <cellStyle name="Normal 3 10" xfId="6384"/>
    <cellStyle name="Normal 3 10 2" xfId="6385"/>
    <cellStyle name="Normal 3 11" xfId="6386"/>
    <cellStyle name="Normal 3 12" xfId="6387"/>
    <cellStyle name="Normal 3 13" xfId="6388"/>
    <cellStyle name="Normal 3 14" xfId="6389"/>
    <cellStyle name="Normal 3 2" xfId="6390"/>
    <cellStyle name="Normal 3 2 10" xfId="6391"/>
    <cellStyle name="Normal 3 2 10 2" xfId="6392"/>
    <cellStyle name="Normal 3 2 10 2 2" xfId="6393"/>
    <cellStyle name="Normal 3 2 10 3" xfId="6394"/>
    <cellStyle name="Normal 3 2 11" xfId="6395"/>
    <cellStyle name="Normal 3 2 11 2" xfId="6396"/>
    <cellStyle name="Normal 3 2 11 2 2" xfId="6397"/>
    <cellStyle name="Normal 3 2 11 3" xfId="6398"/>
    <cellStyle name="Normal 3 2 12" xfId="6399"/>
    <cellStyle name="Normal 3 2 12 2" xfId="6400"/>
    <cellStyle name="Normal 3 2 12 2 2" xfId="6401"/>
    <cellStyle name="Normal 3 2 12 3" xfId="6402"/>
    <cellStyle name="Normal 3 2 13" xfId="6403"/>
    <cellStyle name="Normal 3 2 13 2" xfId="6404"/>
    <cellStyle name="Normal 3 2 13 2 2" xfId="6405"/>
    <cellStyle name="Normal 3 2 13 3" xfId="6406"/>
    <cellStyle name="Normal 3 2 14" xfId="6407"/>
    <cellStyle name="Normal 3 2 14 2" xfId="6408"/>
    <cellStyle name="Normal 3 2 15" xfId="6409"/>
    <cellStyle name="Normal 3 2 15 2" xfId="6410"/>
    <cellStyle name="Normal 3 2 16" xfId="6411"/>
    <cellStyle name="Normal 3 2 17" xfId="6412"/>
    <cellStyle name="Normal 3 2 2" xfId="6413"/>
    <cellStyle name="Normal 3 2 2 2" xfId="6414"/>
    <cellStyle name="Normal 3 2 2 2 2" xfId="6415"/>
    <cellStyle name="Normal 3 2 2 2 2 2" xfId="6416"/>
    <cellStyle name="Normal 3 2 2 2 2 2 2" xfId="6417"/>
    <cellStyle name="Normal 3 2 2 2 2 2 2 2" xfId="6418"/>
    <cellStyle name="Normal 3 2 2 2 2 2 3" xfId="6419"/>
    <cellStyle name="Normal 3 2 2 2 2 3" xfId="6420"/>
    <cellStyle name="Normal 3 2 2 2 2 3 2" xfId="6421"/>
    <cellStyle name="Normal 3 2 2 2 2 4" xfId="6422"/>
    <cellStyle name="Normal 3 2 2 2 2 4 2" xfId="6423"/>
    <cellStyle name="Normal 3 2 2 2 3" xfId="6424"/>
    <cellStyle name="Normal 3 2 2 2 3 2" xfId="6425"/>
    <cellStyle name="Normal 3 2 2 2 4" xfId="6426"/>
    <cellStyle name="Normal 3 2 2 3" xfId="6427"/>
    <cellStyle name="Normal 3 2 2 3 2" xfId="6428"/>
    <cellStyle name="Normal 3 2 2 3 2 2" xfId="6429"/>
    <cellStyle name="Normal 3 2 2 3 3" xfId="6430"/>
    <cellStyle name="Normal 3 2 2 4" xfId="6431"/>
    <cellStyle name="Normal 3 2 2 4 2" xfId="6432"/>
    <cellStyle name="Normal 3 2 2 5" xfId="6433"/>
    <cellStyle name="Normal 3 2 3" xfId="6434"/>
    <cellStyle name="Normal 3 2 3 2" xfId="6435"/>
    <cellStyle name="Normal 3 2 3 2 2" xfId="6436"/>
    <cellStyle name="Normal 3 2 3 3" xfId="6437"/>
    <cellStyle name="Normal 3 2 4" xfId="6438"/>
    <cellStyle name="Normal 3 2 4 2" xfId="6439"/>
    <cellStyle name="Normal 3 2 4 2 2" xfId="6440"/>
    <cellStyle name="Normal 3 2 4 3" xfId="6441"/>
    <cellStyle name="Normal 3 2 5" xfId="6442"/>
    <cellStyle name="Normal 3 2 5 2" xfId="6443"/>
    <cellStyle name="Normal 3 2 5 2 2" xfId="6444"/>
    <cellStyle name="Normal 3 2 5 3" xfId="6445"/>
    <cellStyle name="Normal 3 2 6" xfId="6446"/>
    <cellStyle name="Normal 3 2 6 2" xfId="6447"/>
    <cellStyle name="Normal 3 2 6 2 2" xfId="6448"/>
    <cellStyle name="Normal 3 2 6 3" xfId="6449"/>
    <cellStyle name="Normal 3 2 7" xfId="6450"/>
    <cellStyle name="Normal 3 2 7 2" xfId="6451"/>
    <cellStyle name="Normal 3 2 7 2 2" xfId="6452"/>
    <cellStyle name="Normal 3 2 7 3" xfId="6453"/>
    <cellStyle name="Normal 3 2 8" xfId="6454"/>
    <cellStyle name="Normal 3 2 8 2" xfId="6455"/>
    <cellStyle name="Normal 3 2 8 2 2" xfId="6456"/>
    <cellStyle name="Normal 3 2 8 3" xfId="6457"/>
    <cellStyle name="Normal 3 2 9" xfId="6458"/>
    <cellStyle name="Normal 3 2 9 2" xfId="6459"/>
    <cellStyle name="Normal 3 2 9 2 2" xfId="6460"/>
    <cellStyle name="Normal 3 2 9 3" xfId="6461"/>
    <cellStyle name="Normal 3 3" xfId="6462"/>
    <cellStyle name="Normal 3 3 2" xfId="6463"/>
    <cellStyle name="Normal 3 4" xfId="6464"/>
    <cellStyle name="Normal 3 4 2" xfId="6465"/>
    <cellStyle name="Normal 3 5" xfId="6466"/>
    <cellStyle name="Normal 3 5 2" xfId="6467"/>
    <cellStyle name="Normal 3 6" xfId="6468"/>
    <cellStyle name="Normal 3 6 2" xfId="6469"/>
    <cellStyle name="Normal 3 7" xfId="6470"/>
    <cellStyle name="Normal 3 7 2" xfId="6471"/>
    <cellStyle name="Normal 3 8" xfId="6472"/>
    <cellStyle name="Normal 3 8 2" xfId="6473"/>
    <cellStyle name="Normal 3 9" xfId="6474"/>
    <cellStyle name="Normal 3 9 2" xfId="6475"/>
    <cellStyle name="Normal 30" xfId="6476"/>
    <cellStyle name="Normal 300" xfId="6477"/>
    <cellStyle name="Normal 301" xfId="6478"/>
    <cellStyle name="Normal 302" xfId="6479"/>
    <cellStyle name="Normal 303" xfId="6480"/>
    <cellStyle name="Normal 304" xfId="6481"/>
    <cellStyle name="Normal 305" xfId="6482"/>
    <cellStyle name="Normal 306" xfId="6483"/>
    <cellStyle name="Normal 307" xfId="6484"/>
    <cellStyle name="Normal 308" xfId="6485"/>
    <cellStyle name="Normal 309" xfId="6486"/>
    <cellStyle name="Normal 31" xfId="6487"/>
    <cellStyle name="Normal 310" xfId="6488"/>
    <cellStyle name="Normal 311" xfId="6489"/>
    <cellStyle name="Normal 312" xfId="6490"/>
    <cellStyle name="Normal 313" xfId="6491"/>
    <cellStyle name="Normal 314" xfId="6492"/>
    <cellStyle name="Normal 315" xfId="6493"/>
    <cellStyle name="Normal 316" xfId="6494"/>
    <cellStyle name="Normal 317" xfId="6495"/>
    <cellStyle name="Normal 318" xfId="6496"/>
    <cellStyle name="Normal 319" xfId="6497"/>
    <cellStyle name="Normal 32" xfId="6498"/>
    <cellStyle name="Normal 320" xfId="6499"/>
    <cellStyle name="Normal 321" xfId="6500"/>
    <cellStyle name="Normal 322" xfId="6501"/>
    <cellStyle name="Normal 323" xfId="6502"/>
    <cellStyle name="Normal 324" xfId="6503"/>
    <cellStyle name="Normal 325" xfId="6504"/>
    <cellStyle name="Normal 326" xfId="6505"/>
    <cellStyle name="Normal 327" xfId="6506"/>
    <cellStyle name="Normal 328" xfId="6507"/>
    <cellStyle name="Normal 329" xfId="6508"/>
    <cellStyle name="Normal 33" xfId="6509"/>
    <cellStyle name="Normal 330" xfId="6510"/>
    <cellStyle name="Normal 331" xfId="6511"/>
    <cellStyle name="Normal 332" xfId="6512"/>
    <cellStyle name="Normal 333" xfId="6513"/>
    <cellStyle name="Normal 334" xfId="6514"/>
    <cellStyle name="Normal 335" xfId="6515"/>
    <cellStyle name="Normal 336" xfId="6516"/>
    <cellStyle name="Normal 337" xfId="6517"/>
    <cellStyle name="Normal 338" xfId="6518"/>
    <cellStyle name="Normal 339" xfId="6519"/>
    <cellStyle name="Normal 34" xfId="6520"/>
    <cellStyle name="Normal 340" xfId="6521"/>
    <cellStyle name="Normal 341" xfId="6522"/>
    <cellStyle name="Normal 342" xfId="6523"/>
    <cellStyle name="Normal 343" xfId="6524"/>
    <cellStyle name="Normal 344" xfId="6525"/>
    <cellStyle name="Normal 345" xfId="6526"/>
    <cellStyle name="Normal 346" xfId="6527"/>
    <cellStyle name="Normal 347" xfId="6528"/>
    <cellStyle name="Normal 348" xfId="6529"/>
    <cellStyle name="Normal 349" xfId="6530"/>
    <cellStyle name="Normal 35" xfId="6531"/>
    <cellStyle name="Normal 350" xfId="6532"/>
    <cellStyle name="Normal 351" xfId="6533"/>
    <cellStyle name="Normal 352" xfId="6534"/>
    <cellStyle name="Normal 353" xfId="6535"/>
    <cellStyle name="Normal 354" xfId="6536"/>
    <cellStyle name="Normal 355" xfId="6537"/>
    <cellStyle name="Normal 356" xfId="6538"/>
    <cellStyle name="Normal 357" xfId="6539"/>
    <cellStyle name="Normal 358" xfId="6540"/>
    <cellStyle name="Normal 359" xfId="6541"/>
    <cellStyle name="Normal 36" xfId="6542"/>
    <cellStyle name="Normal 360" xfId="6543"/>
    <cellStyle name="Normal 361" xfId="6544"/>
    <cellStyle name="Normal 362" xfId="6545"/>
    <cellStyle name="Normal 363" xfId="6546"/>
    <cellStyle name="Normal 364" xfId="6547"/>
    <cellStyle name="Normal 365" xfId="6548"/>
    <cellStyle name="Normal 366" xfId="6549"/>
    <cellStyle name="Normal 367" xfId="6550"/>
    <cellStyle name="Normal 368" xfId="6551"/>
    <cellStyle name="Normal 369" xfId="6552"/>
    <cellStyle name="Normal 37" xfId="6553"/>
    <cellStyle name="Normal 370" xfId="6554"/>
    <cellStyle name="Normal 371" xfId="6555"/>
    <cellStyle name="Normal 372" xfId="6556"/>
    <cellStyle name="Normal 373" xfId="6557"/>
    <cellStyle name="Normal 374" xfId="6558"/>
    <cellStyle name="Normal 375" xfId="6559"/>
    <cellStyle name="Normal 376" xfId="6560"/>
    <cellStyle name="Normal 377" xfId="6561"/>
    <cellStyle name="Normal 378" xfId="6562"/>
    <cellStyle name="Normal 379" xfId="6563"/>
    <cellStyle name="Normal 38" xfId="6564"/>
    <cellStyle name="Normal 380" xfId="6565"/>
    <cellStyle name="Normal 381" xfId="6566"/>
    <cellStyle name="Normal 382" xfId="6567"/>
    <cellStyle name="Normal 383" xfId="6568"/>
    <cellStyle name="Normal 384" xfId="6569"/>
    <cellStyle name="Normal 385" xfId="6570"/>
    <cellStyle name="Normal 386" xfId="6571"/>
    <cellStyle name="Normal 387" xfId="6572"/>
    <cellStyle name="Normal 388" xfId="6573"/>
    <cellStyle name="Normal 389" xfId="6574"/>
    <cellStyle name="Normal 39" xfId="6575"/>
    <cellStyle name="Normal 390" xfId="6576"/>
    <cellStyle name="Normal 391" xfId="6577"/>
    <cellStyle name="Normal 392" xfId="6578"/>
    <cellStyle name="Normal 393" xfId="6579"/>
    <cellStyle name="Normal 394" xfId="6580"/>
    <cellStyle name="Normal 395" xfId="6581"/>
    <cellStyle name="Normal 396" xfId="6582"/>
    <cellStyle name="Normal 397" xfId="6583"/>
    <cellStyle name="Normal 398" xfId="6584"/>
    <cellStyle name="Normal 399" xfId="6585"/>
    <cellStyle name="Normal 4" xfId="6586"/>
    <cellStyle name="Normal 4 2" xfId="6587"/>
    <cellStyle name="Normal 4 2 2" xfId="6588"/>
    <cellStyle name="Normal 4 2 3" xfId="6589"/>
    <cellStyle name="Normal 4 3" xfId="6590"/>
    <cellStyle name="Normal 4 4" xfId="6591"/>
    <cellStyle name="Normal 4 5" xfId="6592"/>
    <cellStyle name="Normal 4 7" xfId="6593"/>
    <cellStyle name="Normal 4 7 2" xfId="6594"/>
    <cellStyle name="Normal 40" xfId="6595"/>
    <cellStyle name="Normal 400" xfId="6596"/>
    <cellStyle name="Normal 401" xfId="6597"/>
    <cellStyle name="Normal 402" xfId="6598"/>
    <cellStyle name="Normal 403" xfId="6599"/>
    <cellStyle name="Normal 404" xfId="6600"/>
    <cellStyle name="Normal 405" xfId="6601"/>
    <cellStyle name="Normal 406" xfId="6602"/>
    <cellStyle name="Normal 407" xfId="6603"/>
    <cellStyle name="Normal 408" xfId="6604"/>
    <cellStyle name="Normal 409" xfId="6605"/>
    <cellStyle name="Normal 41" xfId="6606"/>
    <cellStyle name="Normal 410" xfId="6607"/>
    <cellStyle name="Normal 411" xfId="6608"/>
    <cellStyle name="Normal 412" xfId="6609"/>
    <cellStyle name="Normal 413" xfId="6610"/>
    <cellStyle name="Normal 414" xfId="6611"/>
    <cellStyle name="Normal 415" xfId="6612"/>
    <cellStyle name="Normal 416" xfId="6613"/>
    <cellStyle name="Normal 417" xfId="6614"/>
    <cellStyle name="Normal 418" xfId="6615"/>
    <cellStyle name="Normal 419" xfId="6616"/>
    <cellStyle name="Normal 42" xfId="6617"/>
    <cellStyle name="Normal 43" xfId="6618"/>
    <cellStyle name="Normal 44" xfId="6619"/>
    <cellStyle name="Normal 45" xfId="6620"/>
    <cellStyle name="Normal 46" xfId="6621"/>
    <cellStyle name="Normal 47" xfId="6622"/>
    <cellStyle name="Normal 48" xfId="6623"/>
    <cellStyle name="Normal 49" xfId="6624"/>
    <cellStyle name="Normal 5" xfId="6625"/>
    <cellStyle name="Normal 5 10" xfId="6626"/>
    <cellStyle name="Normal 5 10 2" xfId="6627"/>
    <cellStyle name="Normal 5 10 3" xfId="6628"/>
    <cellStyle name="Normal 5 11" xfId="6629"/>
    <cellStyle name="Normal 5 11 2" xfId="6630"/>
    <cellStyle name="Normal 5 11 3" xfId="6631"/>
    <cellStyle name="Normal 5 12" xfId="6632"/>
    <cellStyle name="Normal 5 12 2" xfId="6633"/>
    <cellStyle name="Normal 5 12 3" xfId="6634"/>
    <cellStyle name="Normal 5 13" xfId="6635"/>
    <cellStyle name="Normal 5 13 2" xfId="6636"/>
    <cellStyle name="Normal 5 13 3" xfId="6637"/>
    <cellStyle name="Normal 5 14" xfId="6638"/>
    <cellStyle name="Normal 5 14 2" xfId="6639"/>
    <cellStyle name="Normal 5 14 3" xfId="6640"/>
    <cellStyle name="Normal 5 15" xfId="6641"/>
    <cellStyle name="Normal 5 15 2" xfId="6642"/>
    <cellStyle name="Normal 5 15 3" xfId="6643"/>
    <cellStyle name="Normal 5 16" xfId="6644"/>
    <cellStyle name="Normal 5 16 2" xfId="6645"/>
    <cellStyle name="Normal 5 16 3" xfId="6646"/>
    <cellStyle name="Normal 5 17" xfId="6647"/>
    <cellStyle name="Normal 5 17 2" xfId="6648"/>
    <cellStyle name="Normal 5 17 3" xfId="6649"/>
    <cellStyle name="Normal 5 18" xfId="6650"/>
    <cellStyle name="Normal 5 18 2" xfId="6651"/>
    <cellStyle name="Normal 5 18 3" xfId="6652"/>
    <cellStyle name="Normal 5 19" xfId="6653"/>
    <cellStyle name="Normal 5 19 2" xfId="6654"/>
    <cellStyle name="Normal 5 19 3" xfId="6655"/>
    <cellStyle name="Normal 5 2" xfId="6656"/>
    <cellStyle name="Normal 5 2 2" xfId="6657"/>
    <cellStyle name="Normal 5 2 3" xfId="6658"/>
    <cellStyle name="Normal 5 20" xfId="6659"/>
    <cellStyle name="Normal 5 20 2" xfId="6660"/>
    <cellStyle name="Normal 5 20 3" xfId="6661"/>
    <cellStyle name="Normal 5 21" xfId="6662"/>
    <cellStyle name="Normal 5 21 2" xfId="6663"/>
    <cellStyle name="Normal 5 21 3" xfId="6664"/>
    <cellStyle name="Normal 5 22" xfId="6665"/>
    <cellStyle name="Normal 5 22 2" xfId="6666"/>
    <cellStyle name="Normal 5 22 3" xfId="6667"/>
    <cellStyle name="Normal 5 23" xfId="6668"/>
    <cellStyle name="Normal 5 23 2" xfId="6669"/>
    <cellStyle name="Normal 5 23 3" xfId="6670"/>
    <cellStyle name="Normal 5 24" xfId="6671"/>
    <cellStyle name="Normal 5 24 2" xfId="6672"/>
    <cellStyle name="Normal 5 24 3" xfId="6673"/>
    <cellStyle name="Normal 5 25" xfId="6674"/>
    <cellStyle name="Normal 5 25 2" xfId="6675"/>
    <cellStyle name="Normal 5 25 3" xfId="6676"/>
    <cellStyle name="Normal 5 26" xfId="6677"/>
    <cellStyle name="Normal 5 27" xfId="6678"/>
    <cellStyle name="Normal 5 3" xfId="6679"/>
    <cellStyle name="Normal 5 3 2" xfId="6680"/>
    <cellStyle name="Normal 5 3 3" xfId="6681"/>
    <cellStyle name="Normal 5 4" xfId="6682"/>
    <cellStyle name="Normal 5 4 2" xfId="6683"/>
    <cellStyle name="Normal 5 4 3" xfId="6684"/>
    <cellStyle name="Normal 5 5" xfId="6685"/>
    <cellStyle name="Normal 5 5 2" xfId="6686"/>
    <cellStyle name="Normal 5 5 3" xfId="6687"/>
    <cellStyle name="Normal 5 6" xfId="6688"/>
    <cellStyle name="Normal 5 6 2" xfId="6689"/>
    <cellStyle name="Normal 5 6 3" xfId="6690"/>
    <cellStyle name="Normal 5 7" xfId="6691"/>
    <cellStyle name="Normal 5 7 2" xfId="6692"/>
    <cellStyle name="Normal 5 7 3" xfId="6693"/>
    <cellStyle name="Normal 5 8" xfId="6694"/>
    <cellStyle name="Normal 5 8 2" xfId="6695"/>
    <cellStyle name="Normal 5 8 3" xfId="6696"/>
    <cellStyle name="Normal 5 9" xfId="6697"/>
    <cellStyle name="Normal 5 9 2" xfId="6698"/>
    <cellStyle name="Normal 5 9 3" xfId="6699"/>
    <cellStyle name="Normal 50" xfId="6700"/>
    <cellStyle name="Normal 51" xfId="6701"/>
    <cellStyle name="Normal 52" xfId="6702"/>
    <cellStyle name="Normal 53" xfId="6703"/>
    <cellStyle name="Normal 54" xfId="6704"/>
    <cellStyle name="Normal 55" xfId="6705"/>
    <cellStyle name="Normal 56" xfId="6706"/>
    <cellStyle name="Normal 57" xfId="6707"/>
    <cellStyle name="Normal 58" xfId="6708"/>
    <cellStyle name="Normal 59" xfId="6709"/>
    <cellStyle name="Normal 59 2" xfId="6710"/>
    <cellStyle name="Normal 59 3" xfId="6711"/>
    <cellStyle name="Normal 6" xfId="6712"/>
    <cellStyle name="Normal 6 10" xfId="6713"/>
    <cellStyle name="Normal 6 10 2" xfId="6714"/>
    <cellStyle name="Normal 6 2" xfId="6715"/>
    <cellStyle name="Normal 6 2 2" xfId="6716"/>
    <cellStyle name="Normal 6 2 2 2" xfId="6717"/>
    <cellStyle name="Normal 6 2 3" xfId="6718"/>
    <cellStyle name="Normal 6 3" xfId="6719"/>
    <cellStyle name="Normal 6 3 2" xfId="6720"/>
    <cellStyle name="Normal 6 3 2 2" xfId="6721"/>
    <cellStyle name="Normal 6 3 3" xfId="6722"/>
    <cellStyle name="Normal 6 4" xfId="6723"/>
    <cellStyle name="Normal 6 4 2" xfId="6724"/>
    <cellStyle name="Normal 6 4 2 2" xfId="6725"/>
    <cellStyle name="Normal 6 4 3" xfId="6726"/>
    <cellStyle name="Normal 6 5" xfId="6727"/>
    <cellStyle name="Normal 6 5 2" xfId="6728"/>
    <cellStyle name="Normal 6 5 2 2" xfId="6729"/>
    <cellStyle name="Normal 6 5 3" xfId="6730"/>
    <cellStyle name="Normal 6 6" xfId="6731"/>
    <cellStyle name="Normal 6 6 2" xfId="6732"/>
    <cellStyle name="Normal 6 6 2 2" xfId="6733"/>
    <cellStyle name="Normal 6 6 3" xfId="6734"/>
    <cellStyle name="Normal 6 7" xfId="6735"/>
    <cellStyle name="Normal 6 7 2" xfId="6736"/>
    <cellStyle name="Normal 6 7 2 2" xfId="6737"/>
    <cellStyle name="Normal 6 7 3" xfId="6738"/>
    <cellStyle name="Normal 6 8" xfId="6739"/>
    <cellStyle name="Normal 6 8 2" xfId="6740"/>
    <cellStyle name="Normal 6 8 2 2" xfId="6741"/>
    <cellStyle name="Normal 6 8 3" xfId="6742"/>
    <cellStyle name="Normal 6 9" xfId="6743"/>
    <cellStyle name="Normal 6 9 2" xfId="6744"/>
    <cellStyle name="Normal 60" xfId="6745"/>
    <cellStyle name="Normal 60 2" xfId="6746"/>
    <cellStyle name="Normal 61" xfId="6747"/>
    <cellStyle name="Normal 61 2" xfId="6748"/>
    <cellStyle name="Normal 62" xfId="6749"/>
    <cellStyle name="Normal 62 2" xfId="6750"/>
    <cellStyle name="Normal 63" xfId="6751"/>
    <cellStyle name="Normal 64" xfId="6752"/>
    <cellStyle name="Normal 65" xfId="6753"/>
    <cellStyle name="Normal 66" xfId="6754"/>
    <cellStyle name="Normal 67" xfId="6755"/>
    <cellStyle name="Normal 68" xfId="6756"/>
    <cellStyle name="Normal 69" xfId="6757"/>
    <cellStyle name="Normal 7" xfId="6758"/>
    <cellStyle name="Normal 7 2" xfId="6759"/>
    <cellStyle name="Normal 7 2 2" xfId="6760"/>
    <cellStyle name="Normal 7 2 2 2" xfId="6761"/>
    <cellStyle name="Normal 7 2 3" xfId="6762"/>
    <cellStyle name="Normal 7 3" xfId="6763"/>
    <cellStyle name="Normal 7 3 2" xfId="6764"/>
    <cellStyle name="Normal 7 4" xfId="6765"/>
    <cellStyle name="Normal 7 5" xfId="6766"/>
    <cellStyle name="Normal 70" xfId="6767"/>
    <cellStyle name="Normal 71" xfId="6768"/>
    <cellStyle name="Normal 72" xfId="6769"/>
    <cellStyle name="Normal 73" xfId="6770"/>
    <cellStyle name="Normal 74" xfId="6771"/>
    <cellStyle name="Normal 75" xfId="6772"/>
    <cellStyle name="Normal 76" xfId="6773"/>
    <cellStyle name="Normal 77" xfId="6774"/>
    <cellStyle name="Normal 78" xfId="6775"/>
    <cellStyle name="Normal 79" xfId="6776"/>
    <cellStyle name="Normal 8" xfId="6777"/>
    <cellStyle name="Normal 8 2" xfId="6778"/>
    <cellStyle name="Normal 8 3" xfId="6779"/>
    <cellStyle name="Normal 80" xfId="6780"/>
    <cellStyle name="Normal 81" xfId="6781"/>
    <cellStyle name="Normal 82" xfId="6782"/>
    <cellStyle name="Normal 83" xfId="6783"/>
    <cellStyle name="Normal 84" xfId="6784"/>
    <cellStyle name="Normal 85" xfId="6785"/>
    <cellStyle name="Normal 86" xfId="6786"/>
    <cellStyle name="Normal 87" xfId="6787"/>
    <cellStyle name="Normal 88" xfId="6788"/>
    <cellStyle name="Normal 89" xfId="6789"/>
    <cellStyle name="Normal 9" xfId="6790"/>
    <cellStyle name="Normal 9 2" xfId="6791"/>
    <cellStyle name="Normal 9 2 2" xfId="6792"/>
    <cellStyle name="Normal 9 3" xfId="6793"/>
    <cellStyle name="Normal 90" xfId="6794"/>
    <cellStyle name="Normal 91" xfId="6795"/>
    <cellStyle name="Normal 91 10" xfId="6796"/>
    <cellStyle name="Normal 91 100" xfId="6797"/>
    <cellStyle name="Normal 91 101" xfId="6798"/>
    <cellStyle name="Normal 91 102" xfId="6799"/>
    <cellStyle name="Normal 91 103" xfId="6800"/>
    <cellStyle name="Normal 91 104" xfId="6801"/>
    <cellStyle name="Normal 91 105" xfId="6802"/>
    <cellStyle name="Normal 91 106" xfId="6803"/>
    <cellStyle name="Normal 91 107" xfId="6804"/>
    <cellStyle name="Normal 91 108" xfId="6805"/>
    <cellStyle name="Normal 91 109" xfId="6806"/>
    <cellStyle name="Normal 91 109 2" xfId="6807"/>
    <cellStyle name="Normal 91 11" xfId="6808"/>
    <cellStyle name="Normal 91 110" xfId="6809"/>
    <cellStyle name="Normal 91 111" xfId="6810"/>
    <cellStyle name="Normal 91 112" xfId="6811"/>
    <cellStyle name="Normal 91 113" xfId="6812"/>
    <cellStyle name="Normal 91 114" xfId="6813"/>
    <cellStyle name="Normal 91 115" xfId="6814"/>
    <cellStyle name="Normal 91 116" xfId="6815"/>
    <cellStyle name="Normal 91 116 2" xfId="6816"/>
    <cellStyle name="Normal 91 117" xfId="6817"/>
    <cellStyle name="Normal 91 118" xfId="6818"/>
    <cellStyle name="Normal 91 119" xfId="6819"/>
    <cellStyle name="Normal 91 12" xfId="6820"/>
    <cellStyle name="Normal 91 120" xfId="6821"/>
    <cellStyle name="Normal 91 121" xfId="6822"/>
    <cellStyle name="Normal 91 122" xfId="6823"/>
    <cellStyle name="Normal 91 123" xfId="6824"/>
    <cellStyle name="Normal 91 124" xfId="6825"/>
    <cellStyle name="Normal 91 125" xfId="6826"/>
    <cellStyle name="Normal 91 126" xfId="6827"/>
    <cellStyle name="Normal 91 127" xfId="6828"/>
    <cellStyle name="Normal 91 128" xfId="6829"/>
    <cellStyle name="Normal 91 129" xfId="6830"/>
    <cellStyle name="Normal 91 13" xfId="6831"/>
    <cellStyle name="Normal 91 130" xfId="6832"/>
    <cellStyle name="Normal 91 131" xfId="6833"/>
    <cellStyle name="Normal 91 132" xfId="6834"/>
    <cellStyle name="Normal 91 133" xfId="6835"/>
    <cellStyle name="Normal 91 134" xfId="6836"/>
    <cellStyle name="Normal 91 135" xfId="6837"/>
    <cellStyle name="Normal 91 136" xfId="6838"/>
    <cellStyle name="Normal 91 137" xfId="6839"/>
    <cellStyle name="Normal 91 138" xfId="6840"/>
    <cellStyle name="Normal 91 139" xfId="6841"/>
    <cellStyle name="Normal 91 14" xfId="6842"/>
    <cellStyle name="Normal 91 140" xfId="6843"/>
    <cellStyle name="Normal 91 141" xfId="6844"/>
    <cellStyle name="Normal 91 142" xfId="6845"/>
    <cellStyle name="Normal 91 143" xfId="6846"/>
    <cellStyle name="Normal 91 144" xfId="6847"/>
    <cellStyle name="Normal 91 145" xfId="6848"/>
    <cellStyle name="Normal 91 146" xfId="6849"/>
    <cellStyle name="Normal 91 147" xfId="6850"/>
    <cellStyle name="Normal 91 148" xfId="6851"/>
    <cellStyle name="Normal 91 149" xfId="6852"/>
    <cellStyle name="Normal 91 15" xfId="6853"/>
    <cellStyle name="Normal 91 150" xfId="6854"/>
    <cellStyle name="Normal 91 151" xfId="6855"/>
    <cellStyle name="Normal 91 152" xfId="6856"/>
    <cellStyle name="Normal 91 153" xfId="6857"/>
    <cellStyle name="Normal 91 154" xfId="6858"/>
    <cellStyle name="Normal 91 155" xfId="6859"/>
    <cellStyle name="Normal 91 156" xfId="6860"/>
    <cellStyle name="Normal 91 157" xfId="6861"/>
    <cellStyle name="Normal 91 158" xfId="6862"/>
    <cellStyle name="Normal 91 159" xfId="6863"/>
    <cellStyle name="Normal 91 16" xfId="6864"/>
    <cellStyle name="Normal 91 160" xfId="6865"/>
    <cellStyle name="Normal 91 161" xfId="6866"/>
    <cellStyle name="Normal 91 162" xfId="6867"/>
    <cellStyle name="Normal 91 163" xfId="6868"/>
    <cellStyle name="Normal 91 164" xfId="6869"/>
    <cellStyle name="Normal 91 165" xfId="6870"/>
    <cellStyle name="Normal 91 166" xfId="6871"/>
    <cellStyle name="Normal 91 167" xfId="6872"/>
    <cellStyle name="Normal 91 168" xfId="6873"/>
    <cellStyle name="Normal 91 169" xfId="6874"/>
    <cellStyle name="Normal 91 17" xfId="6875"/>
    <cellStyle name="Normal 91 170" xfId="6876"/>
    <cellStyle name="Normal 91 171" xfId="6877"/>
    <cellStyle name="Normal 91 172" xfId="6878"/>
    <cellStyle name="Normal 91 173" xfId="6879"/>
    <cellStyle name="Normal 91 174" xfId="6880"/>
    <cellStyle name="Normal 91 175" xfId="6881"/>
    <cellStyle name="Normal 91 176" xfId="6882"/>
    <cellStyle name="Normal 91 177" xfId="6883"/>
    <cellStyle name="Normal 91 178" xfId="6884"/>
    <cellStyle name="Normal 91 179" xfId="6885"/>
    <cellStyle name="Normal 91 18" xfId="6886"/>
    <cellStyle name="Normal 91 180" xfId="6887"/>
    <cellStyle name="Normal 91 181" xfId="6888"/>
    <cellStyle name="Normal 91 182" xfId="6889"/>
    <cellStyle name="Normal 91 183" xfId="6890"/>
    <cellStyle name="Normal 91 184" xfId="6891"/>
    <cellStyle name="Normal 91 185" xfId="6892"/>
    <cellStyle name="Normal 91 186" xfId="6893"/>
    <cellStyle name="Normal 91 187" xfId="6894"/>
    <cellStyle name="Normal 91 188" xfId="6895"/>
    <cellStyle name="Normal 91 189" xfId="6896"/>
    <cellStyle name="Normal 91 19" xfId="6897"/>
    <cellStyle name="Normal 91 190" xfId="6898"/>
    <cellStyle name="Normal 91 191" xfId="6899"/>
    <cellStyle name="Normal 91 2" xfId="6900"/>
    <cellStyle name="Normal 91 20" xfId="6901"/>
    <cellStyle name="Normal 91 21" xfId="6902"/>
    <cellStyle name="Normal 91 22" xfId="6903"/>
    <cellStyle name="Normal 91 23" xfId="6904"/>
    <cellStyle name="Normal 91 24" xfId="6905"/>
    <cellStyle name="Normal 91 25" xfId="6906"/>
    <cellStyle name="Normal 91 26" xfId="6907"/>
    <cellStyle name="Normal 91 27" xfId="6908"/>
    <cellStyle name="Normal 91 28" xfId="6909"/>
    <cellStyle name="Normal 91 29" xfId="6910"/>
    <cellStyle name="Normal 91 3" xfId="6911"/>
    <cellStyle name="Normal 91 30" xfId="6912"/>
    <cellStyle name="Normal 91 31" xfId="6913"/>
    <cellStyle name="Normal 91 32" xfId="6914"/>
    <cellStyle name="Normal 91 33" xfId="6915"/>
    <cellStyle name="Normal 91 34" xfId="6916"/>
    <cellStyle name="Normal 91 35" xfId="6917"/>
    <cellStyle name="Normal 91 36" xfId="6918"/>
    <cellStyle name="Normal 91 37" xfId="6919"/>
    <cellStyle name="Normal 91 38" xfId="6920"/>
    <cellStyle name="Normal 91 39" xfId="6921"/>
    <cellStyle name="Normal 91 4" xfId="6922"/>
    <cellStyle name="Normal 91 40" xfId="6923"/>
    <cellStyle name="Normal 91 41" xfId="6924"/>
    <cellStyle name="Normal 91 42" xfId="6925"/>
    <cellStyle name="Normal 91 43" xfId="6926"/>
    <cellStyle name="Normal 91 44" xfId="6927"/>
    <cellStyle name="Normal 91 45" xfId="6928"/>
    <cellStyle name="Normal 91 46" xfId="6929"/>
    <cellStyle name="Normal 91 47" xfId="6930"/>
    <cellStyle name="Normal 91 48" xfId="6931"/>
    <cellStyle name="Normal 91 49" xfId="6932"/>
    <cellStyle name="Normal 91 5" xfId="6933"/>
    <cellStyle name="Normal 91 50" xfId="6934"/>
    <cellStyle name="Normal 91 51" xfId="6935"/>
    <cellStyle name="Normal 91 52" xfId="6936"/>
    <cellStyle name="Normal 91 53" xfId="6937"/>
    <cellStyle name="Normal 91 54" xfId="6938"/>
    <cellStyle name="Normal 91 55" xfId="6939"/>
    <cellStyle name="Normal 91 56" xfId="6940"/>
    <cellStyle name="Normal 91 57" xfId="6941"/>
    <cellStyle name="Normal 91 58" xfId="6942"/>
    <cellStyle name="Normal 91 59" xfId="6943"/>
    <cellStyle name="Normal 91 6" xfId="6944"/>
    <cellStyle name="Normal 91 60" xfId="6945"/>
    <cellStyle name="Normal 91 61" xfId="6946"/>
    <cellStyle name="Normal 91 62" xfId="6947"/>
    <cellStyle name="Normal 91 63" xfId="6948"/>
    <cellStyle name="Normal 91 64" xfId="6949"/>
    <cellStyle name="Normal 91 65" xfId="6950"/>
    <cellStyle name="Normal 91 66" xfId="6951"/>
    <cellStyle name="Normal 91 67" xfId="6952"/>
    <cellStyle name="Normal 91 68" xfId="6953"/>
    <cellStyle name="Normal 91 69" xfId="6954"/>
    <cellStyle name="Normal 91 7" xfId="6955"/>
    <cellStyle name="Normal 91 70" xfId="6956"/>
    <cellStyle name="Normal 91 71" xfId="6957"/>
    <cellStyle name="Normal 91 72" xfId="6958"/>
    <cellStyle name="Normal 91 73" xfId="6959"/>
    <cellStyle name="Normal 91 74" xfId="6960"/>
    <cellStyle name="Normal 91 75" xfId="6961"/>
    <cellStyle name="Normal 91 76" xfId="6962"/>
    <cellStyle name="Normal 91 77" xfId="6963"/>
    <cellStyle name="Normal 91 78" xfId="6964"/>
    <cellStyle name="Normal 91 79" xfId="6965"/>
    <cellStyle name="Normal 91 8" xfId="6966"/>
    <cellStyle name="Normal 91 80" xfId="6967"/>
    <cellStyle name="Normal 91 81" xfId="6968"/>
    <cellStyle name="Normal 91 82" xfId="6969"/>
    <cellStyle name="Normal 91 83" xfId="6970"/>
    <cellStyle name="Normal 91 84" xfId="6971"/>
    <cellStyle name="Normal 91 85" xfId="6972"/>
    <cellStyle name="Normal 91 86" xfId="6973"/>
    <cellStyle name="Normal 91 87" xfId="6974"/>
    <cellStyle name="Normal 91 88" xfId="6975"/>
    <cellStyle name="Normal 91 89" xfId="6976"/>
    <cellStyle name="Normal 91 9" xfId="6977"/>
    <cellStyle name="Normal 91 90" xfId="6978"/>
    <cellStyle name="Normal 91 91" xfId="6979"/>
    <cellStyle name="Normal 91 92" xfId="6980"/>
    <cellStyle name="Normal 91 93" xfId="6981"/>
    <cellStyle name="Normal 91 94" xfId="6982"/>
    <cellStyle name="Normal 91 95" xfId="6983"/>
    <cellStyle name="Normal 91 96" xfId="6984"/>
    <cellStyle name="Normal 91 97" xfId="6985"/>
    <cellStyle name="Normal 91 98" xfId="6986"/>
    <cellStyle name="Normal 91 99" xfId="6987"/>
    <cellStyle name="Normal 92" xfId="6988"/>
    <cellStyle name="Normal 93" xfId="6989"/>
    <cellStyle name="Normal 94" xfId="6990"/>
    <cellStyle name="Normal 95" xfId="6991"/>
    <cellStyle name="Normal 96" xfId="6992"/>
    <cellStyle name="Normal 97" xfId="6993"/>
    <cellStyle name="Normal 98" xfId="6994"/>
    <cellStyle name="Normal 99" xfId="6995"/>
    <cellStyle name="Normal_2004_09_sigortacı gazetesisektör1" xfId="2"/>
    <cellStyle name="Normál_JELENTO" xfId="6996"/>
    <cellStyle name="Normale_INDIA_Allegato3" xfId="6997"/>
    <cellStyle name="normální_Pla" xfId="6998"/>
    <cellStyle name="Normalny_Arkusz1 (2)" xfId="6999"/>
    <cellStyle name="Normalshade" xfId="7000"/>
    <cellStyle name="Normalshade 2" xfId="7001"/>
    <cellStyle name="Not 2" xfId="7002"/>
    <cellStyle name="Not 2 2" xfId="7003"/>
    <cellStyle name="Notas" xfId="7004"/>
    <cellStyle name="Notas 10" xfId="7005"/>
    <cellStyle name="Notas 10 2" xfId="7006"/>
    <cellStyle name="Notas 11" xfId="7007"/>
    <cellStyle name="Notas 11 2" xfId="7008"/>
    <cellStyle name="Notas 12" xfId="7009"/>
    <cellStyle name="Notas 13" xfId="7010"/>
    <cellStyle name="Notas 14" xfId="7011"/>
    <cellStyle name="Notas 15" xfId="7012"/>
    <cellStyle name="Notas 16" xfId="7013"/>
    <cellStyle name="Notas 17" xfId="7014"/>
    <cellStyle name="Notas 18" xfId="7015"/>
    <cellStyle name="Notas 19" xfId="7016"/>
    <cellStyle name="Notas 2" xfId="7017"/>
    <cellStyle name="Notas 2 2" xfId="7018"/>
    <cellStyle name="Notas 2 2 2" xfId="7019"/>
    <cellStyle name="Notas 2 3" xfId="7020"/>
    <cellStyle name="Notas 2 3 2" xfId="7021"/>
    <cellStyle name="Notas 2 4" xfId="7022"/>
    <cellStyle name="Notas 2 4 2" xfId="7023"/>
    <cellStyle name="Notas 2 5" xfId="7024"/>
    <cellStyle name="Notas 2 6" xfId="7025"/>
    <cellStyle name="Notas 20" xfId="7026"/>
    <cellStyle name="Notas 21" xfId="7027"/>
    <cellStyle name="Notas 22" xfId="7028"/>
    <cellStyle name="Notas 3" xfId="7029"/>
    <cellStyle name="Notas 3 2" xfId="7030"/>
    <cellStyle name="Notas 3 2 2" xfId="7031"/>
    <cellStyle name="Notas 3 3" xfId="7032"/>
    <cellStyle name="Notas 3 3 2" xfId="7033"/>
    <cellStyle name="Notas 3 4" xfId="7034"/>
    <cellStyle name="Notas 3 4 2" xfId="7035"/>
    <cellStyle name="Notas 3 5" xfId="7036"/>
    <cellStyle name="Notas 4" xfId="7037"/>
    <cellStyle name="Notas 4 2" xfId="7038"/>
    <cellStyle name="Notas 4 2 2" xfId="7039"/>
    <cellStyle name="Notas 4 3" xfId="7040"/>
    <cellStyle name="Notas 4 3 2" xfId="7041"/>
    <cellStyle name="Notas 4 4" xfId="7042"/>
    <cellStyle name="Notas 4 4 2" xfId="7043"/>
    <cellStyle name="Notas 4 5" xfId="7044"/>
    <cellStyle name="Notas 5" xfId="7045"/>
    <cellStyle name="Notas 5 2" xfId="7046"/>
    <cellStyle name="Notas 5 2 2" xfId="7047"/>
    <cellStyle name="Notas 5 3" xfId="7048"/>
    <cellStyle name="Notas 5 3 2" xfId="7049"/>
    <cellStyle name="Notas 5 4" xfId="7050"/>
    <cellStyle name="Notas 6" xfId="7051"/>
    <cellStyle name="Notas 6 2" xfId="7052"/>
    <cellStyle name="Notas 7" xfId="7053"/>
    <cellStyle name="Notas 7 2" xfId="7054"/>
    <cellStyle name="Notas 8" xfId="7055"/>
    <cellStyle name="Notas 8 2" xfId="7056"/>
    <cellStyle name="Notas 9" xfId="7057"/>
    <cellStyle name="Notas 9 2" xfId="7058"/>
    <cellStyle name="Notas_Debt Profile" xfId="7059"/>
    <cellStyle name="Note 2" xfId="7060"/>
    <cellStyle name="Note 2 10" xfId="7061"/>
    <cellStyle name="Note 2 11" xfId="7062"/>
    <cellStyle name="Note 2 12" xfId="7063"/>
    <cellStyle name="Note 2 13" xfId="7064"/>
    <cellStyle name="Note 2 14" xfId="7065"/>
    <cellStyle name="Note 2 15" xfId="7066"/>
    <cellStyle name="Note 2 16" xfId="7067"/>
    <cellStyle name="Note 2 2" xfId="7068"/>
    <cellStyle name="Note 2 2 2" xfId="7069"/>
    <cellStyle name="Note 2 2 3" xfId="7070"/>
    <cellStyle name="Note 2 3" xfId="7071"/>
    <cellStyle name="Note 2 3 2" xfId="7072"/>
    <cellStyle name="Note 2 3 3" xfId="7073"/>
    <cellStyle name="Note 2 4" xfId="7074"/>
    <cellStyle name="Note 2 4 2" xfId="7075"/>
    <cellStyle name="Note 2 5" xfId="7076"/>
    <cellStyle name="Note 2 5 2" xfId="7077"/>
    <cellStyle name="Note 2 6" xfId="7078"/>
    <cellStyle name="Note 2 7" xfId="7079"/>
    <cellStyle name="Note 2 8" xfId="7080"/>
    <cellStyle name="Note 2 9" xfId="7081"/>
    <cellStyle name="Note 3" xfId="7082"/>
    <cellStyle name="Note 3 2" xfId="7083"/>
    <cellStyle name="Note 3 2 2" xfId="7084"/>
    <cellStyle name="Note 3 2 2 2" xfId="7085"/>
    <cellStyle name="Note 3 2 3" xfId="7086"/>
    <cellStyle name="Note 3 3" xfId="7087"/>
    <cellStyle name="Note 3 3 2" xfId="7088"/>
    <cellStyle name="Note 3 4" xfId="7089"/>
    <cellStyle name="Note 4" xfId="7090"/>
    <cellStyle name="Note 4 2" xfId="7091"/>
    <cellStyle name="Note 5" xfId="7092"/>
    <cellStyle name="Note 5 2" xfId="7093"/>
    <cellStyle name="Note 6" xfId="7094"/>
    <cellStyle name="Note 6 2" xfId="7095"/>
    <cellStyle name="Note 7" xfId="7096"/>
    <cellStyle name="Note 7 2" xfId="7097"/>
    <cellStyle name="Note 8" xfId="7098"/>
    <cellStyle name="Note 8 2" xfId="7099"/>
    <cellStyle name="Notes" xfId="7100"/>
    <cellStyle name="Notitie" xfId="7101"/>
    <cellStyle name="Notitie 10" xfId="7102"/>
    <cellStyle name="Notitie 10 2" xfId="7103"/>
    <cellStyle name="Notitie 11" xfId="7104"/>
    <cellStyle name="Notitie 11 2" xfId="7105"/>
    <cellStyle name="Notitie 2" xfId="7106"/>
    <cellStyle name="Notitie 2 2" xfId="7107"/>
    <cellStyle name="Notitie 2 2 2" xfId="7108"/>
    <cellStyle name="Notitie 2 2 3" xfId="7109"/>
    <cellStyle name="Notitie 2 3" xfId="7110"/>
    <cellStyle name="Notitie 2 3 2" xfId="7111"/>
    <cellStyle name="Notitie 2 4" xfId="7112"/>
    <cellStyle name="Notitie 2 4 2" xfId="7113"/>
    <cellStyle name="Notitie 2 5" xfId="7114"/>
    <cellStyle name="Notitie 2 5 2" xfId="7115"/>
    <cellStyle name="Notitie 2 6" xfId="7116"/>
    <cellStyle name="Notitie 3" xfId="7117"/>
    <cellStyle name="Notitie 3 2" xfId="7118"/>
    <cellStyle name="Notitie 3 2 2" xfId="7119"/>
    <cellStyle name="Notitie 3 2 3" xfId="7120"/>
    <cellStyle name="Notitie 3 3" xfId="7121"/>
    <cellStyle name="Notitie 3 3 2" xfId="7122"/>
    <cellStyle name="Notitie 3 4" xfId="7123"/>
    <cellStyle name="Notitie 3 4 2" xfId="7124"/>
    <cellStyle name="Notitie 3 5" xfId="7125"/>
    <cellStyle name="Notitie 3 5 2" xfId="7126"/>
    <cellStyle name="Notitie 3 6" xfId="7127"/>
    <cellStyle name="Notitie 4" xfId="7128"/>
    <cellStyle name="Notitie 4 2" xfId="7129"/>
    <cellStyle name="Notitie 4 2 2" xfId="7130"/>
    <cellStyle name="Notitie 4 3" xfId="7131"/>
    <cellStyle name="Notitie 4 3 2" xfId="7132"/>
    <cellStyle name="Notitie 4 4" xfId="7133"/>
    <cellStyle name="Notitie 4 4 2" xfId="7134"/>
    <cellStyle name="Notitie 4 5" xfId="7135"/>
    <cellStyle name="Notitie 5" xfId="7136"/>
    <cellStyle name="Notitie 5 2" xfId="7137"/>
    <cellStyle name="Notitie 5 2 2" xfId="7138"/>
    <cellStyle name="Notitie 5 3" xfId="7139"/>
    <cellStyle name="Notitie 5 3 2" xfId="7140"/>
    <cellStyle name="Notitie 5 4" xfId="7141"/>
    <cellStyle name="Notitie 6" xfId="7142"/>
    <cellStyle name="Notitie 6 2" xfId="7143"/>
    <cellStyle name="Notitie 7" xfId="7144"/>
    <cellStyle name="Notitie 7 2" xfId="7145"/>
    <cellStyle name="Notitie 8" xfId="7146"/>
    <cellStyle name="Notitie 8 2" xfId="7147"/>
    <cellStyle name="Notitie 9" xfId="7148"/>
    <cellStyle name="Notitie 9 2" xfId="7149"/>
    <cellStyle name="Notitie_Debt Profile" xfId="7150"/>
    <cellStyle name="Noyan" xfId="7151"/>
    <cellStyle name="Noyan 2" xfId="7152"/>
    <cellStyle name="Nötr 2" xfId="7153"/>
    <cellStyle name="Nötr 2 2" xfId="7154"/>
    <cellStyle name="Nötr 2 2 2" xfId="7155"/>
    <cellStyle name="Nötr 2 2 2 2" xfId="7156"/>
    <cellStyle name="Nötr 2 2 3" xfId="7157"/>
    <cellStyle name="Nötr 2 3" xfId="7158"/>
    <cellStyle name="nplosion" xfId="7159"/>
    <cellStyle name="OBI_ColHeader" xfId="7160"/>
    <cellStyle name="Œ…‹æØ‚è [0.00]_laroux" xfId="7161"/>
    <cellStyle name="Œ…‹æØ‚è_laroux" xfId="7162"/>
    <cellStyle name="Ôèíàíñîâûé [0]_PERSONAL" xfId="7163"/>
    <cellStyle name="Ôèíàíñîâûé_PERSONAL" xfId="7164"/>
    <cellStyle name="ok!" xfId="7165"/>
    <cellStyle name="ok!%" xfId="7166"/>
    <cellStyle name="Old_Inactive" xfId="7167"/>
    <cellStyle name="Ongedefinieerd" xfId="7168"/>
    <cellStyle name="Ongedefinieerd 2" xfId="7169"/>
    <cellStyle name="Ongedefinieerd 3" xfId="7170"/>
    <cellStyle name="Ongeldig" xfId="7171"/>
    <cellStyle name="Ongeldig 2" xfId="7172"/>
    <cellStyle name="Original" xfId="7173"/>
    <cellStyle name="Osborne" xfId="7174"/>
    <cellStyle name="Output 2" xfId="7175"/>
    <cellStyle name="Output 2 10" xfId="7176"/>
    <cellStyle name="Output 2 11" xfId="7177"/>
    <cellStyle name="Output 2 12" xfId="7178"/>
    <cellStyle name="Output 2 13" xfId="7179"/>
    <cellStyle name="Output 2 14" xfId="7180"/>
    <cellStyle name="Output 2 15" xfId="7181"/>
    <cellStyle name="Output 2 2" xfId="7182"/>
    <cellStyle name="Output 2 3" xfId="7183"/>
    <cellStyle name="Output 2 3 2" xfId="7184"/>
    <cellStyle name="Output 2 4" xfId="7185"/>
    <cellStyle name="Output 2 4 2" xfId="7186"/>
    <cellStyle name="Output 2 5" xfId="7187"/>
    <cellStyle name="Output 2 6" xfId="7188"/>
    <cellStyle name="Output 2 7" xfId="7189"/>
    <cellStyle name="Output 2 8" xfId="7190"/>
    <cellStyle name="Output 2 9" xfId="7191"/>
    <cellStyle name="Output 3" xfId="7192"/>
    <cellStyle name="Output 3 2" xfId="7193"/>
    <cellStyle name="Output 4" xfId="7194"/>
    <cellStyle name="Output 4 2" xfId="7195"/>
    <cellStyle name="Output 5" xfId="7196"/>
    <cellStyle name="Output 5 2" xfId="7197"/>
    <cellStyle name="Output 6" xfId="7198"/>
    <cellStyle name="Output 6 2" xfId="7199"/>
    <cellStyle name="Output 7" xfId="7200"/>
    <cellStyle name="Output 7 2" xfId="7201"/>
    <cellStyle name="Output 8" xfId="7202"/>
    <cellStyle name="Output 8 2" xfId="7203"/>
    <cellStyle name="ParaBirimi [0] 2" xfId="7204"/>
    <cellStyle name="ParaBirimi 2" xfId="7205"/>
    <cellStyle name="Percen - Biçem1" xfId="7206"/>
    <cellStyle name="Percen - Biçem1 2" xfId="7207"/>
    <cellStyle name="Percent [0]" xfId="7208"/>
    <cellStyle name="Percent [0] 10" xfId="7209"/>
    <cellStyle name="Percent [0] 2" xfId="7210"/>
    <cellStyle name="Percent [0] 3" xfId="7211"/>
    <cellStyle name="Percent [0] 4" xfId="7212"/>
    <cellStyle name="Percent [0] 5" xfId="7213"/>
    <cellStyle name="Percent [0] 6" xfId="7214"/>
    <cellStyle name="Percent [0] 7" xfId="7215"/>
    <cellStyle name="Percent [0] 8" xfId="7216"/>
    <cellStyle name="Percent [0] 9" xfId="7217"/>
    <cellStyle name="Percent [00]" xfId="7218"/>
    <cellStyle name="Percent [2]" xfId="7219"/>
    <cellStyle name="Percent [2] 10" xfId="7220"/>
    <cellStyle name="Percent [2] 2" xfId="7221"/>
    <cellStyle name="Percent [2] 2 2" xfId="7222"/>
    <cellStyle name="Percent [2] 2 2 2" xfId="7223"/>
    <cellStyle name="Percent [2] 2 3" xfId="7224"/>
    <cellStyle name="Percent [2] 2 3 2" xfId="7225"/>
    <cellStyle name="Percent [2] 3" xfId="7226"/>
    <cellStyle name="Percent [2] 3 2" xfId="7227"/>
    <cellStyle name="Percent [2] 3 2 2" xfId="7228"/>
    <cellStyle name="Percent [2] 3 3" xfId="7229"/>
    <cellStyle name="Percent [2] 4" xfId="7230"/>
    <cellStyle name="Percent [2] 4 2" xfId="7231"/>
    <cellStyle name="Percent [2] 5" xfId="7232"/>
    <cellStyle name="Percent [2] 5 2" xfId="7233"/>
    <cellStyle name="Percent [2] 6" xfId="7234"/>
    <cellStyle name="Percent [2] 7" xfId="7235"/>
    <cellStyle name="Percent [2] 8" xfId="7236"/>
    <cellStyle name="Percent [2] 9" xfId="7237"/>
    <cellStyle name="Percent 10" xfId="7238"/>
    <cellStyle name="Percent 11" xfId="7239"/>
    <cellStyle name="Percent 12" xfId="7240"/>
    <cellStyle name="Percent 13" xfId="7241"/>
    <cellStyle name="Percent 14" xfId="7242"/>
    <cellStyle name="Percent 15" xfId="7243"/>
    <cellStyle name="Percent 16" xfId="7244"/>
    <cellStyle name="Percent 17" xfId="7245"/>
    <cellStyle name="Percent 17 2" xfId="7246"/>
    <cellStyle name="Percent 18" xfId="7247"/>
    <cellStyle name="Percent 18 2" xfId="7248"/>
    <cellStyle name="Percent 19" xfId="7249"/>
    <cellStyle name="Percent 19 2" xfId="7250"/>
    <cellStyle name="Percent 19 2 2" xfId="7251"/>
    <cellStyle name="Percent 19 2 2 2" xfId="7252"/>
    <cellStyle name="Percent 19 2 3" xfId="7253"/>
    <cellStyle name="Percent 19 2 4" xfId="7254"/>
    <cellStyle name="Percent 19 2 5" xfId="7255"/>
    <cellStyle name="Percent 19 3" xfId="7256"/>
    <cellStyle name="Percent 19 3 2" xfId="7257"/>
    <cellStyle name="Percent 19 3 2 2" xfId="7258"/>
    <cellStyle name="Percent 19 3 3" xfId="7259"/>
    <cellStyle name="Percent 19 3 4" xfId="7260"/>
    <cellStyle name="Percent 19 3 5" xfId="7261"/>
    <cellStyle name="Percent 19 4" xfId="7262"/>
    <cellStyle name="Percent 19 4 2" xfId="7263"/>
    <cellStyle name="Percent 19 4 2 2" xfId="7264"/>
    <cellStyle name="Percent 19 4 3" xfId="7265"/>
    <cellStyle name="Percent 19 4 4" xfId="7266"/>
    <cellStyle name="Percent 19 4 5" xfId="7267"/>
    <cellStyle name="Percent 19 5" xfId="7268"/>
    <cellStyle name="Percent 19 5 2" xfId="7269"/>
    <cellStyle name="Percent 19 6" xfId="7270"/>
    <cellStyle name="Percent 19 7" xfId="7271"/>
    <cellStyle name="Percent 19 8" xfId="7272"/>
    <cellStyle name="Percent 2" xfId="7273"/>
    <cellStyle name="Percent 2 10" xfId="7274"/>
    <cellStyle name="Percent 2 2" xfId="7275"/>
    <cellStyle name="Percent 2 2 2" xfId="7276"/>
    <cellStyle name="Percent 2 2 3" xfId="7277"/>
    <cellStyle name="Percent 2 3" xfId="7278"/>
    <cellStyle name="Percent 2 4" xfId="7279"/>
    <cellStyle name="Percent 2 5" xfId="7280"/>
    <cellStyle name="Percent 2 6" xfId="7281"/>
    <cellStyle name="Percent 2 7" xfId="7282"/>
    <cellStyle name="Percent 2 8" xfId="7283"/>
    <cellStyle name="Percent 2 9" xfId="7284"/>
    <cellStyle name="Percent 20" xfId="7285"/>
    <cellStyle name="Percent 20 2" xfId="7286"/>
    <cellStyle name="Percent 20 3" xfId="7287"/>
    <cellStyle name="Percent 21" xfId="7288"/>
    <cellStyle name="Percent 22" xfId="7289"/>
    <cellStyle name="Percent 23" xfId="7290"/>
    <cellStyle name="Percent 3" xfId="7291"/>
    <cellStyle name="Percent 3 10" xfId="7292"/>
    <cellStyle name="Percent 3 2" xfId="7293"/>
    <cellStyle name="Percent 3 3" xfId="7294"/>
    <cellStyle name="Percent 3 4" xfId="7295"/>
    <cellStyle name="Percent 3 5" xfId="7296"/>
    <cellStyle name="Percent 3 6" xfId="7297"/>
    <cellStyle name="Percent 3 7" xfId="7298"/>
    <cellStyle name="Percent 3 8" xfId="7299"/>
    <cellStyle name="Percent 3 9" xfId="7300"/>
    <cellStyle name="Percent 4" xfId="7301"/>
    <cellStyle name="Percent 5" xfId="7302"/>
    <cellStyle name="Percent 6" xfId="7303"/>
    <cellStyle name="Percent 7" xfId="7304"/>
    <cellStyle name="Percent 7 2" xfId="7305"/>
    <cellStyle name="Percent 8" xfId="7306"/>
    <cellStyle name="Percent 9" xfId="7307"/>
    <cellStyle name="PERCENTAGE" xfId="7308"/>
    <cellStyle name="Percentpt" xfId="7309"/>
    <cellStyle name="Percentptlk" xfId="7310"/>
    <cellStyle name="PO BORDER" xfId="7311"/>
    <cellStyle name="Porcentaje" xfId="7312"/>
    <cellStyle name="Porcentual 2" xfId="7313"/>
    <cellStyle name="Porcentual 2 2" xfId="7314"/>
    <cellStyle name="PrePop Currency (0)" xfId="7315"/>
    <cellStyle name="PrePop Currency (2)" xfId="7316"/>
    <cellStyle name="PrePop Units (0)" xfId="7317"/>
    <cellStyle name="PrePop Units (1)" xfId="7318"/>
    <cellStyle name="PrePop Units (2)" xfId="7319"/>
    <cellStyle name="Procent 2" xfId="7320"/>
    <cellStyle name="Procent 2 2" xfId="7321"/>
    <cellStyle name="Procent 2 3" xfId="7322"/>
    <cellStyle name="Procent 2 4" xfId="7323"/>
    <cellStyle name="Procent 2 5" xfId="7324"/>
    <cellStyle name="Procent 3" xfId="7325"/>
    <cellStyle name="Procent 4" xfId="7326"/>
    <cellStyle name="PSChar" xfId="7327"/>
    <cellStyle name="PSChar 2" xfId="7328"/>
    <cellStyle name="PSChar 2 2" xfId="7329"/>
    <cellStyle name="PSDate" xfId="7330"/>
    <cellStyle name="PSDate 2" xfId="7331"/>
    <cellStyle name="PSDate 2 2" xfId="7332"/>
    <cellStyle name="PSDec" xfId="7333"/>
    <cellStyle name="PSDec 2" xfId="7334"/>
    <cellStyle name="PSDec 2 2" xfId="7335"/>
    <cellStyle name="PSHeading" xfId="7336"/>
    <cellStyle name="PSHeading 2" xfId="7337"/>
    <cellStyle name="PSHeading 2 2" xfId="7338"/>
    <cellStyle name="PSHeading 3" xfId="7339"/>
    <cellStyle name="PSHeading_2010 Segmentation of US business for Group Stat Supplement v03" xfId="7340"/>
    <cellStyle name="PSInt" xfId="7341"/>
    <cellStyle name="PSInt 2" xfId="7342"/>
    <cellStyle name="PSInt 2 2" xfId="7343"/>
    <cellStyle name="PSSpacer" xfId="7344"/>
    <cellStyle name="PSSpacer 2" xfId="7345"/>
    <cellStyle name="PSSpacer 2 2" xfId="7346"/>
    <cellStyle name="Punto" xfId="7347"/>
    <cellStyle name="Punto0" xfId="7348"/>
    <cellStyle name="PutnamPh#" xfId="7349"/>
    <cellStyle name="R03A" xfId="7350"/>
    <cellStyle name="R04L" xfId="7351"/>
    <cellStyle name="recycled" xfId="7352"/>
    <cellStyle name="recycled 2" xfId="7353"/>
    <cellStyle name="Red" xfId="7354"/>
    <cellStyle name="Red 2" xfId="7355"/>
    <cellStyle name="red date" xfId="7356"/>
    <cellStyle name="Reset  - Opmaakprofiel7" xfId="7357"/>
    <cellStyle name="RevList" xfId="7358"/>
    <cellStyle name="Salida" xfId="7359"/>
    <cellStyle name="Salida 10" xfId="7360"/>
    <cellStyle name="Salida 10 2" xfId="7361"/>
    <cellStyle name="Salida 11" xfId="7362"/>
    <cellStyle name="Salida 11 2" xfId="7363"/>
    <cellStyle name="Salida 12" xfId="7364"/>
    <cellStyle name="Salida 13" xfId="7365"/>
    <cellStyle name="Salida 14" xfId="7366"/>
    <cellStyle name="Salida 15" xfId="7367"/>
    <cellStyle name="Salida 16" xfId="7368"/>
    <cellStyle name="Salida 17" xfId="7369"/>
    <cellStyle name="Salida 18" xfId="7370"/>
    <cellStyle name="Salida 19" xfId="7371"/>
    <cellStyle name="Salida 2" xfId="7372"/>
    <cellStyle name="Salida 2 2" xfId="7373"/>
    <cellStyle name="Salida 2 2 2" xfId="7374"/>
    <cellStyle name="Salida 2 3" xfId="7375"/>
    <cellStyle name="Salida 2 3 2" xfId="7376"/>
    <cellStyle name="Salida 2 4" xfId="7377"/>
    <cellStyle name="Salida 2 4 2" xfId="7378"/>
    <cellStyle name="Salida 2 5" xfId="7379"/>
    <cellStyle name="Salida 20" xfId="7380"/>
    <cellStyle name="Salida 21" xfId="7381"/>
    <cellStyle name="Salida 22" xfId="7382"/>
    <cellStyle name="Salida 3" xfId="7383"/>
    <cellStyle name="Salida 3 2" xfId="7384"/>
    <cellStyle name="Salida 3 2 2" xfId="7385"/>
    <cellStyle name="Salida 3 3" xfId="7386"/>
    <cellStyle name="Salida 3 3 2" xfId="7387"/>
    <cellStyle name="Salida 3 4" xfId="7388"/>
    <cellStyle name="Salida 3 4 2" xfId="7389"/>
    <cellStyle name="Salida 3 5" xfId="7390"/>
    <cellStyle name="Salida 4" xfId="7391"/>
    <cellStyle name="Salida 4 2" xfId="7392"/>
    <cellStyle name="Salida 4 2 2" xfId="7393"/>
    <cellStyle name="Salida 4 3" xfId="7394"/>
    <cellStyle name="Salida 4 3 2" xfId="7395"/>
    <cellStyle name="Salida 4 4" xfId="7396"/>
    <cellStyle name="Salida 4 4 2" xfId="7397"/>
    <cellStyle name="Salida 4 5" xfId="7398"/>
    <cellStyle name="Salida 5" xfId="7399"/>
    <cellStyle name="Salida 5 2" xfId="7400"/>
    <cellStyle name="Salida 5 2 2" xfId="7401"/>
    <cellStyle name="Salida 5 3" xfId="7402"/>
    <cellStyle name="Salida 5 3 2" xfId="7403"/>
    <cellStyle name="Salida 5 4" xfId="7404"/>
    <cellStyle name="Salida 6" xfId="7405"/>
    <cellStyle name="Salida 6 2" xfId="7406"/>
    <cellStyle name="Salida 7" xfId="7407"/>
    <cellStyle name="Salida 7 2" xfId="7408"/>
    <cellStyle name="Salida 8" xfId="7409"/>
    <cellStyle name="Salida 8 2" xfId="7410"/>
    <cellStyle name="Salida 9" xfId="7411"/>
    <cellStyle name="Salida 9 2" xfId="7412"/>
    <cellStyle name="Salida_Debt Profile" xfId="7413"/>
    <cellStyle name="SAPError" xfId="7414"/>
    <cellStyle name="SAPError 10" xfId="7415"/>
    <cellStyle name="SAPError 2" xfId="7416"/>
    <cellStyle name="SAPError 2 2" xfId="7417"/>
    <cellStyle name="SAPError 3" xfId="7418"/>
    <cellStyle name="SAPError 3 2" xfId="7419"/>
    <cellStyle name="SAPError 4" xfId="7420"/>
    <cellStyle name="SAPError 4 2" xfId="7421"/>
    <cellStyle name="SAPError 5" xfId="7422"/>
    <cellStyle name="SAPError 5 2" xfId="7423"/>
    <cellStyle name="SAPError 6" xfId="7424"/>
    <cellStyle name="SAPError 6 2" xfId="7425"/>
    <cellStyle name="SAPError 7" xfId="7426"/>
    <cellStyle name="SAPError 7 2" xfId="7427"/>
    <cellStyle name="SAPError 8" xfId="7428"/>
    <cellStyle name="SAPError 8 2" xfId="7429"/>
    <cellStyle name="SAPError 9" xfId="7430"/>
    <cellStyle name="SAPError 9 2" xfId="7431"/>
    <cellStyle name="SAPKey" xfId="7432"/>
    <cellStyle name="SAPKey 10" xfId="7433"/>
    <cellStyle name="SAPKey 2" xfId="7434"/>
    <cellStyle name="SAPKey 2 2" xfId="7435"/>
    <cellStyle name="SAPKey 3" xfId="7436"/>
    <cellStyle name="SAPKey 3 2" xfId="7437"/>
    <cellStyle name="SAPKey 4" xfId="7438"/>
    <cellStyle name="SAPKey 4 2" xfId="7439"/>
    <cellStyle name="SAPKey 5" xfId="7440"/>
    <cellStyle name="SAPKey 5 2" xfId="7441"/>
    <cellStyle name="SAPKey 6" xfId="7442"/>
    <cellStyle name="SAPKey 6 2" xfId="7443"/>
    <cellStyle name="SAPKey 7" xfId="7444"/>
    <cellStyle name="SAPKey 7 2" xfId="7445"/>
    <cellStyle name="SAPKey 8" xfId="7446"/>
    <cellStyle name="SAPKey 8 2" xfId="7447"/>
    <cellStyle name="SAPKey 9" xfId="7448"/>
    <cellStyle name="SAPKey 9 2" xfId="7449"/>
    <cellStyle name="SAPLocked" xfId="7450"/>
    <cellStyle name="SAPLocked 10" xfId="7451"/>
    <cellStyle name="SAPLocked 2" xfId="7452"/>
    <cellStyle name="SAPLocked 2 2" xfId="7453"/>
    <cellStyle name="SAPLocked 3" xfId="7454"/>
    <cellStyle name="SAPLocked 3 2" xfId="7455"/>
    <cellStyle name="SAPLocked 4" xfId="7456"/>
    <cellStyle name="SAPLocked 4 2" xfId="7457"/>
    <cellStyle name="SAPLocked 5" xfId="7458"/>
    <cellStyle name="SAPLocked 5 2" xfId="7459"/>
    <cellStyle name="SAPLocked 6" xfId="7460"/>
    <cellStyle name="SAPLocked 6 2" xfId="7461"/>
    <cellStyle name="SAPLocked 7" xfId="7462"/>
    <cellStyle name="SAPLocked 7 2" xfId="7463"/>
    <cellStyle name="SAPLocked 8" xfId="7464"/>
    <cellStyle name="SAPLocked 8 2" xfId="7465"/>
    <cellStyle name="SAPLocked 9" xfId="7466"/>
    <cellStyle name="SAPLocked 9 2" xfId="7467"/>
    <cellStyle name="SAPOutput" xfId="7468"/>
    <cellStyle name="SAPOutput 10" xfId="7469"/>
    <cellStyle name="SAPOutput 2" xfId="7470"/>
    <cellStyle name="SAPOutput 2 2" xfId="7471"/>
    <cellStyle name="SAPOutput 3" xfId="7472"/>
    <cellStyle name="SAPOutput 3 2" xfId="7473"/>
    <cellStyle name="SAPOutput 4" xfId="7474"/>
    <cellStyle name="SAPOutput 4 2" xfId="7475"/>
    <cellStyle name="SAPOutput 5" xfId="7476"/>
    <cellStyle name="SAPOutput 5 2" xfId="7477"/>
    <cellStyle name="SAPOutput 6" xfId="7478"/>
    <cellStyle name="SAPOutput 6 2" xfId="7479"/>
    <cellStyle name="SAPOutput 7" xfId="7480"/>
    <cellStyle name="SAPOutput 7 2" xfId="7481"/>
    <cellStyle name="SAPOutput 8" xfId="7482"/>
    <cellStyle name="SAPOutput 8 2" xfId="7483"/>
    <cellStyle name="SAPOutput 9" xfId="7484"/>
    <cellStyle name="SAPOutput 9 2" xfId="7485"/>
    <cellStyle name="SAPSpace" xfId="7486"/>
    <cellStyle name="SAPSpace 10" xfId="7487"/>
    <cellStyle name="SAPSpace 2" xfId="7488"/>
    <cellStyle name="SAPSpace 2 2" xfId="7489"/>
    <cellStyle name="SAPSpace 3" xfId="7490"/>
    <cellStyle name="SAPSpace 3 2" xfId="7491"/>
    <cellStyle name="SAPSpace 4" xfId="7492"/>
    <cellStyle name="SAPSpace 4 2" xfId="7493"/>
    <cellStyle name="SAPSpace 5" xfId="7494"/>
    <cellStyle name="SAPSpace 5 2" xfId="7495"/>
    <cellStyle name="SAPSpace 6" xfId="7496"/>
    <cellStyle name="SAPSpace 6 2" xfId="7497"/>
    <cellStyle name="SAPSpace 7" xfId="7498"/>
    <cellStyle name="SAPSpace 7 2" xfId="7499"/>
    <cellStyle name="SAPSpace 8" xfId="7500"/>
    <cellStyle name="SAPSpace 8 2" xfId="7501"/>
    <cellStyle name="SAPSpace 9" xfId="7502"/>
    <cellStyle name="SAPSpace 9 2" xfId="7503"/>
    <cellStyle name="SAPText" xfId="7504"/>
    <cellStyle name="SAPText 10" xfId="7505"/>
    <cellStyle name="SAPText 2" xfId="7506"/>
    <cellStyle name="SAPText 2 2" xfId="7507"/>
    <cellStyle name="SAPText 3" xfId="7508"/>
    <cellStyle name="SAPText 3 2" xfId="7509"/>
    <cellStyle name="SAPText 4" xfId="7510"/>
    <cellStyle name="SAPText 4 2" xfId="7511"/>
    <cellStyle name="SAPText 5" xfId="7512"/>
    <cellStyle name="SAPText 5 2" xfId="7513"/>
    <cellStyle name="SAPText 6" xfId="7514"/>
    <cellStyle name="SAPText 6 2" xfId="7515"/>
    <cellStyle name="SAPText 7" xfId="7516"/>
    <cellStyle name="SAPText 7 2" xfId="7517"/>
    <cellStyle name="SAPText 8" xfId="7518"/>
    <cellStyle name="SAPText 8 2" xfId="7519"/>
    <cellStyle name="SAPText 9" xfId="7520"/>
    <cellStyle name="SAPText 9 2" xfId="7521"/>
    <cellStyle name="SAPUnLocked" xfId="7522"/>
    <cellStyle name="SAPUnLocked 10" xfId="7523"/>
    <cellStyle name="SAPUnLocked 2" xfId="7524"/>
    <cellStyle name="SAPUnLocked 2 2" xfId="7525"/>
    <cellStyle name="SAPUnLocked 3" xfId="7526"/>
    <cellStyle name="SAPUnLocked 3 2" xfId="7527"/>
    <cellStyle name="SAPUnLocked 4" xfId="7528"/>
    <cellStyle name="SAPUnLocked 4 2" xfId="7529"/>
    <cellStyle name="SAPUnLocked 5" xfId="7530"/>
    <cellStyle name="SAPUnLocked 5 2" xfId="7531"/>
    <cellStyle name="SAPUnLocked 6" xfId="7532"/>
    <cellStyle name="SAPUnLocked 6 2" xfId="7533"/>
    <cellStyle name="SAPUnLocked 7" xfId="7534"/>
    <cellStyle name="SAPUnLocked 7 2" xfId="7535"/>
    <cellStyle name="SAPUnLocked 8" xfId="7536"/>
    <cellStyle name="SAPUnLocked 8 2" xfId="7537"/>
    <cellStyle name="SAPUnLocked 9" xfId="7538"/>
    <cellStyle name="SAPUnLocked 9 2" xfId="7539"/>
    <cellStyle name="SPOl" xfId="7540"/>
    <cellStyle name="SPOl 10" xfId="7541"/>
    <cellStyle name="SPOl 2" xfId="7542"/>
    <cellStyle name="SPOl 3" xfId="7543"/>
    <cellStyle name="SPOl 4" xfId="7544"/>
    <cellStyle name="SPOl 5" xfId="7545"/>
    <cellStyle name="SPOl 6" xfId="7546"/>
    <cellStyle name="SPOl 7" xfId="7547"/>
    <cellStyle name="SPOl 8" xfId="7548"/>
    <cellStyle name="SPOl 9" xfId="7549"/>
    <cellStyle name="Standa - Opmaakprofiel1" xfId="7550"/>
    <cellStyle name="Standa - Opmaakprofiel2" xfId="7551"/>
    <cellStyle name="Standaard 2" xfId="7552"/>
    <cellStyle name="Standaard 2 2" xfId="7553"/>
    <cellStyle name="Standaard 2 3" xfId="7554"/>
    <cellStyle name="Standaard 2 4" xfId="7555"/>
    <cellStyle name="Standaard 2 5" xfId="7556"/>
    <cellStyle name="Standaard 22" xfId="7557"/>
    <cellStyle name="Standaard 22 2" xfId="7558"/>
    <cellStyle name="Standaard 22 3" xfId="7559"/>
    <cellStyle name="Standaard 3" xfId="7560"/>
    <cellStyle name="Standaard 3 2" xfId="7561"/>
    <cellStyle name="Standaard 4" xfId="7562"/>
    <cellStyle name="Standaard 4 2" xfId="7563"/>
    <cellStyle name="Standaard 5" xfId="7564"/>
    <cellStyle name="Standaard 5 2" xfId="7565"/>
    <cellStyle name="Standaard 5 3" xfId="7566"/>
    <cellStyle name="Standaard 6" xfId="7567"/>
    <cellStyle name="Standaard_Dummy maandrapport Feb - Nederland" xfId="7568"/>
    <cellStyle name="STANDARD" xfId="7569"/>
    <cellStyle name="Standard 2" xfId="7570"/>
    <cellStyle name="Standard_Hyperion_Masterdatei_V3" xfId="7571"/>
    <cellStyle name="Stijl 1" xfId="7572"/>
    <cellStyle name="Stijl 1 2" xfId="7573"/>
    <cellStyle name="Stil 1" xfId="7574"/>
    <cellStyle name="Stil 1 10" xfId="7575"/>
    <cellStyle name="Stil 1 2" xfId="7576"/>
    <cellStyle name="Stil 1 3" xfId="7577"/>
    <cellStyle name="Stil 1 4" xfId="7578"/>
    <cellStyle name="Stil 1 5" xfId="7579"/>
    <cellStyle name="Stil 1 6" xfId="7580"/>
    <cellStyle name="Stil 1 7" xfId="7581"/>
    <cellStyle name="Stil 1 8" xfId="7582"/>
    <cellStyle name="Stil 1 9" xfId="7583"/>
    <cellStyle name="STYL0 - Opmaakprofiel1" xfId="7584"/>
    <cellStyle name="STYL1 - Opmaakprofiel2" xfId="7585"/>
    <cellStyle name="STYL2 - Opmaakprofiel3" xfId="7586"/>
    <cellStyle name="STYL3 - Opmaakprofiel4" xfId="7587"/>
    <cellStyle name="STYL4 - Opmaakprofiel5" xfId="7588"/>
    <cellStyle name="STYL5 - Opmaakprofiel6" xfId="7589"/>
    <cellStyle name="STYL6 - Opmaakprofiel7" xfId="7590"/>
    <cellStyle name="STYL7 - Opmaakprofiel8" xfId="7591"/>
    <cellStyle name="Style 1" xfId="7592"/>
    <cellStyle name="Style 1 2" xfId="7593"/>
    <cellStyle name="Style 1 2 2" xfId="7594"/>
    <cellStyle name="Style 1_May'12_Margin_Analysis_Gaudi" xfId="7595"/>
    <cellStyle name="Style 2" xfId="7596"/>
    <cellStyle name="Style 2 2" xfId="7597"/>
    <cellStyle name="Style 3" xfId="7598"/>
    <cellStyle name="Style 3 2" xfId="7599"/>
    <cellStyle name="Style 4" xfId="7600"/>
    <cellStyle name="Style 4 2" xfId="7601"/>
    <cellStyle name="Style 5" xfId="7602"/>
    <cellStyle name="Style 5 2" xfId="7603"/>
    <cellStyle name="Style 6" xfId="7604"/>
    <cellStyle name="Style 6 2" xfId="7605"/>
    <cellStyle name="Style 7" xfId="7606"/>
    <cellStyle name="Style 7 2" xfId="7607"/>
    <cellStyle name="SubTotaal" xfId="7608"/>
    <cellStyle name="SubTotaal 2" xfId="7609"/>
    <cellStyle name="SubTotaal 3" xfId="7610"/>
    <cellStyle name="Subtotal" xfId="7611"/>
    <cellStyle name="surplus" xfId="7612"/>
    <cellStyle name="symbol" xfId="7613"/>
    <cellStyle name="symbol 2" xfId="7614"/>
    <cellStyle name="T_BOLDC" xfId="7615"/>
    <cellStyle name="T_BOLDC 2" xfId="7616"/>
    <cellStyle name="T_BoldLI" xfId="7617"/>
    <cellStyle name="T_BoldLI 2" xfId="7618"/>
    <cellStyle name="T_TextLI" xfId="7619"/>
    <cellStyle name="T_TextLI 2" xfId="7620"/>
    <cellStyle name="Table  - Opmaakprofiel6" xfId="7621"/>
    <cellStyle name="Table  - Opmaakprofiel6 10" xfId="7622"/>
    <cellStyle name="Table  - Opmaakprofiel6 10 2" xfId="7623"/>
    <cellStyle name="Table  - Opmaakprofiel6 10 3" xfId="7624"/>
    <cellStyle name="Table  - Opmaakprofiel6 11" xfId="7625"/>
    <cellStyle name="Table  - Opmaakprofiel6 11 2" xfId="7626"/>
    <cellStyle name="Table  - Opmaakprofiel6 11 3" xfId="7627"/>
    <cellStyle name="Table  - Opmaakprofiel6 12" xfId="7628"/>
    <cellStyle name="Table  - Opmaakprofiel6 12 2" xfId="7629"/>
    <cellStyle name="Table  - Opmaakprofiel6 13" xfId="7630"/>
    <cellStyle name="Table  - Opmaakprofiel6 13 2" xfId="7631"/>
    <cellStyle name="Table  - Opmaakprofiel6 14" xfId="7632"/>
    <cellStyle name="Table  - Opmaakprofiel6 14 2" xfId="7633"/>
    <cellStyle name="Table  - Opmaakprofiel6 15" xfId="7634"/>
    <cellStyle name="Table  - Opmaakprofiel6 15 2" xfId="7635"/>
    <cellStyle name="Table  - Opmaakprofiel6 16" xfId="7636"/>
    <cellStyle name="Table  - Opmaakprofiel6 17" xfId="7637"/>
    <cellStyle name="Table  - Opmaakprofiel6 18" xfId="7638"/>
    <cellStyle name="Table  - Opmaakprofiel6 19" xfId="7639"/>
    <cellStyle name="Table  - Opmaakprofiel6 2" xfId="7640"/>
    <cellStyle name="Table  - Opmaakprofiel6 2 10" xfId="7641"/>
    <cellStyle name="Table  - Opmaakprofiel6 2 11" xfId="7642"/>
    <cellStyle name="Table  - Opmaakprofiel6 2 12" xfId="7643"/>
    <cellStyle name="Table  - Opmaakprofiel6 2 13" xfId="7644"/>
    <cellStyle name="Table  - Opmaakprofiel6 2 14" xfId="7645"/>
    <cellStyle name="Table  - Opmaakprofiel6 2 15" xfId="7646"/>
    <cellStyle name="Table  - Opmaakprofiel6 2 2" xfId="7647"/>
    <cellStyle name="Table  - Opmaakprofiel6 2 2 2" xfId="7648"/>
    <cellStyle name="Table  - Opmaakprofiel6 2 2 3" xfId="7649"/>
    <cellStyle name="Table  - Opmaakprofiel6 2 3" xfId="7650"/>
    <cellStyle name="Table  - Opmaakprofiel6 2 3 2" xfId="7651"/>
    <cellStyle name="Table  - Opmaakprofiel6 2 3 3" xfId="7652"/>
    <cellStyle name="Table  - Opmaakprofiel6 2 4" xfId="7653"/>
    <cellStyle name="Table  - Opmaakprofiel6 2 4 2" xfId="7654"/>
    <cellStyle name="Table  - Opmaakprofiel6 2 4 3" xfId="7655"/>
    <cellStyle name="Table  - Opmaakprofiel6 2 5" xfId="7656"/>
    <cellStyle name="Table  - Opmaakprofiel6 2 5 2" xfId="7657"/>
    <cellStyle name="Table  - Opmaakprofiel6 2 6" xfId="7658"/>
    <cellStyle name="Table  - Opmaakprofiel6 2 6 2" xfId="7659"/>
    <cellStyle name="Table  - Opmaakprofiel6 2 7" xfId="7660"/>
    <cellStyle name="Table  - Opmaakprofiel6 2 7 2" xfId="7661"/>
    <cellStyle name="Table  - Opmaakprofiel6 2 8" xfId="7662"/>
    <cellStyle name="Table  - Opmaakprofiel6 2 8 2" xfId="7663"/>
    <cellStyle name="Table  - Opmaakprofiel6 2 9" xfId="7664"/>
    <cellStyle name="Table  - Opmaakprofiel6 20" xfId="7665"/>
    <cellStyle name="Table  - Opmaakprofiel6 21" xfId="7666"/>
    <cellStyle name="Table  - Opmaakprofiel6 22" xfId="7667"/>
    <cellStyle name="Table  - Opmaakprofiel6 3" xfId="7668"/>
    <cellStyle name="Table  - Opmaakprofiel6 3 2" xfId="7669"/>
    <cellStyle name="Table  - Opmaakprofiel6 3 2 2" xfId="7670"/>
    <cellStyle name="Table  - Opmaakprofiel6 3 2 3" xfId="7671"/>
    <cellStyle name="Table  - Opmaakprofiel6 3 3" xfId="7672"/>
    <cellStyle name="Table  - Opmaakprofiel6 3 3 2" xfId="7673"/>
    <cellStyle name="Table  - Opmaakprofiel6 3 3 3" xfId="7674"/>
    <cellStyle name="Table  - Opmaakprofiel6 3 4" xfId="7675"/>
    <cellStyle name="Table  - Opmaakprofiel6 3 4 2" xfId="7676"/>
    <cellStyle name="Table  - Opmaakprofiel6 3 4 3" xfId="7677"/>
    <cellStyle name="Table  - Opmaakprofiel6 3 5" xfId="7678"/>
    <cellStyle name="Table  - Opmaakprofiel6 3 6" xfId="7679"/>
    <cellStyle name="Table  - Opmaakprofiel6 4" xfId="7680"/>
    <cellStyle name="Table  - Opmaakprofiel6 4 2" xfId="7681"/>
    <cellStyle name="Table  - Opmaakprofiel6 4 2 2" xfId="7682"/>
    <cellStyle name="Table  - Opmaakprofiel6 4 2 3" xfId="7683"/>
    <cellStyle name="Table  - Opmaakprofiel6 4 3" xfId="7684"/>
    <cellStyle name="Table  - Opmaakprofiel6 4 3 2" xfId="7685"/>
    <cellStyle name="Table  - Opmaakprofiel6 4 3 3" xfId="7686"/>
    <cellStyle name="Table  - Opmaakprofiel6 4 4" xfId="7687"/>
    <cellStyle name="Table  - Opmaakprofiel6 4 4 2" xfId="7688"/>
    <cellStyle name="Table  - Opmaakprofiel6 4 4 3" xfId="7689"/>
    <cellStyle name="Table  - Opmaakprofiel6 4 5" xfId="7690"/>
    <cellStyle name="Table  - Opmaakprofiel6 4 6" xfId="7691"/>
    <cellStyle name="Table  - Opmaakprofiel6 5" xfId="7692"/>
    <cellStyle name="Table  - Opmaakprofiel6 5 2" xfId="7693"/>
    <cellStyle name="Table  - Opmaakprofiel6 5 2 2" xfId="7694"/>
    <cellStyle name="Table  - Opmaakprofiel6 5 2 3" xfId="7695"/>
    <cellStyle name="Table  - Opmaakprofiel6 5 3" xfId="7696"/>
    <cellStyle name="Table  - Opmaakprofiel6 5 3 2" xfId="7697"/>
    <cellStyle name="Table  - Opmaakprofiel6 5 3 3" xfId="7698"/>
    <cellStyle name="Table  - Opmaakprofiel6 5 4" xfId="7699"/>
    <cellStyle name="Table  - Opmaakprofiel6 5 5" xfId="7700"/>
    <cellStyle name="Table  - Opmaakprofiel6 6" xfId="7701"/>
    <cellStyle name="Table  - Opmaakprofiel6 6 2" xfId="7702"/>
    <cellStyle name="Table  - Opmaakprofiel6 6 3" xfId="7703"/>
    <cellStyle name="Table  - Opmaakprofiel6 7" xfId="7704"/>
    <cellStyle name="Table  - Opmaakprofiel6 7 2" xfId="7705"/>
    <cellStyle name="Table  - Opmaakprofiel6 7 3" xfId="7706"/>
    <cellStyle name="Table  - Opmaakprofiel6 8" xfId="7707"/>
    <cellStyle name="Table  - Opmaakprofiel6 8 2" xfId="7708"/>
    <cellStyle name="Table  - Opmaakprofiel6 8 3" xfId="7709"/>
    <cellStyle name="Table  - Opmaakprofiel6 9" xfId="7710"/>
    <cellStyle name="Table  - Opmaakprofiel6 9 2" xfId="7711"/>
    <cellStyle name="Table  - Opmaakprofiel6 9 3" xfId="7712"/>
    <cellStyle name="Table  - Opmaakprofiel6_Debt Profile" xfId="7713"/>
    <cellStyle name="tablo" xfId="7714"/>
    <cellStyle name="tablo 10" xfId="7715"/>
    <cellStyle name="tablo 2" xfId="7716"/>
    <cellStyle name="tablo 3" xfId="7717"/>
    <cellStyle name="tablo 4" xfId="7718"/>
    <cellStyle name="tablo 5" xfId="7719"/>
    <cellStyle name="tablo 6" xfId="7720"/>
    <cellStyle name="tablo 7" xfId="7721"/>
    <cellStyle name="tablo 8" xfId="7722"/>
    <cellStyle name="tablo 9" xfId="7723"/>
    <cellStyle name="takvim" xfId="7724"/>
    <cellStyle name="TEXT" xfId="7725"/>
    <cellStyle name="Text Indent A" xfId="7726"/>
    <cellStyle name="Text Indent B" xfId="7727"/>
    <cellStyle name="Text Indent C" xfId="7728"/>
    <cellStyle name="TEXT_akgrt ozet mali tablo" xfId="7729"/>
    <cellStyle name="Texto de advertencia" xfId="7730"/>
    <cellStyle name="Texto explicativo" xfId="7731"/>
    <cellStyle name="Titel" xfId="7732"/>
    <cellStyle name="Titel 2" xfId="7733"/>
    <cellStyle name="Title  - Opmaakprofiel1" xfId="7734"/>
    <cellStyle name="Title 2" xfId="7735"/>
    <cellStyle name="Title 2 2" xfId="7736"/>
    <cellStyle name="Título" xfId="7737"/>
    <cellStyle name="Título 1" xfId="7738"/>
    <cellStyle name="Título 2" xfId="7739"/>
    <cellStyle name="Título 3" xfId="7740"/>
    <cellStyle name="Título_May'12_Margin_Analysis_Gaudi" xfId="7741"/>
    <cellStyle name="tnic" xfId="7742"/>
    <cellStyle name="tnic 2" xfId="7743"/>
    <cellStyle name="Toplam 2" xfId="7744"/>
    <cellStyle name="Toplam 2 2" xfId="7745"/>
    <cellStyle name="Toplam 3" xfId="7746"/>
    <cellStyle name="Totaal" xfId="7747"/>
    <cellStyle name="Totaal 10" xfId="7748"/>
    <cellStyle name="Totaal 11" xfId="7749"/>
    <cellStyle name="Totaal 12" xfId="7750"/>
    <cellStyle name="Totaal 13" xfId="7751"/>
    <cellStyle name="Totaal 14" xfId="7752"/>
    <cellStyle name="Totaal 15" xfId="7753"/>
    <cellStyle name="Totaal 16" xfId="7754"/>
    <cellStyle name="Totaal 17" xfId="7755"/>
    <cellStyle name="Totaal 18" xfId="7756"/>
    <cellStyle name="Totaal 19" xfId="7757"/>
    <cellStyle name="Totaal 2" xfId="7758"/>
    <cellStyle name="Totaal 2 2" xfId="7759"/>
    <cellStyle name="Totaal 2 3" xfId="7760"/>
    <cellStyle name="Totaal 2 4" xfId="7761"/>
    <cellStyle name="Totaal 20" xfId="7762"/>
    <cellStyle name="Totaal 21" xfId="7763"/>
    <cellStyle name="Totaal 22" xfId="7764"/>
    <cellStyle name="Totaal 3" xfId="7765"/>
    <cellStyle name="Totaal 3 2" xfId="7766"/>
    <cellStyle name="Totaal 3 3" xfId="7767"/>
    <cellStyle name="Totaal 3 4" xfId="7768"/>
    <cellStyle name="Totaal 4" xfId="7769"/>
    <cellStyle name="Totaal 4 2" xfId="7770"/>
    <cellStyle name="Totaal 4 3" xfId="7771"/>
    <cellStyle name="Totaal 4 4" xfId="7772"/>
    <cellStyle name="Totaal 5" xfId="7773"/>
    <cellStyle name="Totaal 5 2" xfId="7774"/>
    <cellStyle name="Totaal 5 3" xfId="7775"/>
    <cellStyle name="Totaal 6" xfId="7776"/>
    <cellStyle name="Totaal 7" xfId="7777"/>
    <cellStyle name="Totaal 8" xfId="7778"/>
    <cellStyle name="Totaal 9" xfId="7779"/>
    <cellStyle name="Totaal_Debt Profile" xfId="7780"/>
    <cellStyle name="Total 2" xfId="7781"/>
    <cellStyle name="Total 2 2" xfId="7782"/>
    <cellStyle name="Total 2 3" xfId="7783"/>
    <cellStyle name="Total 2 4" xfId="7784"/>
    <cellStyle name="Totals" xfId="7785"/>
    <cellStyle name="Totals 2" xfId="7786"/>
    <cellStyle name="Totals 3" xfId="7787"/>
    <cellStyle name="TotCol - Opmaakprofiel5" xfId="7788"/>
    <cellStyle name="TotRow - Opmaakprofiel4" xfId="7789"/>
    <cellStyle name="TotRow - Opmaakprofiel4 10" xfId="7790"/>
    <cellStyle name="TotRow - Opmaakprofiel4 10 2" xfId="7791"/>
    <cellStyle name="TotRow - Opmaakprofiel4 10 3" xfId="7792"/>
    <cellStyle name="TotRow - Opmaakprofiel4 11" xfId="7793"/>
    <cellStyle name="TotRow - Opmaakprofiel4 11 2" xfId="7794"/>
    <cellStyle name="TotRow - Opmaakprofiel4 11 3" xfId="7795"/>
    <cellStyle name="TotRow - Opmaakprofiel4 12" xfId="7796"/>
    <cellStyle name="TotRow - Opmaakprofiel4 12 2" xfId="7797"/>
    <cellStyle name="TotRow - Opmaakprofiel4 13" xfId="7798"/>
    <cellStyle name="TotRow - Opmaakprofiel4 13 2" xfId="7799"/>
    <cellStyle name="TotRow - Opmaakprofiel4 14" xfId="7800"/>
    <cellStyle name="TotRow - Opmaakprofiel4 14 2" xfId="7801"/>
    <cellStyle name="TotRow - Opmaakprofiel4 15" xfId="7802"/>
    <cellStyle name="TotRow - Opmaakprofiel4 15 2" xfId="7803"/>
    <cellStyle name="TotRow - Opmaakprofiel4 16" xfId="7804"/>
    <cellStyle name="TotRow - Opmaakprofiel4 17" xfId="7805"/>
    <cellStyle name="TotRow - Opmaakprofiel4 18" xfId="7806"/>
    <cellStyle name="TotRow - Opmaakprofiel4 19" xfId="7807"/>
    <cellStyle name="TotRow - Opmaakprofiel4 2" xfId="7808"/>
    <cellStyle name="TotRow - Opmaakprofiel4 2 10" xfId="7809"/>
    <cellStyle name="TotRow - Opmaakprofiel4 2 11" xfId="7810"/>
    <cellStyle name="TotRow - Opmaakprofiel4 2 12" xfId="7811"/>
    <cellStyle name="TotRow - Opmaakprofiel4 2 13" xfId="7812"/>
    <cellStyle name="TotRow - Opmaakprofiel4 2 14" xfId="7813"/>
    <cellStyle name="TotRow - Opmaakprofiel4 2 15" xfId="7814"/>
    <cellStyle name="TotRow - Opmaakprofiel4 2 2" xfId="7815"/>
    <cellStyle name="TotRow - Opmaakprofiel4 2 2 2" xfId="7816"/>
    <cellStyle name="TotRow - Opmaakprofiel4 2 2 3" xfId="7817"/>
    <cellStyle name="TotRow - Opmaakprofiel4 2 3" xfId="7818"/>
    <cellStyle name="TotRow - Opmaakprofiel4 2 3 2" xfId="7819"/>
    <cellStyle name="TotRow - Opmaakprofiel4 2 3 3" xfId="7820"/>
    <cellStyle name="TotRow - Opmaakprofiel4 2 4" xfId="7821"/>
    <cellStyle name="TotRow - Opmaakprofiel4 2 4 2" xfId="7822"/>
    <cellStyle name="TotRow - Opmaakprofiel4 2 4 3" xfId="7823"/>
    <cellStyle name="TotRow - Opmaakprofiel4 2 5" xfId="7824"/>
    <cellStyle name="TotRow - Opmaakprofiel4 2 5 2" xfId="7825"/>
    <cellStyle name="TotRow - Opmaakprofiel4 2 6" xfId="7826"/>
    <cellStyle name="TotRow - Opmaakprofiel4 2 6 2" xfId="7827"/>
    <cellStyle name="TotRow - Opmaakprofiel4 2 7" xfId="7828"/>
    <cellStyle name="TotRow - Opmaakprofiel4 2 7 2" xfId="7829"/>
    <cellStyle name="TotRow - Opmaakprofiel4 2 8" xfId="7830"/>
    <cellStyle name="TotRow - Opmaakprofiel4 2 8 2" xfId="7831"/>
    <cellStyle name="TotRow - Opmaakprofiel4 2 9" xfId="7832"/>
    <cellStyle name="TotRow - Opmaakprofiel4 20" xfId="7833"/>
    <cellStyle name="TotRow - Opmaakprofiel4 21" xfId="7834"/>
    <cellStyle name="TotRow - Opmaakprofiel4 22" xfId="7835"/>
    <cellStyle name="TotRow - Opmaakprofiel4 3" xfId="7836"/>
    <cellStyle name="TotRow - Opmaakprofiel4 3 2" xfId="7837"/>
    <cellStyle name="TotRow - Opmaakprofiel4 3 2 2" xfId="7838"/>
    <cellStyle name="TotRow - Opmaakprofiel4 3 2 3" xfId="7839"/>
    <cellStyle name="TotRow - Opmaakprofiel4 3 3" xfId="7840"/>
    <cellStyle name="TotRow - Opmaakprofiel4 3 3 2" xfId="7841"/>
    <cellStyle name="TotRow - Opmaakprofiel4 3 3 3" xfId="7842"/>
    <cellStyle name="TotRow - Opmaakprofiel4 3 4" xfId="7843"/>
    <cellStyle name="TotRow - Opmaakprofiel4 3 4 2" xfId="7844"/>
    <cellStyle name="TotRow - Opmaakprofiel4 3 4 3" xfId="7845"/>
    <cellStyle name="TotRow - Opmaakprofiel4 3 5" xfId="7846"/>
    <cellStyle name="TotRow - Opmaakprofiel4 3 6" xfId="7847"/>
    <cellStyle name="TotRow - Opmaakprofiel4 4" xfId="7848"/>
    <cellStyle name="TotRow - Opmaakprofiel4 4 2" xfId="7849"/>
    <cellStyle name="TotRow - Opmaakprofiel4 4 2 2" xfId="7850"/>
    <cellStyle name="TotRow - Opmaakprofiel4 4 2 3" xfId="7851"/>
    <cellStyle name="TotRow - Opmaakprofiel4 4 3" xfId="7852"/>
    <cellStyle name="TotRow - Opmaakprofiel4 4 3 2" xfId="7853"/>
    <cellStyle name="TotRow - Opmaakprofiel4 4 3 3" xfId="7854"/>
    <cellStyle name="TotRow - Opmaakprofiel4 4 4" xfId="7855"/>
    <cellStyle name="TotRow - Opmaakprofiel4 4 4 2" xfId="7856"/>
    <cellStyle name="TotRow - Opmaakprofiel4 4 4 3" xfId="7857"/>
    <cellStyle name="TotRow - Opmaakprofiel4 4 5" xfId="7858"/>
    <cellStyle name="TotRow - Opmaakprofiel4 4 6" xfId="7859"/>
    <cellStyle name="TotRow - Opmaakprofiel4 5" xfId="7860"/>
    <cellStyle name="TotRow - Opmaakprofiel4 5 2" xfId="7861"/>
    <cellStyle name="TotRow - Opmaakprofiel4 5 2 2" xfId="7862"/>
    <cellStyle name="TotRow - Opmaakprofiel4 5 2 3" xfId="7863"/>
    <cellStyle name="TotRow - Opmaakprofiel4 5 3" xfId="7864"/>
    <cellStyle name="TotRow - Opmaakprofiel4 5 3 2" xfId="7865"/>
    <cellStyle name="TotRow - Opmaakprofiel4 5 3 3" xfId="7866"/>
    <cellStyle name="TotRow - Opmaakprofiel4 5 4" xfId="7867"/>
    <cellStyle name="TotRow - Opmaakprofiel4 5 5" xfId="7868"/>
    <cellStyle name="TotRow - Opmaakprofiel4 6" xfId="7869"/>
    <cellStyle name="TotRow - Opmaakprofiel4 6 2" xfId="7870"/>
    <cellStyle name="TotRow - Opmaakprofiel4 6 3" xfId="7871"/>
    <cellStyle name="TotRow - Opmaakprofiel4 7" xfId="7872"/>
    <cellStyle name="TotRow - Opmaakprofiel4 7 2" xfId="7873"/>
    <cellStyle name="TotRow - Opmaakprofiel4 7 3" xfId="7874"/>
    <cellStyle name="TotRow - Opmaakprofiel4 8" xfId="7875"/>
    <cellStyle name="TotRow - Opmaakprofiel4 8 2" xfId="7876"/>
    <cellStyle name="TotRow - Opmaakprofiel4 8 3" xfId="7877"/>
    <cellStyle name="TotRow - Opmaakprofiel4 9" xfId="7878"/>
    <cellStyle name="TotRow - Opmaakprofiel4 9 2" xfId="7879"/>
    <cellStyle name="TotRow - Opmaakprofiel4 9 3" xfId="7880"/>
    <cellStyle name="TotRow - Opmaakprofiel4_Debt Profile" xfId="7881"/>
    <cellStyle name="trad" xfId="7882"/>
    <cellStyle name="Tusental (0)_pldt" xfId="7883"/>
    <cellStyle name="Tusental_pldt" xfId="7884"/>
    <cellStyle name="ú" xfId="7885"/>
    <cellStyle name="ú?³" xfId="7886"/>
    <cellStyle name="ú?ú" xfId="7887"/>
    <cellStyle name="Uitvoer" xfId="7888"/>
    <cellStyle name="Uitvoer 10" xfId="7889"/>
    <cellStyle name="Uitvoer 10 2" xfId="7890"/>
    <cellStyle name="Uitvoer 11" xfId="7891"/>
    <cellStyle name="Uitvoer 11 2" xfId="7892"/>
    <cellStyle name="Uitvoer 2" xfId="7893"/>
    <cellStyle name="Uitvoer 2 2" xfId="7894"/>
    <cellStyle name="Uitvoer 2 2 2" xfId="7895"/>
    <cellStyle name="Uitvoer 2 3" xfId="7896"/>
    <cellStyle name="Uitvoer 2 3 2" xfId="7897"/>
    <cellStyle name="Uitvoer 2 4" xfId="7898"/>
    <cellStyle name="Uitvoer 2 4 2" xfId="7899"/>
    <cellStyle name="Uitvoer 2 5" xfId="7900"/>
    <cellStyle name="Uitvoer 3" xfId="7901"/>
    <cellStyle name="Uitvoer 3 2" xfId="7902"/>
    <cellStyle name="Uitvoer 3 2 2" xfId="7903"/>
    <cellStyle name="Uitvoer 3 3" xfId="7904"/>
    <cellStyle name="Uitvoer 3 3 2" xfId="7905"/>
    <cellStyle name="Uitvoer 3 4" xfId="7906"/>
    <cellStyle name="Uitvoer 3 4 2" xfId="7907"/>
    <cellStyle name="Uitvoer 3 5" xfId="7908"/>
    <cellStyle name="Uitvoer 4" xfId="7909"/>
    <cellStyle name="Uitvoer 4 2" xfId="7910"/>
    <cellStyle name="Uitvoer 4 2 2" xfId="7911"/>
    <cellStyle name="Uitvoer 4 3" xfId="7912"/>
    <cellStyle name="Uitvoer 4 3 2" xfId="7913"/>
    <cellStyle name="Uitvoer 4 4" xfId="7914"/>
    <cellStyle name="Uitvoer 4 4 2" xfId="7915"/>
    <cellStyle name="Uitvoer 4 5" xfId="7916"/>
    <cellStyle name="Uitvoer 5" xfId="7917"/>
    <cellStyle name="Uitvoer 5 2" xfId="7918"/>
    <cellStyle name="Uitvoer 5 2 2" xfId="7919"/>
    <cellStyle name="Uitvoer 5 3" xfId="7920"/>
    <cellStyle name="Uitvoer 5 3 2" xfId="7921"/>
    <cellStyle name="Uitvoer 5 4" xfId="7922"/>
    <cellStyle name="Uitvoer 6" xfId="7923"/>
    <cellStyle name="Uitvoer 6 2" xfId="7924"/>
    <cellStyle name="Uitvoer 7" xfId="7925"/>
    <cellStyle name="Uitvoer 7 2" xfId="7926"/>
    <cellStyle name="Uitvoer 8" xfId="7927"/>
    <cellStyle name="Uitvoer 8 2" xfId="7928"/>
    <cellStyle name="Uitvoer 9" xfId="7929"/>
    <cellStyle name="Uitvoer 9 2" xfId="7930"/>
    <cellStyle name="Uitvoer_Debt Profile" xfId="7931"/>
    <cellStyle name="Update" xfId="7932"/>
    <cellStyle name="Update 2" xfId="7933"/>
    <cellStyle name="URUNKODU" xfId="7934"/>
    <cellStyle name="URUNKODU 10" xfId="7935"/>
    <cellStyle name="URUNKODU 2" xfId="7936"/>
    <cellStyle name="URUNKODU 2 2" xfId="7937"/>
    <cellStyle name="URUNKODU 3" xfId="7938"/>
    <cellStyle name="URUNKODU 3 2" xfId="7939"/>
    <cellStyle name="URUNKODU 4" xfId="7940"/>
    <cellStyle name="URUNKODU 4 2" xfId="7941"/>
    <cellStyle name="URUNKODU 5" xfId="7942"/>
    <cellStyle name="URUNKODU 5 2" xfId="7943"/>
    <cellStyle name="URUNKODU 6" xfId="7944"/>
    <cellStyle name="URUNKODU 6 2" xfId="7945"/>
    <cellStyle name="URUNKODU 7" xfId="7946"/>
    <cellStyle name="URUNKODU 7 2" xfId="7947"/>
    <cellStyle name="URUNKODU 8" xfId="7948"/>
    <cellStyle name="URUNKODU 8 2" xfId="7949"/>
    <cellStyle name="URUNKODU 9" xfId="7950"/>
    <cellStyle name="URUNKODU 9 2" xfId="7951"/>
    <cellStyle name="us" xfId="7952"/>
    <cellStyle name="us 2" xfId="7953"/>
    <cellStyle name="úßú" xfId="7954"/>
    <cellStyle name="Uyarı Metni 2" xfId="7955"/>
    <cellStyle name="Uyarı Metni 2 2" xfId="7956"/>
    <cellStyle name="v" xfId="7957"/>
    <cellStyle name="Valuta (0)_pldt" xfId="7958"/>
    <cellStyle name="Valuta_pldt" xfId="7959"/>
    <cellStyle name="Verklarende tekst" xfId="7960"/>
    <cellStyle name="Verklarende tekst 2" xfId="7961"/>
    <cellStyle name="Virgül [0]" xfId="7962"/>
    <cellStyle name="Virgül 10" xfId="7963"/>
    <cellStyle name="Virgül 11" xfId="7964"/>
    <cellStyle name="Virgül 12" xfId="7965"/>
    <cellStyle name="Virgül 13" xfId="7966"/>
    <cellStyle name="Virgül 14" xfId="7967"/>
    <cellStyle name="Virgül 15" xfId="7968"/>
    <cellStyle name="Virgül 16" xfId="7969"/>
    <cellStyle name="Virgül 17" xfId="7970"/>
    <cellStyle name="Virgül 18" xfId="7971"/>
    <cellStyle name="Virgül 18 2" xfId="7972"/>
    <cellStyle name="Virgül 19" xfId="7973"/>
    <cellStyle name="Virgül 2" xfId="7974"/>
    <cellStyle name="Virgül 2 2" xfId="7975"/>
    <cellStyle name="Virgül 2 3" xfId="7976"/>
    <cellStyle name="Virgül 2 4" xfId="7977"/>
    <cellStyle name="Virgül 2 5" xfId="7978"/>
    <cellStyle name="Virgül 2 6" xfId="7979"/>
    <cellStyle name="Virgül 20" xfId="7980"/>
    <cellStyle name="Virgül 21" xfId="7981"/>
    <cellStyle name="Virgül 22" xfId="7982"/>
    <cellStyle name="Virgül 23" xfId="7983"/>
    <cellStyle name="Virgül 24" xfId="7984"/>
    <cellStyle name="Virgül 25" xfId="7985"/>
    <cellStyle name="Virgül 26" xfId="7986"/>
    <cellStyle name="Virgül 27" xfId="7987"/>
    <cellStyle name="Virgül 28" xfId="7988"/>
    <cellStyle name="Virgül 29" xfId="7989"/>
    <cellStyle name="Virgül 3" xfId="7990"/>
    <cellStyle name="Virgül 30" xfId="7991"/>
    <cellStyle name="Virgül 31" xfId="7992"/>
    <cellStyle name="Virgül 32" xfId="7993"/>
    <cellStyle name="Virgül 33" xfId="7994"/>
    <cellStyle name="Virgül 34" xfId="7995"/>
    <cellStyle name="Virgül 35" xfId="7996"/>
    <cellStyle name="Virgül 36" xfId="7997"/>
    <cellStyle name="Virgül 37" xfId="7998"/>
    <cellStyle name="Virgül 38" xfId="7999"/>
    <cellStyle name="Virgül 39" xfId="8000"/>
    <cellStyle name="Virgül 4" xfId="8001"/>
    <cellStyle name="Virgül 40" xfId="8002"/>
    <cellStyle name="Virgül 41" xfId="8003"/>
    <cellStyle name="Virgül 42" xfId="8004"/>
    <cellStyle name="Virgül 43" xfId="8005"/>
    <cellStyle name="Virgül 44" xfId="8006"/>
    <cellStyle name="Virgül 45" xfId="8007"/>
    <cellStyle name="Virgül 46" xfId="8008"/>
    <cellStyle name="Virgül 47" xfId="8009"/>
    <cellStyle name="Virgül 48" xfId="8010"/>
    <cellStyle name="Virgül 49" xfId="8011"/>
    <cellStyle name="Virgül 5" xfId="8012"/>
    <cellStyle name="Virgül 50" xfId="8013"/>
    <cellStyle name="Virgül 51" xfId="8014"/>
    <cellStyle name="Virgül 52" xfId="8015"/>
    <cellStyle name="Virgül 53" xfId="8016"/>
    <cellStyle name="Virgül 54" xfId="8017"/>
    <cellStyle name="Virgül 55" xfId="8018"/>
    <cellStyle name="Virgül 56" xfId="8019"/>
    <cellStyle name="Virgül 57" xfId="8020"/>
    <cellStyle name="Virgül 58" xfId="8021"/>
    <cellStyle name="Virgül 59" xfId="8022"/>
    <cellStyle name="Virgül 6" xfId="8023"/>
    <cellStyle name="Virgül 60" xfId="8024"/>
    <cellStyle name="Virgül 61" xfId="8025"/>
    <cellStyle name="Virgül 62" xfId="8026"/>
    <cellStyle name="Virgül 7" xfId="8027"/>
    <cellStyle name="Virgül 8" xfId="8028"/>
    <cellStyle name="Virgül 9" xfId="8029"/>
    <cellStyle name="Vurgu1 2" xfId="8030"/>
    <cellStyle name="Vurgu1 2 2" xfId="8031"/>
    <cellStyle name="Vurgu2 2" xfId="8032"/>
    <cellStyle name="Vurgu2 2 2" xfId="8033"/>
    <cellStyle name="Vurgu2 2 2 2" xfId="8034"/>
    <cellStyle name="Vurgu2 2 2 2 2" xfId="8035"/>
    <cellStyle name="Vurgu2 2 2 3" xfId="8036"/>
    <cellStyle name="Vurgu2 2 3" xfId="8037"/>
    <cellStyle name="Vurgu3 2" xfId="8038"/>
    <cellStyle name="Vurgu3 2 2" xfId="8039"/>
    <cellStyle name="Vurgu4 2" xfId="8040"/>
    <cellStyle name="Vurgu4 2 2" xfId="8041"/>
    <cellStyle name="Vurgu5 2" xfId="8042"/>
    <cellStyle name="Vurgu5 2 2" xfId="8043"/>
    <cellStyle name="Vurgu6 2" xfId="8044"/>
    <cellStyle name="Vurgu6 2 2" xfId="8045"/>
    <cellStyle name="Waarschuwingstekst" xfId="8046"/>
    <cellStyle name="Waarschuwingstekst 2" xfId="8047"/>
    <cellStyle name="Währung [0]_Data_input_2-0" xfId="8048"/>
    <cellStyle name="Währung_Data_input_2-0" xfId="8049"/>
    <cellStyle name="warning" xfId="8050"/>
    <cellStyle name="Warning Text 2" xfId="8051"/>
    <cellStyle name="Warning Text 2 2" xfId="8052"/>
    <cellStyle name="Warning Text 3" xfId="8053"/>
    <cellStyle name="Warning Text 3 2" xfId="8054"/>
    <cellStyle name="Warning Text 4" xfId="8055"/>
    <cellStyle name="Warning Text 4 2" xfId="8056"/>
    <cellStyle name="Warning Text 5" xfId="8057"/>
    <cellStyle name="Warning Text 5 2" xfId="8058"/>
    <cellStyle name="Warning Text 6" xfId="8059"/>
    <cellStyle name="Warning Text 6 2" xfId="8060"/>
    <cellStyle name="Warning Text 7" xfId="8061"/>
    <cellStyle name="Warning Text 7 2" xfId="8062"/>
    <cellStyle name="Warning Text 8" xfId="8063"/>
    <cellStyle name="Warning Text 8 2" xfId="8064"/>
    <cellStyle name="wrap" xfId="8065"/>
    <cellStyle name="WrapCenter" xfId="8066"/>
    <cellStyle name="WrapCenter 2" xfId="8067"/>
    <cellStyle name="WrapLeft" xfId="8068"/>
    <cellStyle name="xContent" xfId="8069"/>
    <cellStyle name="xIndexContent" xfId="8070"/>
    <cellStyle name="xMiddleHead" xfId="8071"/>
    <cellStyle name="xMiddleHeadAlert" xfId="8072"/>
    <cellStyle name="xTopHead" xfId="8073"/>
    <cellStyle name="xTopHeadAlert" xfId="8074"/>
    <cellStyle name="Yüzde" xfId="1" builtinId="5"/>
    <cellStyle name="Yüzde 10" xfId="8075"/>
    <cellStyle name="Yüzde 10 2" xfId="8076"/>
    <cellStyle name="Yüzde 10 2 2" xfId="8077"/>
    <cellStyle name="Yüzde 10 2 2 2" xfId="8078"/>
    <cellStyle name="Yüzde 10 2 3" xfId="8079"/>
    <cellStyle name="Yüzde 10 3" xfId="8080"/>
    <cellStyle name="Yüzde 10 3 2" xfId="8081"/>
    <cellStyle name="Yüzde 10 4" xfId="8082"/>
    <cellStyle name="Yüzde 11" xfId="8083"/>
    <cellStyle name="Yüzde 11 2" xfId="8084"/>
    <cellStyle name="Yüzde 11 2 2" xfId="8085"/>
    <cellStyle name="Yüzde 11 2 2 2" xfId="8086"/>
    <cellStyle name="Yüzde 11 2 3" xfId="8087"/>
    <cellStyle name="Yüzde 11 3" xfId="8088"/>
    <cellStyle name="Yüzde 11 3 2" xfId="8089"/>
    <cellStyle name="Yüzde 11 4" xfId="8090"/>
    <cellStyle name="Yüzde 12" xfId="8091"/>
    <cellStyle name="Yüzde 13" xfId="8092"/>
    <cellStyle name="Yüzde 13 2" xfId="8093"/>
    <cellStyle name="Yüzde 13 2 2" xfId="8094"/>
    <cellStyle name="Yüzde 13 3" xfId="8095"/>
    <cellStyle name="Yüzde 14" xfId="8096"/>
    <cellStyle name="Yüzde 14 2" xfId="8097"/>
    <cellStyle name="Yüzde 14 2 2" xfId="8098"/>
    <cellStyle name="Yüzde 14 3" xfId="8099"/>
    <cellStyle name="Yüzde 15" xfId="8100"/>
    <cellStyle name="Yüzde 15 2" xfId="8101"/>
    <cellStyle name="Yüzde 15 2 2" xfId="8102"/>
    <cellStyle name="Yüzde 15 3" xfId="8103"/>
    <cellStyle name="Yüzde 16" xfId="8104"/>
    <cellStyle name="Yüzde 16 2" xfId="8105"/>
    <cellStyle name="Yüzde 16 2 2" xfId="8106"/>
    <cellStyle name="Yüzde 16 3" xfId="8107"/>
    <cellStyle name="Yüzde 17" xfId="8108"/>
    <cellStyle name="Yüzde 18" xfId="8109"/>
    <cellStyle name="Yüzde 19" xfId="8110"/>
    <cellStyle name="Yüzde 19 2" xfId="8111"/>
    <cellStyle name="Yüzde 2" xfId="8112"/>
    <cellStyle name="Yüzde 2 2" xfId="8113"/>
    <cellStyle name="Yüzde 20" xfId="8114"/>
    <cellStyle name="Yüzde 3" xfId="8115"/>
    <cellStyle name="Yüzde 4" xfId="8116"/>
    <cellStyle name="Yüzde 4 10" xfId="8117"/>
    <cellStyle name="Yüzde 4 2" xfId="8118"/>
    <cellStyle name="Yüzde 4 2 2" xfId="8119"/>
    <cellStyle name="Yüzde 4 2 2 2" xfId="8120"/>
    <cellStyle name="Yüzde 4 2 3" xfId="8121"/>
    <cellStyle name="Yüzde 4 3" xfId="8122"/>
    <cellStyle name="Yüzde 4 3 2" xfId="8123"/>
    <cellStyle name="Yüzde 4 3 2 2" xfId="8124"/>
    <cellStyle name="Yüzde 4 3 3" xfId="8125"/>
    <cellStyle name="Yüzde 4 4" xfId="8126"/>
    <cellStyle name="Yüzde 4 4 2" xfId="8127"/>
    <cellStyle name="Yüzde 4 4 2 2" xfId="8128"/>
    <cellStyle name="Yüzde 4 4 3" xfId="8129"/>
    <cellStyle name="Yüzde 4 5" xfId="8130"/>
    <cellStyle name="Yüzde 4 5 2" xfId="8131"/>
    <cellStyle name="Yüzde 4 5 2 2" xfId="8132"/>
    <cellStyle name="Yüzde 4 5 3" xfId="8133"/>
    <cellStyle name="Yüzde 4 6" xfId="8134"/>
    <cellStyle name="Yüzde 4 6 2" xfId="8135"/>
    <cellStyle name="Yüzde 4 6 2 2" xfId="8136"/>
    <cellStyle name="Yüzde 4 6 3" xfId="8137"/>
    <cellStyle name="Yüzde 4 7" xfId="8138"/>
    <cellStyle name="Yüzde 4 7 2" xfId="8139"/>
    <cellStyle name="Yüzde 4 7 2 2" xfId="8140"/>
    <cellStyle name="Yüzde 4 7 3" xfId="8141"/>
    <cellStyle name="Yüzde 4 8" xfId="8142"/>
    <cellStyle name="Yüzde 4 8 2" xfId="8143"/>
    <cellStyle name="Yüzde 4 8 2 2" xfId="8144"/>
    <cellStyle name="Yüzde 4 8 3" xfId="8145"/>
    <cellStyle name="Yüzde 4 9" xfId="8146"/>
    <cellStyle name="Yüzde 4 9 2" xfId="8147"/>
    <cellStyle name="Yüzde 5" xfId="8148"/>
    <cellStyle name="Yüzde 5 2" xfId="8149"/>
    <cellStyle name="Yüzde 5 3" xfId="8150"/>
    <cellStyle name="Yüzde 5 4" xfId="8151"/>
    <cellStyle name="Yüzde 5 5" xfId="8152"/>
    <cellStyle name="Yüzde 5 6" xfId="8153"/>
    <cellStyle name="Yüzde 5 7" xfId="8154"/>
    <cellStyle name="Yüzde 5 8" xfId="8155"/>
    <cellStyle name="Yüzde 6" xfId="8156"/>
    <cellStyle name="Yüzde 6 2" xfId="8157"/>
    <cellStyle name="Yüzde 6 2 2" xfId="8158"/>
    <cellStyle name="Yüzde 6 3" xfId="8159"/>
    <cellStyle name="Yüzde 7" xfId="8160"/>
    <cellStyle name="Yüzde 8" xfId="8161"/>
    <cellStyle name="Yüzde 9" xfId="8162"/>
    <cellStyle name="강조색1" xfId="8163"/>
    <cellStyle name="강조색2" xfId="8164"/>
    <cellStyle name="강조색3" xfId="8165"/>
    <cellStyle name="강조색4" xfId="8166"/>
    <cellStyle name="강조색5" xfId="8167"/>
    <cellStyle name="강조색6" xfId="8168"/>
    <cellStyle name="경고문" xfId="8169"/>
    <cellStyle name="계산" xfId="8170"/>
    <cellStyle name="계산 2" xfId="8171"/>
    <cellStyle name="계산 3" xfId="8172"/>
    <cellStyle name="나쁨" xfId="8173"/>
    <cellStyle name="메모" xfId="8174"/>
    <cellStyle name="메모 2" xfId="8175"/>
    <cellStyle name="메모 2 2" xfId="8176"/>
    <cellStyle name="메모 2 3" xfId="8177"/>
    <cellStyle name="메모 3" xfId="8178"/>
    <cellStyle name="메모 4" xfId="8179"/>
    <cellStyle name="보통" xfId="8180"/>
    <cellStyle name="설명 텍스트" xfId="8181"/>
    <cellStyle name="셀 확인" xfId="8182"/>
    <cellStyle name="연결된 셀" xfId="8183"/>
    <cellStyle name="요약" xfId="8184"/>
    <cellStyle name="요약 2" xfId="8185"/>
    <cellStyle name="입력" xfId="8186"/>
    <cellStyle name="입력 2" xfId="8187"/>
    <cellStyle name="입력 3" xfId="8188"/>
    <cellStyle name="제목" xfId="8189"/>
    <cellStyle name="제목 1" xfId="8190"/>
    <cellStyle name="제목 2" xfId="8191"/>
    <cellStyle name="제목 3" xfId="8192"/>
    <cellStyle name="제목 4" xfId="8193"/>
    <cellStyle name="좋음" xfId="8194"/>
    <cellStyle name="출력" xfId="8195"/>
    <cellStyle name="출력 2" xfId="8196"/>
    <cellStyle name="출력 3" xfId="8197"/>
    <cellStyle name="千位分隔 2" xfId="8198"/>
    <cellStyle name="千位分隔 2 2" xfId="8199"/>
    <cellStyle name="표준 2" xfId="8200"/>
    <cellStyle name="표준 2 2" xfId="8201"/>
    <cellStyle name="常规_PALIC" xfId="8202"/>
    <cellStyle name="標準_Quarterly Risk Disclosures - Q3_2009_US" xfId="8203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361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5218756.59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5218756.59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12712103.359999973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12712103.359999973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12158199.220000001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12158199.220000001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1006944625.8099653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1730312.2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4188930.45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14982847.99</v>
      </c>
      <c r="G10" s="19">
        <f t="shared" ca="1" si="0"/>
        <v>1011133556.2599653</v>
      </c>
      <c r="H10" s="19">
        <f t="shared" ca="1" si="0"/>
        <v>16713160.189999999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60628186.130000085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2857.1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60628186.130000085</v>
      </c>
      <c r="H11" s="19">
        <f t="shared" ca="1" si="0"/>
        <v>2857.1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1097661871.1099653</v>
      </c>
      <c r="D12" s="20">
        <f t="shared" ca="1" si="1"/>
        <v>1733169.3</v>
      </c>
      <c r="E12" s="20">
        <f t="shared" ca="1" si="1"/>
        <v>4188930.45</v>
      </c>
      <c r="F12" s="20">
        <f t="shared" ca="1" si="1"/>
        <v>14982847.99</v>
      </c>
      <c r="G12" s="20">
        <f t="shared" ca="1" si="1"/>
        <v>1101850801.5599654</v>
      </c>
      <c r="H12" s="20">
        <f t="shared" ca="1" si="1"/>
        <v>16716017.289999999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25740580.916190475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25740580.916190475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12301392712.308725</v>
      </c>
      <c r="D14" s="19">
        <f ca="1">+D15+D16+D17+D20</f>
        <v>1307837.3999999999</v>
      </c>
      <c r="E14" s="19">
        <f ca="1">+E15+E16+E17+E20</f>
        <v>852247789.60819709</v>
      </c>
      <c r="F14" s="19">
        <f ca="1">+F15+F16+F17+F20</f>
        <v>8200257.02999999</v>
      </c>
      <c r="G14" s="19">
        <f t="shared" ca="1" si="0"/>
        <v>13153640501.916922</v>
      </c>
      <c r="H14" s="19">
        <f t="shared" ca="1" si="0"/>
        <v>9508094.4299999904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23802290.13500008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0</v>
      </c>
      <c r="G15" s="19">
        <f t="shared" ca="1" si="0"/>
        <v>23802290.13500008</v>
      </c>
      <c r="H15" s="19">
        <f t="shared" ca="1" si="0"/>
        <v>600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167621815.30660006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167621815.30660006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3271350990.0723944</v>
      </c>
      <c r="D17" s="19">
        <f ca="1">+D18+D19</f>
        <v>0</v>
      </c>
      <c r="E17" s="19">
        <f ca="1">+E18+E19</f>
        <v>106993980.22674808</v>
      </c>
      <c r="F17" s="19">
        <f ca="1">+F18+F19</f>
        <v>0</v>
      </c>
      <c r="G17" s="19">
        <f t="shared" ca="1" si="0"/>
        <v>3378344970.2991424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196112084.73747122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4993404.6004985757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201105489.33796981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3075238905.3349233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102000575.62624951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3177239480.9611726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8838617616.7947311</v>
      </c>
      <c r="D20" s="19">
        <f ca="1">+D21+D22</f>
        <v>1307237.3999999999</v>
      </c>
      <c r="E20" s="19">
        <f ca="1">+E21+E22</f>
        <v>745253809.38144898</v>
      </c>
      <c r="F20" s="19">
        <f ca="1">+F21+F22</f>
        <v>8200257.02999999</v>
      </c>
      <c r="G20" s="19">
        <f t="shared" ca="1" si="0"/>
        <v>9583871426.1761799</v>
      </c>
      <c r="H20" s="19">
        <f t="shared" ca="1" si="0"/>
        <v>9507494.4299999904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1184960309.8469689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418916.26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82544562.440500334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2518949.09</v>
      </c>
      <c r="G21" s="19">
        <f t="shared" ca="1" si="0"/>
        <v>1267504872.2874691</v>
      </c>
      <c r="H21" s="19">
        <f t="shared" ca="1" si="0"/>
        <v>2937865.3499999996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7653657306.9477615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888321.1399999999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662709246.94094861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5681307.9399999902</v>
      </c>
      <c r="G22" s="19">
        <f t="shared" ca="1" si="0"/>
        <v>8316366553.88871</v>
      </c>
      <c r="H22" s="19">
        <f t="shared" ca="1" si="0"/>
        <v>6569629.0799999898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216237643.80466619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29122.65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465656.97</v>
      </c>
      <c r="G23" s="19">
        <f t="shared" ca="1" si="0"/>
        <v>216237643.80466619</v>
      </c>
      <c r="H23" s="19">
        <f t="shared" ca="1" si="0"/>
        <v>494779.62</v>
      </c>
      <c r="J23" s="7"/>
    </row>
    <row r="24" spans="1:10" ht="12.75" customHeight="1" thickBot="1">
      <c r="A24" s="83" t="s">
        <v>26</v>
      </c>
      <c r="B24" s="84"/>
      <c r="C24" s="30">
        <f ca="1">+C13+C14+C23</f>
        <v>12543370937.029583</v>
      </c>
      <c r="D24" s="30">
        <f ca="1">+D13+D14+D23</f>
        <v>1336960.0499999998</v>
      </c>
      <c r="E24" s="30">
        <f ca="1">+E13+E14+E23</f>
        <v>852247789.60819709</v>
      </c>
      <c r="F24" s="30">
        <f ca="1">+F13+F14+F23</f>
        <v>8665913.9999999907</v>
      </c>
      <c r="G24" s="30">
        <f t="shared" ca="1" si="0"/>
        <v>13395618726.637779</v>
      </c>
      <c r="H24" s="30">
        <f t="shared" ca="1" si="0"/>
        <v>10002874.04999999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9861144969.8166237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24508828.220000003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15314475.73</v>
      </c>
      <c r="G25" s="14">
        <f t="shared" ca="1" si="0"/>
        <v>9861144969.8166237</v>
      </c>
      <c r="H25" s="14">
        <f t="shared" ca="1" si="0"/>
        <v>39823303.950000003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9861144969.8166237</v>
      </c>
      <c r="D27" s="20">
        <f ca="1">+D25+D26</f>
        <v>24508828.220000003</v>
      </c>
      <c r="E27" s="20">
        <f ca="1">+E25+E26</f>
        <v>0</v>
      </c>
      <c r="F27" s="20">
        <f ca="1">+F25+F26</f>
        <v>15314475.73</v>
      </c>
      <c r="G27" s="20">
        <f t="shared" ca="1" si="0"/>
        <v>9861144969.8166237</v>
      </c>
      <c r="H27" s="20">
        <f t="shared" ca="1" si="0"/>
        <v>39823303.950000003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5" t="s">
        <v>31</v>
      </c>
      <c r="B29" s="86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127306762.24000001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23558.21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13235434.789999999</v>
      </c>
      <c r="G30" s="24">
        <f t="shared" ca="1" si="0"/>
        <v>127330320.45</v>
      </c>
      <c r="H30" s="24">
        <f t="shared" ca="1" si="0"/>
        <v>13235434.789999999</v>
      </c>
      <c r="J30" s="7"/>
    </row>
    <row r="31" spans="1:10" ht="12.75" customHeight="1" thickBot="1">
      <c r="A31" s="85" t="s">
        <v>33</v>
      </c>
      <c r="B31" s="86"/>
      <c r="C31" s="31">
        <f ca="1">C30</f>
        <v>127306762.24000001</v>
      </c>
      <c r="D31" s="31">
        <f ca="1">D30</f>
        <v>0</v>
      </c>
      <c r="E31" s="31">
        <f ca="1">E30</f>
        <v>23558.21</v>
      </c>
      <c r="F31" s="31">
        <f ca="1">F30</f>
        <v>13235434.789999999</v>
      </c>
      <c r="G31" s="31">
        <f t="shared" ca="1" si="0"/>
        <v>127330320.45</v>
      </c>
      <c r="H31" s="31">
        <f t="shared" ca="1" si="0"/>
        <v>13235434.789999999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401671458.0478611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2659978.1910000001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73189966.230000988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25878082.870000001</v>
      </c>
      <c r="G32" s="14">
        <f t="shared" ca="1" si="0"/>
        <v>474861424.27786207</v>
      </c>
      <c r="H32" s="14">
        <f t="shared" ca="1" si="0"/>
        <v>28538061.061000001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401671458.0478611</v>
      </c>
      <c r="D35" s="20">
        <f ca="1">SUM(D32:D34)</f>
        <v>2659978.1910000001</v>
      </c>
      <c r="E35" s="20">
        <f ca="1">SUM(E32:E34)</f>
        <v>73189966.230000988</v>
      </c>
      <c r="F35" s="20">
        <f ca="1">SUM(F32:F34)</f>
        <v>25878082.870000001</v>
      </c>
      <c r="G35" s="20">
        <f t="shared" ca="1" si="0"/>
        <v>474861424.27786207</v>
      </c>
      <c r="H35" s="20">
        <f t="shared" ca="1" si="0"/>
        <v>28538061.061000001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971561648.55295026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5796018.9589999998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16253246.030017002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27355622.289999999</v>
      </c>
      <c r="G36" s="14">
        <f t="shared" ca="1" si="0"/>
        <v>987814894.58296728</v>
      </c>
      <c r="H36" s="14">
        <f t="shared" ca="1" si="0"/>
        <v>33151641.248999998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2939542.2499999995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2939542.2499999995</v>
      </c>
      <c r="H37" s="19">
        <f t="shared" ca="1" si="0"/>
        <v>0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974501190.80295026</v>
      </c>
      <c r="D38" s="20">
        <f ca="1">SUM(D36:D37)</f>
        <v>5796018.9589999998</v>
      </c>
      <c r="E38" s="20">
        <f ca="1">SUM(E36:E37)</f>
        <v>16253246.030017002</v>
      </c>
      <c r="F38" s="20">
        <f ca="1">SUM(F36:F37)</f>
        <v>27355622.289999999</v>
      </c>
      <c r="G38" s="20">
        <f t="shared" ca="1" si="0"/>
        <v>990754436.83296728</v>
      </c>
      <c r="H38" s="20">
        <f t="shared" ca="1" si="0"/>
        <v>33151641.248999998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5330720936.7767658</v>
      </c>
      <c r="D39" s="14">
        <f ca="1">SUM(D40:D42)</f>
        <v>13277833.992000004</v>
      </c>
      <c r="E39" s="14">
        <f ca="1">SUM(E40:E42)</f>
        <v>133602093.75022499</v>
      </c>
      <c r="F39" s="14">
        <f ca="1">SUM(F40:F42)</f>
        <v>162852729.76339999</v>
      </c>
      <c r="G39" s="14">
        <f t="shared" ca="1" si="0"/>
        <v>5464323030.5269909</v>
      </c>
      <c r="H39" s="14">
        <f t="shared" ca="1" si="0"/>
        <v>176130563.7554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1001891693.9073929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2877272.1601531194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993857.91709527629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20214611.717995681</v>
      </c>
      <c r="G40" s="24">
        <f t="shared" ca="1" si="0"/>
        <v>1002885551.8244882</v>
      </c>
      <c r="H40" s="24">
        <f t="shared" ca="1" si="0"/>
        <v>23091883.878148802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1998861337.5821867</v>
      </c>
      <c r="D41" s="23">
        <f t="shared" ca="1" si="3"/>
        <v>6380339.6878391104</v>
      </c>
      <c r="E41" s="23">
        <f t="shared" ca="1" si="4"/>
        <v>24820850.146417879</v>
      </c>
      <c r="F41" s="23">
        <f t="shared" ca="1" si="5"/>
        <v>35398077.731633797</v>
      </c>
      <c r="G41" s="24">
        <f t="shared" ca="1" si="0"/>
        <v>2023682187.7286046</v>
      </c>
      <c r="H41" s="24">
        <f t="shared" ca="1" si="0"/>
        <v>41778417.41947291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2329967905.2871857</v>
      </c>
      <c r="D42" s="23">
        <f t="shared" ca="1" si="3"/>
        <v>4020222.1440077741</v>
      </c>
      <c r="E42" s="23">
        <f t="shared" ca="1" si="4"/>
        <v>107787385.68671183</v>
      </c>
      <c r="F42" s="23">
        <f t="shared" ca="1" si="5"/>
        <v>107240040.3137705</v>
      </c>
      <c r="G42" s="24">
        <f t="shared" ca="1" si="0"/>
        <v>2437755290.9738975</v>
      </c>
      <c r="H42" s="24">
        <f t="shared" ca="1" si="0"/>
        <v>111260262.45777828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865018992.42000306</v>
      </c>
      <c r="D43" s="23">
        <f t="shared" ca="1" si="3"/>
        <v>0</v>
      </c>
      <c r="E43" s="23">
        <f t="shared" ca="1" si="4"/>
        <v>0</v>
      </c>
      <c r="F43" s="23">
        <f t="shared" ca="1" si="5"/>
        <v>0</v>
      </c>
      <c r="G43" s="24">
        <f t="shared" ca="1" si="0"/>
        <v>865018992.42000306</v>
      </c>
      <c r="H43" s="24">
        <f t="shared" ca="1" si="0"/>
        <v>0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1297789863.3916101</v>
      </c>
      <c r="D44" s="23">
        <f t="shared" ca="1" si="3"/>
        <v>2390494.6799999997</v>
      </c>
      <c r="E44" s="23">
        <f t="shared" ca="1" si="4"/>
        <v>95333923.455148995</v>
      </c>
      <c r="F44" s="23">
        <f t="shared" ca="1" si="5"/>
        <v>5458554.1014999989</v>
      </c>
      <c r="G44" s="24">
        <f t="shared" ca="1" si="0"/>
        <v>1393123786.8467591</v>
      </c>
      <c r="H44" s="24">
        <f t="shared" ca="1" si="0"/>
        <v>7849048.7814999986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141062533.77493933</v>
      </c>
      <c r="D45" s="23">
        <f t="shared" ca="1" si="3"/>
        <v>638310.37</v>
      </c>
      <c r="E45" s="23">
        <f t="shared" ca="1" si="4"/>
        <v>10153311.736607999</v>
      </c>
      <c r="F45" s="23">
        <f t="shared" ca="1" si="5"/>
        <v>64095.783599999937</v>
      </c>
      <c r="G45" s="24">
        <f t="shared" ca="1" si="0"/>
        <v>151215845.51154733</v>
      </c>
      <c r="H45" s="24">
        <f t="shared" ca="1" si="0"/>
        <v>702406.15359999996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64740497.456199385</v>
      </c>
      <c r="D46" s="23">
        <f t="shared" ca="1" si="3"/>
        <v>0</v>
      </c>
      <c r="E46" s="23">
        <f t="shared" ca="1" si="4"/>
        <v>9577109.8376729991</v>
      </c>
      <c r="F46" s="23">
        <f t="shared" ca="1" si="5"/>
        <v>3144.4899999999407</v>
      </c>
      <c r="G46" s="24">
        <f t="shared" ca="1" si="0"/>
        <v>74317607.293872386</v>
      </c>
      <c r="H46" s="24">
        <f t="shared" ca="1" si="0"/>
        <v>3144.4899999999407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44058960.211240031</v>
      </c>
      <c r="D48" s="23">
        <f t="shared" ca="1" si="3"/>
        <v>9.1</v>
      </c>
      <c r="E48" s="23">
        <f t="shared" ca="1" si="4"/>
        <v>6700048.9976530001</v>
      </c>
      <c r="F48" s="23">
        <f t="shared" ca="1" si="5"/>
        <v>46183.829999999944</v>
      </c>
      <c r="G48" s="24">
        <f t="shared" ca="1" si="0"/>
        <v>50759009.208893031</v>
      </c>
      <c r="H48" s="24">
        <f t="shared" ca="1" si="0"/>
        <v>46192.929999999942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7743391784.0307579</v>
      </c>
      <c r="D50" s="20">
        <f ca="1">D39+SUM(D43:D49)</f>
        <v>16306648.142000005</v>
      </c>
      <c r="E50" s="20">
        <f ca="1">E39+SUM(E43:E49)</f>
        <v>255366487.77730799</v>
      </c>
      <c r="F50" s="20">
        <f ca="1">F39+SUM(F43:F49)</f>
        <v>168424707.96849999</v>
      </c>
      <c r="G50" s="20">
        <f t="shared" ca="1" si="0"/>
        <v>7998758271.8080654</v>
      </c>
      <c r="H50" s="20">
        <f t="shared" ca="1" si="0"/>
        <v>184731356.11049998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35794032.327288322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110647.30500000001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96602.150057999999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400287.35000000003</v>
      </c>
      <c r="G51" s="14">
        <f t="shared" ca="1" si="0"/>
        <v>35890634.477346323</v>
      </c>
      <c r="H51" s="14">
        <f t="shared" ca="1" si="0"/>
        <v>510934.65500000003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247163721.51382464</v>
      </c>
      <c r="D52" s="23">
        <f t="shared" ca="1" si="7"/>
        <v>584014.66200000001</v>
      </c>
      <c r="E52" s="23">
        <f t="shared" ca="1" si="8"/>
        <v>5406507.3133859998</v>
      </c>
      <c r="F52" s="23">
        <f t="shared" ca="1" si="9"/>
        <v>365742.62290000002</v>
      </c>
      <c r="G52" s="24">
        <f t="shared" ca="1" si="0"/>
        <v>252570228.82721063</v>
      </c>
      <c r="H52" s="24">
        <f t="shared" ca="1" si="0"/>
        <v>949757.28490000009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880620230.96741426</v>
      </c>
      <c r="D53" s="23">
        <f t="shared" ca="1" si="7"/>
        <v>2311495.8829999999</v>
      </c>
      <c r="E53" s="23">
        <f t="shared" ca="1" si="8"/>
        <v>22655935.886492997</v>
      </c>
      <c r="F53" s="23">
        <f t="shared" ca="1" si="9"/>
        <v>116320084.34999999</v>
      </c>
      <c r="G53" s="24">
        <f t="shared" ca="1" si="0"/>
        <v>903276166.85390723</v>
      </c>
      <c r="H53" s="24">
        <f t="shared" ca="1" si="0"/>
        <v>118631580.233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87328096.883000001</v>
      </c>
      <c r="D54" s="23">
        <f t="shared" ca="1" si="7"/>
        <v>276938.97700000001</v>
      </c>
      <c r="E54" s="23">
        <f t="shared" ca="1" si="8"/>
        <v>231870.21999999997</v>
      </c>
      <c r="F54" s="23">
        <f t="shared" ca="1" si="9"/>
        <v>3287134.52</v>
      </c>
      <c r="G54" s="24">
        <f t="shared" ca="1" si="0"/>
        <v>87559967.103</v>
      </c>
      <c r="H54" s="24">
        <f t="shared" ca="1" si="0"/>
        <v>3564073.497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365684985.04299998</v>
      </c>
      <c r="D55" s="23">
        <f t="shared" ca="1" si="7"/>
        <v>3975698.0470000003</v>
      </c>
      <c r="E55" s="23">
        <f t="shared" ca="1" si="8"/>
        <v>20723529.972197998</v>
      </c>
      <c r="F55" s="23">
        <f t="shared" ca="1" si="9"/>
        <v>86715939.890000001</v>
      </c>
      <c r="G55" s="24">
        <f t="shared" ca="1" si="0"/>
        <v>386408515.01519799</v>
      </c>
      <c r="H55" s="24">
        <f t="shared" ca="1" si="0"/>
        <v>90691637.937000006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946973429.48996985</v>
      </c>
      <c r="D56" s="23">
        <f t="shared" ca="1" si="7"/>
        <v>930700.47500000009</v>
      </c>
      <c r="E56" s="23">
        <f t="shared" ca="1" si="8"/>
        <v>3571245.4700300009</v>
      </c>
      <c r="F56" s="23">
        <f t="shared" ca="1" si="9"/>
        <v>486073.38</v>
      </c>
      <c r="G56" s="24">
        <f t="shared" ca="1" si="0"/>
        <v>950544674.9599998</v>
      </c>
      <c r="H56" s="24">
        <f t="shared" ca="1" si="0"/>
        <v>1416773.855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4580425.21</v>
      </c>
      <c r="D57" s="23">
        <f t="shared" ca="1" si="7"/>
        <v>0</v>
      </c>
      <c r="E57" s="23">
        <f t="shared" ca="1" si="8"/>
        <v>967956.88</v>
      </c>
      <c r="F57" s="23">
        <f t="shared" ca="1" si="9"/>
        <v>0</v>
      </c>
      <c r="G57" s="24">
        <f t="shared" ca="1" si="0"/>
        <v>5548382.0899999999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686720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686720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0</v>
      </c>
      <c r="D59" s="23">
        <f t="shared" ca="1" si="7"/>
        <v>0</v>
      </c>
      <c r="E59" s="23">
        <f t="shared" ca="1" si="8"/>
        <v>44527970.700000003</v>
      </c>
      <c r="F59" s="23">
        <f t="shared" ca="1" si="9"/>
        <v>777948.12</v>
      </c>
      <c r="G59" s="24">
        <f t="shared" ca="1" si="0"/>
        <v>44527970.700000003</v>
      </c>
      <c r="H59" s="24">
        <f t="shared" ca="1" si="0"/>
        <v>777948.12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90126567.109999985</v>
      </c>
      <c r="D60" s="23">
        <f t="shared" ca="1" si="7"/>
        <v>0</v>
      </c>
      <c r="E60" s="23">
        <f t="shared" ca="1" si="8"/>
        <v>21266220.899999999</v>
      </c>
      <c r="F60" s="23">
        <f t="shared" ca="1" si="9"/>
        <v>0</v>
      </c>
      <c r="G60" s="24">
        <f t="shared" ca="1" si="0"/>
        <v>111392788.00999999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4191418543.2699699</v>
      </c>
      <c r="D61" s="23">
        <f t="shared" ca="1" si="7"/>
        <v>0</v>
      </c>
      <c r="E61" s="23">
        <f t="shared" ca="1" si="8"/>
        <v>783237052.63999987</v>
      </c>
      <c r="F61" s="23">
        <f t="shared" ca="1" si="9"/>
        <v>0</v>
      </c>
      <c r="G61" s="24">
        <f t="shared" ca="1" si="0"/>
        <v>4974655595.9099693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22392424.899999999</v>
      </c>
      <c r="D62" s="23">
        <f t="shared" ca="1" si="7"/>
        <v>0</v>
      </c>
      <c r="E62" s="23">
        <f t="shared" ca="1" si="8"/>
        <v>4215063.3</v>
      </c>
      <c r="F62" s="23">
        <f t="shared" ca="1" si="9"/>
        <v>0</v>
      </c>
      <c r="G62" s="24">
        <f t="shared" ca="1" si="0"/>
        <v>26607488.199999999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494890030.0600003</v>
      </c>
      <c r="D63" s="23">
        <f t="shared" ca="1" si="7"/>
        <v>0</v>
      </c>
      <c r="E63" s="23">
        <f t="shared" ca="1" si="8"/>
        <v>94188395.819999993</v>
      </c>
      <c r="F63" s="23">
        <f t="shared" ca="1" si="9"/>
        <v>0</v>
      </c>
      <c r="G63" s="24">
        <f t="shared" ca="1" si="0"/>
        <v>589078425.88000035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241648.46999999997</v>
      </c>
      <c r="D64" s="23">
        <f t="shared" ca="1" si="7"/>
        <v>0</v>
      </c>
      <c r="E64" s="23">
        <f t="shared" ca="1" si="8"/>
        <v>0</v>
      </c>
      <c r="F64" s="23">
        <f t="shared" ca="1" si="9"/>
        <v>743790.17</v>
      </c>
      <c r="G64" s="24">
        <f t="shared" ca="1" si="0"/>
        <v>241648.46999999997</v>
      </c>
      <c r="H64" s="24">
        <f t="shared" ca="1" si="0"/>
        <v>743790.17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156864.92000000001</v>
      </c>
      <c r="F65" s="23">
        <f t="shared" ca="1" si="9"/>
        <v>0</v>
      </c>
      <c r="G65" s="24">
        <f t="shared" ca="1" si="0"/>
        <v>156864.92000000001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15721838.790000001</v>
      </c>
      <c r="D66" s="23">
        <f t="shared" ca="1" si="7"/>
        <v>0</v>
      </c>
      <c r="E66" s="23">
        <f t="shared" ca="1" si="8"/>
        <v>7613449.3399999999</v>
      </c>
      <c r="F66" s="23">
        <f t="shared" ca="1" si="9"/>
        <v>0</v>
      </c>
      <c r="G66" s="24">
        <f t="shared" ca="1" si="0"/>
        <v>23335288.130000003</v>
      </c>
      <c r="H66" s="24">
        <f t="shared" ca="1" si="0"/>
        <v>0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90775086.439999998</v>
      </c>
      <c r="D67" s="23">
        <f t="shared" ca="1" si="7"/>
        <v>0</v>
      </c>
      <c r="E67" s="23">
        <f t="shared" ca="1" si="8"/>
        <v>19421873.719999999</v>
      </c>
      <c r="F67" s="23">
        <f t="shared" ca="1" si="9"/>
        <v>0</v>
      </c>
      <c r="G67" s="24">
        <f t="shared" ca="1" si="0"/>
        <v>110196960.16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7474397780.4744663</v>
      </c>
      <c r="D68" s="20">
        <f ca="1">SUM(D51:D67)</f>
        <v>8189495.3489999995</v>
      </c>
      <c r="E68" s="20">
        <f ca="1">SUM(E51:E67)</f>
        <v>1028280539.2321649</v>
      </c>
      <c r="F68" s="20">
        <f ca="1">SUM(F51:F67)</f>
        <v>209097000.40289998</v>
      </c>
      <c r="G68" s="20">
        <f t="shared" ca="1" si="0"/>
        <v>8502678319.7066307</v>
      </c>
      <c r="H68" s="20">
        <f t="shared" ca="1" si="0"/>
        <v>217286495.75189999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10450241757.614298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151009.39000000001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1490177586.0692015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11940419343.683498</v>
      </c>
      <c r="H70" s="24">
        <f t="shared" ca="1" si="0"/>
        <v>478897.03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137495895.73019913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402798.7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129784683.25886898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267280578.98906809</v>
      </c>
      <c r="H71" s="24">
        <f t="shared" ca="1" si="0"/>
        <v>402798.7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902273130.12600052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2942105.84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44703070.380000003</v>
      </c>
      <c r="G72" s="19">
        <f t="shared" ca="1" si="0"/>
        <v>902273130.12600052</v>
      </c>
      <c r="H72" s="19">
        <f t="shared" ca="1" si="0"/>
        <v>47645176.219999999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11490010783.470499</v>
      </c>
      <c r="D73" s="20">
        <f ca="1">SUM(D69:D72)</f>
        <v>3495913.9299999997</v>
      </c>
      <c r="E73" s="20">
        <f ca="1">SUM(E69:E72)</f>
        <v>1619962269.3280704</v>
      </c>
      <c r="F73" s="20">
        <f ca="1">SUM(F69:F72)</f>
        <v>45030958.020000003</v>
      </c>
      <c r="G73" s="20">
        <f t="shared" ref="G73:H92" ca="1" si="10">+C73+E73</f>
        <v>13109973052.798569</v>
      </c>
      <c r="H73" s="20">
        <f t="shared" ca="1" si="10"/>
        <v>48526871.950000003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68848762.230000019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199897.35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6917329.4100000001</v>
      </c>
      <c r="G74" s="24">
        <f t="shared" ca="1" si="10"/>
        <v>69048659.580000013</v>
      </c>
      <c r="H74" s="24">
        <f t="shared" ca="1" si="10"/>
        <v>6917329.4100000001</v>
      </c>
      <c r="J74" s="7"/>
    </row>
    <row r="75" spans="1:10" ht="12.75" customHeight="1" thickBot="1">
      <c r="A75" s="85" t="s">
        <v>77</v>
      </c>
      <c r="B75" s="86"/>
      <c r="C75" s="31">
        <f ca="1">C74</f>
        <v>68848762.230000019</v>
      </c>
      <c r="D75" s="31">
        <f ca="1">D74</f>
        <v>0</v>
      </c>
      <c r="E75" s="31">
        <f ca="1">E74</f>
        <v>199897.35</v>
      </c>
      <c r="F75" s="31">
        <f ca="1">F74</f>
        <v>6917329.4100000001</v>
      </c>
      <c r="G75" s="31">
        <f t="shared" ca="1" si="10"/>
        <v>69048659.580000013</v>
      </c>
      <c r="H75" s="31">
        <f t="shared" ca="1" si="10"/>
        <v>6917329.4100000001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95619167.590000004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648562.53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4667326.84</v>
      </c>
      <c r="G76" s="24">
        <f t="shared" ca="1" si="10"/>
        <v>96267730.120000005</v>
      </c>
      <c r="H76" s="24">
        <f t="shared" ca="1" si="10"/>
        <v>4667326.84</v>
      </c>
      <c r="J76" s="7"/>
    </row>
    <row r="77" spans="1:10" ht="12.75" customHeight="1" thickBot="1">
      <c r="A77" s="85" t="s">
        <v>79</v>
      </c>
      <c r="B77" s="86"/>
      <c r="C77" s="31">
        <f ca="1">C76</f>
        <v>95619167.590000004</v>
      </c>
      <c r="D77" s="31">
        <f ca="1">D76</f>
        <v>0</v>
      </c>
      <c r="E77" s="31">
        <f ca="1">E76</f>
        <v>648562.53</v>
      </c>
      <c r="F77" s="31">
        <f ca="1">F76</f>
        <v>4667326.84</v>
      </c>
      <c r="G77" s="31">
        <f t="shared" ca="1" si="10"/>
        <v>96267730.120000005</v>
      </c>
      <c r="H77" s="31">
        <f t="shared" ca="1" si="10"/>
        <v>4667326.84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360470844.74010009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796027.29200000002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9813870.3600000013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581534.47000000009</v>
      </c>
      <c r="G78" s="14">
        <f t="shared" ca="1" si="10"/>
        <v>370284715.1001001</v>
      </c>
      <c r="H78" s="14">
        <f t="shared" ca="1" si="10"/>
        <v>1377561.7620000001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453676278.75353253</v>
      </c>
      <c r="D79" s="23">
        <f t="shared" ca="1" si="12"/>
        <v>2744630.54</v>
      </c>
      <c r="E79" s="23">
        <f t="shared" ca="1" si="13"/>
        <v>28024713.190000005</v>
      </c>
      <c r="F79" s="23">
        <f t="shared" ca="1" si="14"/>
        <v>25181374.720000003</v>
      </c>
      <c r="G79" s="24">
        <f t="shared" ca="1" si="10"/>
        <v>481700991.94353253</v>
      </c>
      <c r="H79" s="24">
        <f t="shared" ca="1" si="10"/>
        <v>27926005.260000002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225682.13</v>
      </c>
      <c r="D80" s="23">
        <f t="shared" ca="1" si="12"/>
        <v>0</v>
      </c>
      <c r="E80" s="23">
        <f t="shared" ca="1" si="13"/>
        <v>0</v>
      </c>
      <c r="F80" s="23">
        <f t="shared" ca="1" si="14"/>
        <v>26640.86</v>
      </c>
      <c r="G80" s="24">
        <f t="shared" ca="1" si="10"/>
        <v>225682.13</v>
      </c>
      <c r="H80" s="24">
        <f t="shared" ca="1" si="10"/>
        <v>26640.86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1824578.1400000001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0</v>
      </c>
      <c r="G81" s="24">
        <f t="shared" ca="1" si="10"/>
        <v>2737425.74</v>
      </c>
      <c r="H81" s="24">
        <f t="shared" ca="1" si="10"/>
        <v>0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3178688.28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3178688.28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44406076.559999913</v>
      </c>
      <c r="D83" s="23">
        <f t="shared" ca="1" si="12"/>
        <v>0</v>
      </c>
      <c r="E83" s="23">
        <f t="shared" ca="1" si="13"/>
        <v>13013</v>
      </c>
      <c r="F83" s="23">
        <f t="shared" ca="1" si="14"/>
        <v>0</v>
      </c>
      <c r="G83" s="24">
        <f t="shared" ca="1" si="10"/>
        <v>44419089.559999913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9194525.8300000001</v>
      </c>
      <c r="D84" s="23">
        <f t="shared" ca="1" si="12"/>
        <v>0</v>
      </c>
      <c r="E84" s="23">
        <f t="shared" ca="1" si="13"/>
        <v>6754836.5274808817</v>
      </c>
      <c r="F84" s="23">
        <f t="shared" ca="1" si="14"/>
        <v>116836.98</v>
      </c>
      <c r="G84" s="24">
        <f t="shared" ca="1" si="10"/>
        <v>15949362.357480882</v>
      </c>
      <c r="H84" s="24">
        <f t="shared" ca="1" si="10"/>
        <v>116836.98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1599914.3900000004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1599914.3900000004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208836311.88</v>
      </c>
      <c r="D87" s="23">
        <f t="shared" ca="1" si="12"/>
        <v>18381.939999999999</v>
      </c>
      <c r="E87" s="23">
        <f t="shared" ca="1" si="13"/>
        <v>26301626.789999999</v>
      </c>
      <c r="F87" s="23">
        <f t="shared" ca="1" si="14"/>
        <v>15482744.379999999</v>
      </c>
      <c r="G87" s="24">
        <f t="shared" ca="1" si="10"/>
        <v>235137938.66999999</v>
      </c>
      <c r="H87" s="24">
        <f t="shared" ca="1" si="10"/>
        <v>15501126.319999998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2119305.37</v>
      </c>
      <c r="D88" s="23">
        <f t="shared" ca="1" si="12"/>
        <v>25000</v>
      </c>
      <c r="E88" s="23">
        <f t="shared" ca="1" si="13"/>
        <v>0</v>
      </c>
      <c r="F88" s="23">
        <f t="shared" ca="1" si="14"/>
        <v>0</v>
      </c>
      <c r="G88" s="24">
        <f t="shared" ca="1" si="10"/>
        <v>2119305.37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4761.8999999999996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4761.8999999999996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160791481.13999999</v>
      </c>
      <c r="D91" s="38">
        <f t="shared" ca="1" si="12"/>
        <v>0</v>
      </c>
      <c r="E91" s="38">
        <f t="shared" ca="1" si="13"/>
        <v>15842925.699999999</v>
      </c>
      <c r="F91" s="38">
        <f t="shared" ca="1" si="14"/>
        <v>-0.37999999999374301</v>
      </c>
      <c r="G91" s="39">
        <f t="shared" ca="1" si="10"/>
        <v>176634406.83999997</v>
      </c>
      <c r="H91" s="39">
        <f t="shared" ca="1" si="10"/>
        <v>-0.37999999999374301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1246328449.1136322</v>
      </c>
      <c r="D92" s="20">
        <f ca="1">SUM(D78:D91)</f>
        <v>3584039.7719999999</v>
      </c>
      <c r="E92" s="20">
        <f ca="1">SUM(E78:E91)</f>
        <v>87663833.167480901</v>
      </c>
      <c r="F92" s="20">
        <f ca="1">SUM(F78:F91)</f>
        <v>41389131.029999994</v>
      </c>
      <c r="G92" s="20">
        <f t="shared" ca="1" si="10"/>
        <v>1333992282.2811131</v>
      </c>
      <c r="H92" s="20">
        <f t="shared" ca="1" si="10"/>
        <v>44973170.801999994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9714852.0800000001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9714852.0800000001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151926257.51273766</v>
      </c>
      <c r="D97" s="23">
        <f t="shared" ca="1" si="16"/>
        <v>3051809.68</v>
      </c>
      <c r="E97" s="23">
        <f t="shared" ca="1" si="17"/>
        <v>-247382.41357759992</v>
      </c>
      <c r="F97" s="23">
        <f t="shared" ca="1" si="18"/>
        <v>3389055.52</v>
      </c>
      <c r="G97" s="24">
        <f t="shared" ca="1" si="19"/>
        <v>151678875.09916008</v>
      </c>
      <c r="H97" s="24">
        <f t="shared" ca="1" si="19"/>
        <v>6440865.2000000002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12008517.654372999</v>
      </c>
      <c r="D98" s="18">
        <f t="shared" ca="1" si="16"/>
        <v>33219605.751263998</v>
      </c>
      <c r="E98" s="18">
        <f t="shared" ca="1" si="17"/>
        <v>0</v>
      </c>
      <c r="F98" s="18">
        <f t="shared" ca="1" si="18"/>
        <v>9544.648107599467</v>
      </c>
      <c r="G98" s="19">
        <f t="shared" ca="1" si="19"/>
        <v>12008517.654372999</v>
      </c>
      <c r="H98" s="19">
        <f t="shared" ca="1" si="19"/>
        <v>33229150.399371598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173649627.24711066</v>
      </c>
      <c r="D99" s="20">
        <f ca="1">SUM(D93:D98)</f>
        <v>36271415.431263998</v>
      </c>
      <c r="E99" s="20">
        <f ca="1">SUM(E93:E98)</f>
        <v>-247382.41357759992</v>
      </c>
      <c r="F99" s="20">
        <f ca="1">SUM(F93:F98)</f>
        <v>3398600.1681075995</v>
      </c>
      <c r="G99" s="20">
        <f t="shared" ca="1" si="19"/>
        <v>173402244.83353308</v>
      </c>
      <c r="H99" s="20">
        <f t="shared" ca="1" si="19"/>
        <v>39670015.599371597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48646122.129999995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0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0</v>
      </c>
      <c r="G100" s="24">
        <f t="shared" ca="1" si="19"/>
        <v>48646122.129999995</v>
      </c>
      <c r="H100" s="24">
        <f t="shared" ca="1" si="19"/>
        <v>0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44523207.966328487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44523207.966328487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14980.96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14980.96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25451517.294799998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41701.090000000004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129061.65000000002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2698408.87</v>
      </c>
      <c r="G103" s="24">
        <f t="shared" ca="1" si="19"/>
        <v>25580578.944799997</v>
      </c>
      <c r="H103" s="24">
        <f t="shared" ca="1" si="19"/>
        <v>2740109.96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118635828.35112847</v>
      </c>
      <c r="D104" s="31">
        <f ca="1">D103+D101+D100+D102</f>
        <v>41701.090000000004</v>
      </c>
      <c r="E104" s="31">
        <f ca="1">E103+E101+E100+E102</f>
        <v>129061.65000000002</v>
      </c>
      <c r="F104" s="31">
        <f ca="1">F103+F101+F100+F102</f>
        <v>2698408.87</v>
      </c>
      <c r="G104" s="31">
        <f t="shared" ca="1" si="19"/>
        <v>118764890.00112848</v>
      </c>
      <c r="H104" s="31">
        <f t="shared" ca="1" si="19"/>
        <v>2740109.96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287620884.00159997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3785.86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12917308.392305998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20998519.510000002</v>
      </c>
      <c r="G105" s="14">
        <f t="shared" ca="1" si="19"/>
        <v>300538192.39390594</v>
      </c>
      <c r="H105" s="14">
        <f t="shared" ca="1" si="19"/>
        <v>21002305.370000001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10954678.52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10954678.52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294076.46000000002</v>
      </c>
      <c r="D107" s="23">
        <f t="shared" ca="1" si="21"/>
        <v>0</v>
      </c>
      <c r="E107" s="23">
        <f t="shared" ca="1" si="22"/>
        <v>0</v>
      </c>
      <c r="F107" s="23">
        <f t="shared" ca="1" si="23"/>
        <v>0</v>
      </c>
      <c r="G107" s="24">
        <f t="shared" ca="1" si="19"/>
        <v>294076.46000000002</v>
      </c>
      <c r="H107" s="24">
        <f t="shared" ca="1" si="19"/>
        <v>0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170779.31999999998</v>
      </c>
      <c r="D110" s="23">
        <f t="shared" ca="1" si="21"/>
        <v>221.38</v>
      </c>
      <c r="E110" s="23">
        <f t="shared" ca="1" si="22"/>
        <v>1511.41</v>
      </c>
      <c r="F110" s="23">
        <f t="shared" ca="1" si="23"/>
        <v>0</v>
      </c>
      <c r="G110" s="24">
        <f t="shared" ca="1" si="24"/>
        <v>172290.72999999998</v>
      </c>
      <c r="H110" s="24">
        <f t="shared" ca="1" si="24"/>
        <v>221.38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5438658.2716000006</v>
      </c>
      <c r="D112" s="23">
        <f t="shared" ca="1" si="21"/>
        <v>18482.18</v>
      </c>
      <c r="E112" s="23">
        <f t="shared" ca="1" si="22"/>
        <v>6.56</v>
      </c>
      <c r="F112" s="23">
        <f t="shared" ca="1" si="23"/>
        <v>0</v>
      </c>
      <c r="G112" s="24">
        <f t="shared" ca="1" si="24"/>
        <v>5438664.8316000002</v>
      </c>
      <c r="H112" s="24">
        <f t="shared" ca="1" si="24"/>
        <v>18482.18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180606569.21888903</v>
      </c>
      <c r="D113" s="23">
        <f t="shared" ca="1" si="21"/>
        <v>0</v>
      </c>
      <c r="E113" s="23">
        <f t="shared" ca="1" si="22"/>
        <v>0</v>
      </c>
      <c r="F113" s="23">
        <f t="shared" ca="1" si="23"/>
        <v>1625449.64</v>
      </c>
      <c r="G113" s="24">
        <f t="shared" ca="1" si="24"/>
        <v>180606569.21888903</v>
      </c>
      <c r="H113" s="24">
        <f t="shared" ca="1" si="24"/>
        <v>1625449.64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485085645.79208899</v>
      </c>
      <c r="D114" s="20">
        <f ca="1">SUM(D105:D113)</f>
        <v>22489.420000000002</v>
      </c>
      <c r="E114" s="20">
        <f ca="1">SUM(E105:E113)</f>
        <v>12918826.362305999</v>
      </c>
      <c r="F114" s="20">
        <f ca="1">SUM(F105:F113)</f>
        <v>22623969.150000002</v>
      </c>
      <c r="G114" s="20">
        <f t="shared" ca="1" si="24"/>
        <v>498004472.15439498</v>
      </c>
      <c r="H114" s="20">
        <f t="shared" ca="1" si="24"/>
        <v>22646458.570000004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314165480.1779083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47617.599999999999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1953.5299949999999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314167433.70790333</v>
      </c>
      <c r="H115" s="24">
        <f t="shared" ca="1" si="24"/>
        <v>47617.599999999999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314165480.1779083</v>
      </c>
      <c r="D116" s="31">
        <f ca="1">D115</f>
        <v>47617.599999999999</v>
      </c>
      <c r="E116" s="31">
        <f ca="1">E115</f>
        <v>1953.5299949999999</v>
      </c>
      <c r="F116" s="31">
        <f ca="1">F115</f>
        <v>0</v>
      </c>
      <c r="G116" s="31">
        <f t="shared" ca="1" si="24"/>
        <v>314167433.70790333</v>
      </c>
      <c r="H116" s="31">
        <f t="shared" ca="1" si="24"/>
        <v>47617.599999999999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49721153.697700001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49721153.697700001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153142.21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153142.21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49874295.907700002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49874295.907700002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44961171.910000004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0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44961171.910000004</v>
      </c>
      <c r="H120" s="14">
        <f t="shared" ca="1" si="24"/>
        <v>0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6809950894.9467468</v>
      </c>
      <c r="D121" s="23">
        <f t="shared" ca="1" si="26"/>
        <v>27524212.720000301</v>
      </c>
      <c r="E121" s="23">
        <f t="shared" ca="1" si="27"/>
        <v>226415607.47599998</v>
      </c>
      <c r="F121" s="23">
        <f t="shared" ca="1" si="28"/>
        <v>0</v>
      </c>
      <c r="G121" s="24">
        <f t="shared" ca="1" si="24"/>
        <v>7036366502.4227467</v>
      </c>
      <c r="H121" s="24">
        <f t="shared" ca="1" si="24"/>
        <v>27524212.720000301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6854912066.8567467</v>
      </c>
      <c r="D129" s="20">
        <f ca="1">SUM(D120:D128)</f>
        <v>27524212.720000301</v>
      </c>
      <c r="E129" s="20">
        <f ca="1">SUM(E120:E128)</f>
        <v>226415607.47599998</v>
      </c>
      <c r="F129" s="20">
        <f ca="1">SUM(F120:F128)</f>
        <v>0</v>
      </c>
      <c r="G129" s="20">
        <f t="shared" ca="1" si="24"/>
        <v>7081327674.3327465</v>
      </c>
      <c r="H129" s="20">
        <f t="shared" ca="1" si="24"/>
        <v>27524212.720000301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54265664793.432274</v>
      </c>
      <c r="D130" s="46">
        <f ca="1">D12+D24+D27+D29+D31+D35+D38+D50+D68+D73+D75+D77+D92+D99+D104+D114+D116+D119</f>
        <v>103994275.454264</v>
      </c>
      <c r="E130" s="46">
        <f ca="1">E12+E24+E27+E29+E31+E35+E38+E50+E68+E73+E75+E77+E92+E99+E104+E114+E116+E119</f>
        <v>3950827539.0419636</v>
      </c>
      <c r="F130" s="46">
        <f ca="1">F12+F24+F27+F29+F31+F35+F38+F50+F68+F73+F75+F77+F92+F99+F104+F114+F116+F119</f>
        <v>609679809.52950752</v>
      </c>
      <c r="G130" s="46">
        <f t="shared" ca="1" si="24"/>
        <v>58216492332.474236</v>
      </c>
      <c r="H130" s="46">
        <f t="shared" ca="1" si="24"/>
        <v>713674084.98377156</v>
      </c>
    </row>
    <row r="131" spans="1:8" s="35" customFormat="1">
      <c r="A131" s="47" t="s">
        <v>131</v>
      </c>
      <c r="B131" s="48">
        <v>9001</v>
      </c>
      <c r="C131" s="49">
        <f ca="1">+C129</f>
        <v>6854912066.8567467</v>
      </c>
      <c r="D131" s="49">
        <f ca="1">+D129</f>
        <v>27524212.720000301</v>
      </c>
      <c r="E131" s="49">
        <f ca="1">+E129</f>
        <v>226415607.47599998</v>
      </c>
      <c r="F131" s="49">
        <f ca="1">+F129</f>
        <v>0</v>
      </c>
      <c r="G131" s="49">
        <f t="shared" ca="1" si="24"/>
        <v>7081327674.3327465</v>
      </c>
      <c r="H131" s="49">
        <f t="shared" ca="1" si="24"/>
        <v>27524212.720000301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61120576860.289017</v>
      </c>
      <c r="D132" s="52">
        <f ca="1">+D130+D131</f>
        <v>131518488.1742643</v>
      </c>
      <c r="E132" s="52">
        <f ca="1">+E130+E131</f>
        <v>4177243146.5179634</v>
      </c>
      <c r="F132" s="52">
        <f ca="1">+F130+F131</f>
        <v>609679809.52950752</v>
      </c>
      <c r="G132" s="52">
        <f t="shared" ca="1" si="24"/>
        <v>65297820006.806976</v>
      </c>
      <c r="H132" s="52">
        <f t="shared" ca="1" si="24"/>
        <v>741198297.70377183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364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>
    <tabColor theme="2" tint="-0.499984740745262"/>
  </sheetPr>
  <dimension ref="A1:CT16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361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600086314.98000002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741246087.24000001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857805560.39014101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567099313.68659997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423288426.66920179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752592586.60000002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215314875.81999999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145367501.56000003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-4845985.74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189182292.66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1398067331.0599999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474756212.71999991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414540602.20003402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117465824.23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351749099.77520096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637010271.89999998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-44.87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571933360.1500001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34521725.580000006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638206691.36000001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503836149.35993594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150245676.8799873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1779.1699999999998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88403909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100913535.57000001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642944910.33000004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866224333.69239998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93981045.820000306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368958852.92000002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CQ53" s="54" t="s">
        <v>241</v>
      </c>
      <c r="CR53" s="54">
        <v>754</v>
      </c>
    </row>
    <row r="54" spans="1:96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CQ54" s="54" t="s">
        <v>243</v>
      </c>
      <c r="CR54" s="54">
        <v>755</v>
      </c>
    </row>
    <row r="55" spans="1:96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CQ55" s="54" t="s">
        <v>245</v>
      </c>
      <c r="CR55" s="54">
        <v>756</v>
      </c>
    </row>
    <row r="56" spans="1:96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CQ56" s="54" t="s">
        <v>247</v>
      </c>
      <c r="CR56" s="54">
        <v>757</v>
      </c>
    </row>
    <row r="57" spans="1:96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CQ57" s="54" t="s">
        <v>249</v>
      </c>
      <c r="CR57" s="54">
        <v>758</v>
      </c>
    </row>
    <row r="58" spans="1:96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CQ58" s="54" t="s">
        <v>252</v>
      </c>
      <c r="CR58" s="54">
        <v>759</v>
      </c>
    </row>
    <row r="59" spans="1:96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CQ59" s="54" t="s">
        <v>254</v>
      </c>
      <c r="CR59" s="54">
        <v>760</v>
      </c>
    </row>
    <row r="60" spans="1:96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CQ60" s="54" t="s">
        <v>256</v>
      </c>
      <c r="CR60" s="54">
        <v>761</v>
      </c>
    </row>
    <row r="61" spans="1:96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CQ61" s="54" t="s">
        <v>258</v>
      </c>
      <c r="CR61" s="54">
        <v>765</v>
      </c>
    </row>
    <row r="62" spans="1:96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CQ62" s="54" t="s">
        <v>260</v>
      </c>
      <c r="CR62" s="54">
        <v>766</v>
      </c>
    </row>
    <row r="63" spans="1:96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CQ63" s="54" t="s">
        <v>262</v>
      </c>
      <c r="CR63" s="54">
        <v>767</v>
      </c>
    </row>
    <row r="64" spans="1:96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CQ64" s="54" t="s">
        <v>264</v>
      </c>
      <c r="CR64" s="54">
        <v>768</v>
      </c>
    </row>
    <row r="65" spans="1:98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CQ65" s="54" t="s">
        <v>266</v>
      </c>
      <c r="CR65" s="54">
        <v>769</v>
      </c>
    </row>
    <row r="66" spans="1:98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CQ66" s="54" t="s">
        <v>268</v>
      </c>
      <c r="CR66" s="54">
        <v>770</v>
      </c>
    </row>
    <row r="67" spans="1:98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CQ67" s="54" t="s">
        <v>270</v>
      </c>
      <c r="CR67" s="54">
        <v>773</v>
      </c>
    </row>
    <row r="68" spans="1:98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CQ68" s="54" t="s">
        <v>272</v>
      </c>
      <c r="CR68" s="54">
        <v>774</v>
      </c>
    </row>
    <row r="69" spans="1:98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CQ69" s="54" t="s">
        <v>274</v>
      </c>
      <c r="CR69" s="54">
        <v>775</v>
      </c>
    </row>
    <row r="70" spans="1:98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CQ70" s="54" t="s">
        <v>276</v>
      </c>
      <c r="CR70" s="54">
        <v>776</v>
      </c>
    </row>
    <row r="71" spans="1:98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777</v>
      </c>
    </row>
    <row r="72" spans="1:98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CQ72" s="54" t="s">
        <v>280</v>
      </c>
      <c r="CR72" s="54">
        <v>778</v>
      </c>
    </row>
    <row r="73" spans="1:98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CQ73" s="54" t="s">
        <v>282</v>
      </c>
      <c r="CR73" s="54">
        <v>779</v>
      </c>
    </row>
    <row r="74" spans="1:98" ht="12.75" customHeight="1">
      <c r="A74" s="59" t="s">
        <v>283</v>
      </c>
      <c r="B74" s="48">
        <v>9000</v>
      </c>
      <c r="C74" s="58" t="s">
        <v>284</v>
      </c>
      <c r="D74" s="49">
        <f ca="1">SUMIF($C$7:$C$73,"HD",D$7:D$73)</f>
        <v>11940898240.713501</v>
      </c>
      <c r="CQ74" s="54" t="s">
        <v>285</v>
      </c>
      <c r="CR74" s="54">
        <v>780</v>
      </c>
    </row>
    <row r="75" spans="1:98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CQ75" s="54" t="s">
        <v>288</v>
      </c>
      <c r="CR75" s="54">
        <v>781</v>
      </c>
    </row>
    <row r="76" spans="1:98" s="35" customFormat="1">
      <c r="A76" s="59" t="s">
        <v>289</v>
      </c>
      <c r="B76" s="48">
        <v>9003</v>
      </c>
      <c r="C76" s="58" t="s">
        <v>290</v>
      </c>
      <c r="D76" s="49">
        <f ca="1">D74+D75</f>
        <v>11940898240.713501</v>
      </c>
      <c r="CN76" s="54"/>
      <c r="CO76" s="54"/>
      <c r="CP76" s="54"/>
      <c r="CQ76" s="54" t="s">
        <v>291</v>
      </c>
      <c r="CR76" s="54">
        <v>782</v>
      </c>
      <c r="CS76" s="54"/>
      <c r="CT76" s="54"/>
    </row>
    <row r="77" spans="1:98" s="35" customFormat="1">
      <c r="A77" s="53"/>
      <c r="B77" s="53"/>
      <c r="C77" s="53"/>
      <c r="CN77" s="54"/>
      <c r="CO77" s="54"/>
      <c r="CP77" s="54"/>
      <c r="CQ77" s="54" t="s">
        <v>292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293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294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295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296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297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298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299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300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301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302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303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304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305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306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307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308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309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6"/>
      <c r="B165" s="6"/>
      <c r="C165" s="6"/>
      <c r="D165" s="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310</v>
      </c>
      <c r="B2" s="4"/>
    </row>
    <row r="3" spans="1:15" ht="15" customHeight="1">
      <c r="A3" s="5" t="s">
        <v>361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311</v>
      </c>
      <c r="D5" s="98"/>
      <c r="E5" s="98"/>
      <c r="F5" s="98"/>
      <c r="G5" s="98"/>
      <c r="H5" s="99"/>
      <c r="J5" s="97" t="s">
        <v>312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362</v>
      </c>
      <c r="D6" s="60" t="s">
        <v>313</v>
      </c>
      <c r="E6" s="60" t="s">
        <v>363</v>
      </c>
      <c r="F6" s="60" t="s">
        <v>313</v>
      </c>
      <c r="G6" s="60" t="s">
        <v>314</v>
      </c>
      <c r="H6" s="60" t="s">
        <v>315</v>
      </c>
      <c r="J6" s="60" t="s">
        <v>362</v>
      </c>
      <c r="K6" s="60" t="s">
        <v>313</v>
      </c>
      <c r="L6" s="60" t="s">
        <v>363</v>
      </c>
      <c r="M6" s="60" t="s">
        <v>313</v>
      </c>
      <c r="N6" s="60" t="s">
        <v>314</v>
      </c>
      <c r="O6" s="60" t="s">
        <v>315</v>
      </c>
    </row>
    <row r="7" spans="1:15" ht="12.75" customHeight="1">
      <c r="A7" s="11" t="s">
        <v>11</v>
      </c>
      <c r="B7" s="12">
        <v>704</v>
      </c>
      <c r="C7" s="13">
        <v>5218756.59</v>
      </c>
      <c r="D7" s="61">
        <v>8.8558320929057284E-5</v>
      </c>
      <c r="E7" s="13">
        <v>5488036.6699999999</v>
      </c>
      <c r="F7" s="61">
        <v>2.2913153935803785E-4</v>
      </c>
      <c r="G7" s="61">
        <v>-4.9066742114170281E-2</v>
      </c>
      <c r="H7" s="61">
        <v>-0.38720630372095011</v>
      </c>
      <c r="J7" s="13">
        <v>5218756.59</v>
      </c>
      <c r="K7" s="61">
        <v>9.598656087557618E-5</v>
      </c>
      <c r="L7" s="13">
        <v>5488036.6699999999</v>
      </c>
      <c r="M7" s="61">
        <v>2.5255648621570618E-4</v>
      </c>
      <c r="N7" s="61">
        <v>-4.9066742114170281E-2</v>
      </c>
      <c r="O7" s="61">
        <v>-0.38720630372095011</v>
      </c>
    </row>
    <row r="8" spans="1:15" ht="12.75" customHeight="1">
      <c r="A8" s="16" t="s">
        <v>12</v>
      </c>
      <c r="B8" s="17">
        <v>718</v>
      </c>
      <c r="C8" s="18">
        <v>12712103.359999973</v>
      </c>
      <c r="D8" s="62">
        <v>2.1571470322938075E-4</v>
      </c>
      <c r="E8" s="18">
        <v>11340653.069999954</v>
      </c>
      <c r="F8" s="62">
        <v>4.7348468159097548E-4</v>
      </c>
      <c r="G8" s="62">
        <v>0.12093221453251157</v>
      </c>
      <c r="H8" s="62">
        <v>-0.27765677630331775</v>
      </c>
      <c r="J8" s="18">
        <v>12712103.359999973</v>
      </c>
      <c r="K8" s="62">
        <v>2.3380877455739967E-4</v>
      </c>
      <c r="L8" s="18">
        <v>11340653.069999954</v>
      </c>
      <c r="M8" s="62">
        <v>5.218907348792459E-4</v>
      </c>
      <c r="N8" s="62">
        <v>0.12093221453251157</v>
      </c>
      <c r="O8" s="62">
        <v>-0.27765677630331775</v>
      </c>
    </row>
    <row r="9" spans="1:15" ht="12.75" customHeight="1">
      <c r="A9" s="16" t="s">
        <v>13</v>
      </c>
      <c r="B9" s="17">
        <v>729</v>
      </c>
      <c r="C9" s="18">
        <v>12158199.220000001</v>
      </c>
      <c r="D9" s="62">
        <v>2.06315372230107E-4</v>
      </c>
      <c r="E9" s="18">
        <v>7121381.2999999989</v>
      </c>
      <c r="F9" s="62">
        <v>2.9732546587093859E-4</v>
      </c>
      <c r="G9" s="62">
        <v>0.7072810326839265</v>
      </c>
      <c r="H9" s="62">
        <v>0.10019398935682844</v>
      </c>
      <c r="J9" s="18">
        <v>12158199.220000001</v>
      </c>
      <c r="K9" s="62">
        <v>2.2362103107167772E-4</v>
      </c>
      <c r="L9" s="18">
        <v>7104841.129999999</v>
      </c>
      <c r="M9" s="62">
        <v>3.2696095503925037E-4</v>
      </c>
      <c r="N9" s="62">
        <v>0.71125560692164314</v>
      </c>
      <c r="O9" s="62">
        <v>0.10275525642585581</v>
      </c>
    </row>
    <row r="10" spans="1:15" ht="12.75" customHeight="1">
      <c r="A10" s="16" t="s">
        <v>14</v>
      </c>
      <c r="B10" s="17">
        <v>750</v>
      </c>
      <c r="C10" s="18">
        <v>1027846716.4499654</v>
      </c>
      <c r="D10" s="62">
        <v>1.7441775222027316E-2</v>
      </c>
      <c r="E10" s="18">
        <v>421935100.94128674</v>
      </c>
      <c r="F10" s="62">
        <v>1.7616252405227847E-2</v>
      </c>
      <c r="G10" s="62">
        <v>1.436030361439383</v>
      </c>
      <c r="H10" s="62">
        <v>0.56980948668603104</v>
      </c>
      <c r="J10" s="18">
        <v>1008674938.0099653</v>
      </c>
      <c r="K10" s="62">
        <v>1.8552165955868342E-2</v>
      </c>
      <c r="L10" s="18">
        <v>413971407.69128674</v>
      </c>
      <c r="M10" s="62">
        <v>1.9050740803501401E-2</v>
      </c>
      <c r="N10" s="62">
        <v>1.4365811726837188</v>
      </c>
      <c r="O10" s="62">
        <v>0.57016443657927485</v>
      </c>
    </row>
    <row r="11" spans="1:15" ht="12.75" customHeight="1">
      <c r="A11" s="16" t="s">
        <v>15</v>
      </c>
      <c r="B11" s="17">
        <v>751</v>
      </c>
      <c r="C11" s="18">
        <v>60631043.230000086</v>
      </c>
      <c r="D11" s="62">
        <v>1.0288625828831564E-3</v>
      </c>
      <c r="E11" s="18">
        <v>19656545.43000003</v>
      </c>
      <c r="F11" s="62">
        <v>8.2068229198568952E-4</v>
      </c>
      <c r="G11" s="62">
        <v>2.0845218172194357</v>
      </c>
      <c r="H11" s="62">
        <v>0.98770577214810906</v>
      </c>
      <c r="J11" s="18">
        <v>60631043.230000086</v>
      </c>
      <c r="K11" s="62">
        <v>1.1151632044111286E-3</v>
      </c>
      <c r="L11" s="18">
        <v>19656545.43000003</v>
      </c>
      <c r="M11" s="62">
        <v>9.0458361404137724E-4</v>
      </c>
      <c r="N11" s="62">
        <v>2.0845218172194357</v>
      </c>
      <c r="O11" s="62">
        <v>0.98770577214810906</v>
      </c>
    </row>
    <row r="12" spans="1:15" ht="12.75" customHeight="1" thickBot="1">
      <c r="A12" s="81" t="s">
        <v>16</v>
      </c>
      <c r="B12" s="82"/>
      <c r="C12" s="20">
        <v>1118566818.8499653</v>
      </c>
      <c r="D12" s="63">
        <v>1.8981226201299016E-2</v>
      </c>
      <c r="E12" s="20">
        <v>465541717.41128671</v>
      </c>
      <c r="F12" s="63">
        <v>1.9436876384033488E-2</v>
      </c>
      <c r="G12" s="63">
        <v>1.4027209098894957</v>
      </c>
      <c r="H12" s="63">
        <v>0.54834444508924829</v>
      </c>
      <c r="J12" s="20">
        <v>1099395040.4099653</v>
      </c>
      <c r="K12" s="63">
        <v>2.0220745526784125E-2</v>
      </c>
      <c r="L12" s="20">
        <v>457561483.9912867</v>
      </c>
      <c r="M12" s="63">
        <v>2.1056732593676981E-2</v>
      </c>
      <c r="N12" s="63">
        <v>1.402726363285641</v>
      </c>
      <c r="O12" s="63">
        <v>0.54834795932829028</v>
      </c>
    </row>
    <row r="13" spans="1:15" ht="12.75" customHeight="1">
      <c r="A13" s="21" t="s">
        <v>17</v>
      </c>
      <c r="B13" s="22">
        <v>784</v>
      </c>
      <c r="C13" s="23">
        <v>25740580.916190475</v>
      </c>
      <c r="D13" s="64">
        <v>4.3679803538726903E-4</v>
      </c>
      <c r="E13" s="23">
        <v>27088811.492857147</v>
      </c>
      <c r="F13" s="64">
        <v>1.1309875370672524E-3</v>
      </c>
      <c r="G13" s="64">
        <v>-4.9770754136709838E-2</v>
      </c>
      <c r="H13" s="64">
        <v>-0.38765997817805764</v>
      </c>
      <c r="J13" s="23">
        <v>25740580.916190475</v>
      </c>
      <c r="K13" s="64">
        <v>4.7343649669712065E-4</v>
      </c>
      <c r="L13" s="23">
        <v>27088811.492857147</v>
      </c>
      <c r="M13" s="64">
        <v>1.2466124878126297E-3</v>
      </c>
      <c r="N13" s="64">
        <v>-4.9770754136709838E-2</v>
      </c>
      <c r="O13" s="64">
        <v>-0.38765997817805764</v>
      </c>
    </row>
    <row r="14" spans="1:15" ht="12.75" customHeight="1">
      <c r="A14" s="25" t="s">
        <v>18</v>
      </c>
      <c r="B14" s="17">
        <v>785</v>
      </c>
      <c r="C14" s="19">
        <v>13163148596.346924</v>
      </c>
      <c r="D14" s="65">
        <v>0.22336859704586468</v>
      </c>
      <c r="E14" s="19">
        <v>4691192524.4433346</v>
      </c>
      <c r="F14" s="65">
        <v>0.19586242388402644</v>
      </c>
      <c r="G14" s="65">
        <v>1.8059280295491362</v>
      </c>
      <c r="H14" s="65">
        <v>0.80817633042217829</v>
      </c>
      <c r="J14" s="19">
        <v>12302700549.708725</v>
      </c>
      <c r="K14" s="65">
        <v>0.22627878784601468</v>
      </c>
      <c r="L14" s="19">
        <v>4348651021.6759834</v>
      </c>
      <c r="M14" s="65">
        <v>0.20012257349089965</v>
      </c>
      <c r="N14" s="65">
        <v>1.8290843501549192</v>
      </c>
      <c r="O14" s="65">
        <v>0.823098563058976</v>
      </c>
    </row>
    <row r="15" spans="1:15" ht="12.75" customHeight="1">
      <c r="A15" s="26" t="s">
        <v>19</v>
      </c>
      <c r="B15" s="27">
        <v>904</v>
      </c>
      <c r="C15" s="18">
        <v>23802890.13500008</v>
      </c>
      <c r="D15" s="62">
        <v>4.0391689998602303E-4</v>
      </c>
      <c r="E15" s="18">
        <v>14063361.57788709</v>
      </c>
      <c r="F15" s="62">
        <v>5.8716074265771135E-4</v>
      </c>
      <c r="G15" s="62">
        <v>0.692546266635653</v>
      </c>
      <c r="H15" s="62">
        <v>9.0698715450221012E-2</v>
      </c>
      <c r="J15" s="18">
        <v>23802890.13500008</v>
      </c>
      <c r="K15" s="62">
        <v>4.3779730354464317E-4</v>
      </c>
      <c r="L15" s="18">
        <v>14063181.57788709</v>
      </c>
      <c r="M15" s="62">
        <v>6.4718002773924874E-4</v>
      </c>
      <c r="N15" s="62">
        <v>0.69256793017788243</v>
      </c>
      <c r="O15" s="62">
        <v>9.0712675717155689E-2</v>
      </c>
    </row>
    <row r="16" spans="1:15" ht="12.75" customHeight="1">
      <c r="A16" s="26" t="s">
        <v>20</v>
      </c>
      <c r="B16" s="27">
        <v>905</v>
      </c>
      <c r="C16" s="18">
        <v>167621815.30660006</v>
      </c>
      <c r="D16" s="62">
        <v>2.8444144229828995E-3</v>
      </c>
      <c r="E16" s="18">
        <v>164684374.39029896</v>
      </c>
      <c r="F16" s="62">
        <v>6.8757529297384648E-3</v>
      </c>
      <c r="G16" s="62">
        <v>1.7836791906798766E-2</v>
      </c>
      <c r="H16" s="62">
        <v>-0.34409280067869652</v>
      </c>
      <c r="J16" s="18">
        <v>167621815.30660006</v>
      </c>
      <c r="K16" s="62">
        <v>3.0830028765533122E-3</v>
      </c>
      <c r="L16" s="18">
        <v>164684374.39029896</v>
      </c>
      <c r="M16" s="62">
        <v>7.5786860459599913E-3</v>
      </c>
      <c r="N16" s="62">
        <v>1.7836791906798766E-2</v>
      </c>
      <c r="O16" s="62">
        <v>-0.34409280067869652</v>
      </c>
    </row>
    <row r="17" spans="1:15" ht="12.75" customHeight="1">
      <c r="A17" s="26" t="s">
        <v>21</v>
      </c>
      <c r="B17" s="27">
        <v>906</v>
      </c>
      <c r="C17" s="19">
        <v>3378344970.2991424</v>
      </c>
      <c r="D17" s="65">
        <v>5.7327938739679354E-2</v>
      </c>
      <c r="E17" s="19">
        <v>1103915109.9736283</v>
      </c>
      <c r="F17" s="65">
        <v>4.6089664424355074E-2</v>
      </c>
      <c r="G17" s="65">
        <v>2.0603304002060887</v>
      </c>
      <c r="H17" s="65">
        <v>0.97211650999232413</v>
      </c>
      <c r="J17" s="19">
        <v>3271350990.0723944</v>
      </c>
      <c r="K17" s="65">
        <v>6.0168686839245797E-2</v>
      </c>
      <c r="L17" s="19">
        <v>1071914530.0431508</v>
      </c>
      <c r="M17" s="65">
        <v>4.9328928268851782E-2</v>
      </c>
      <c r="N17" s="65">
        <v>2.0518767106745939</v>
      </c>
      <c r="O17" s="65">
        <v>0.96666884306907708</v>
      </c>
    </row>
    <row r="18" spans="1:15" ht="12.75" customHeight="1">
      <c r="A18" s="28" t="s">
        <v>22</v>
      </c>
      <c r="B18" s="29">
        <v>90601</v>
      </c>
      <c r="C18" s="18">
        <v>201105489.33796981</v>
      </c>
      <c r="D18" s="62">
        <v>3.4126068457596024E-3</v>
      </c>
      <c r="E18" s="18">
        <v>50081080.546692684</v>
      </c>
      <c r="F18" s="62">
        <v>2.0909399423487416E-3</v>
      </c>
      <c r="G18" s="62">
        <v>3.0155980490570835</v>
      </c>
      <c r="H18" s="62">
        <v>1.5877033438955301</v>
      </c>
      <c r="J18" s="18">
        <v>196112084.73747122</v>
      </c>
      <c r="K18" s="62">
        <v>3.6070133250053413E-3</v>
      </c>
      <c r="L18" s="18">
        <v>49233055.195692688</v>
      </c>
      <c r="M18" s="62">
        <v>2.2656786340110339E-3</v>
      </c>
      <c r="N18" s="62">
        <v>2.9833417600829435</v>
      </c>
      <c r="O18" s="62">
        <v>1.5669169738902844</v>
      </c>
    </row>
    <row r="19" spans="1:15" ht="12.75" customHeight="1">
      <c r="A19" s="28" t="s">
        <v>23</v>
      </c>
      <c r="B19" s="29">
        <v>90602</v>
      </c>
      <c r="C19" s="18">
        <v>3177239480.9611726</v>
      </c>
      <c r="D19" s="62">
        <v>5.3915331893919755E-2</v>
      </c>
      <c r="E19" s="18">
        <v>1053834029.4269356</v>
      </c>
      <c r="F19" s="62">
        <v>4.3998724482006334E-2</v>
      </c>
      <c r="G19" s="62">
        <v>2.0149334641327949</v>
      </c>
      <c r="H19" s="62">
        <v>0.94286213695888321</v>
      </c>
      <c r="J19" s="18">
        <v>3075238905.3349233</v>
      </c>
      <c r="K19" s="62">
        <v>5.6561673514240463E-2</v>
      </c>
      <c r="L19" s="18">
        <v>1022681474.8474581</v>
      </c>
      <c r="M19" s="62">
        <v>4.7063249634840751E-2</v>
      </c>
      <c r="N19" s="62">
        <v>2.0070349184663017</v>
      </c>
      <c r="O19" s="62">
        <v>0.93777221192570015</v>
      </c>
    </row>
    <row r="20" spans="1:15" ht="12.75" customHeight="1">
      <c r="A20" s="26" t="s">
        <v>24</v>
      </c>
      <c r="B20" s="27">
        <v>907</v>
      </c>
      <c r="C20" s="19">
        <v>9593378920.6061802</v>
      </c>
      <c r="D20" s="65">
        <v>0.16279232698321636</v>
      </c>
      <c r="E20" s="19">
        <v>3408529678.5015202</v>
      </c>
      <c r="F20" s="65">
        <v>0.14230984578727518</v>
      </c>
      <c r="G20" s="65">
        <v>1.8145211646869637</v>
      </c>
      <c r="H20" s="65">
        <v>0.81371385789854589</v>
      </c>
      <c r="J20" s="19">
        <v>8839924854.1947308</v>
      </c>
      <c r="K20" s="65">
        <v>0.16258930082667095</v>
      </c>
      <c r="L20" s="19">
        <v>3097988935.6646461</v>
      </c>
      <c r="M20" s="65">
        <v>0.14256777914834862</v>
      </c>
      <c r="N20" s="65">
        <v>1.8534397758584</v>
      </c>
      <c r="O20" s="65">
        <v>0.83879351453692474</v>
      </c>
    </row>
    <row r="21" spans="1:15" ht="12.75" customHeight="1">
      <c r="A21" s="28" t="s">
        <v>22</v>
      </c>
      <c r="B21" s="29">
        <v>90701</v>
      </c>
      <c r="C21" s="18">
        <v>1270442737.6374691</v>
      </c>
      <c r="D21" s="62">
        <v>2.1558444763887543E-2</v>
      </c>
      <c r="E21" s="18">
        <v>476074819.16481733</v>
      </c>
      <c r="F21" s="62">
        <v>1.9876644914042476E-2</v>
      </c>
      <c r="G21" s="62">
        <v>1.668577892580454</v>
      </c>
      <c r="H21" s="62">
        <v>0.71966612487463189</v>
      </c>
      <c r="J21" s="18">
        <v>1185379226.1069689</v>
      </c>
      <c r="K21" s="62">
        <v>2.1802219223134901E-2</v>
      </c>
      <c r="L21" s="18">
        <v>453015726.09981734</v>
      </c>
      <c r="M21" s="62">
        <v>2.0847539268396807E-2</v>
      </c>
      <c r="N21" s="62">
        <v>1.6166403456064189</v>
      </c>
      <c r="O21" s="62">
        <v>0.68619689754247881</v>
      </c>
    </row>
    <row r="22" spans="1:15" ht="12.75" customHeight="1">
      <c r="A22" s="28" t="s">
        <v>23</v>
      </c>
      <c r="B22" s="29">
        <v>90702</v>
      </c>
      <c r="C22" s="18">
        <v>8322936182.9687099</v>
      </c>
      <c r="D22" s="62">
        <v>0.14123388221932881</v>
      </c>
      <c r="E22" s="18">
        <v>2932454859.3367028</v>
      </c>
      <c r="F22" s="62">
        <v>0.1224332008732327</v>
      </c>
      <c r="G22" s="62">
        <v>1.8382145956890499</v>
      </c>
      <c r="H22" s="62">
        <v>0.82898221142482909</v>
      </c>
      <c r="J22" s="18">
        <v>7654545628.0877619</v>
      </c>
      <c r="K22" s="62">
        <v>0.14078708160353604</v>
      </c>
      <c r="L22" s="18">
        <v>2644973209.5648284</v>
      </c>
      <c r="M22" s="62">
        <v>0.12172023987995179</v>
      </c>
      <c r="N22" s="62">
        <v>1.893997413813937</v>
      </c>
      <c r="O22" s="62">
        <v>0.86492938124367624</v>
      </c>
    </row>
    <row r="23" spans="1:15" ht="12.75" customHeight="1">
      <c r="A23" s="25" t="s">
        <v>25</v>
      </c>
      <c r="B23" s="17">
        <v>786</v>
      </c>
      <c r="C23" s="18">
        <v>216732423.4246662</v>
      </c>
      <c r="D23" s="62">
        <v>3.6777840043645186E-3</v>
      </c>
      <c r="E23" s="18">
        <v>100595937.36292201</v>
      </c>
      <c r="F23" s="62">
        <v>4.1999905188554575E-3</v>
      </c>
      <c r="G23" s="62">
        <v>1.154484854023043</v>
      </c>
      <c r="H23" s="62">
        <v>0.38837791856105364</v>
      </c>
      <c r="J23" s="18">
        <v>216266766.4546662</v>
      </c>
      <c r="K23" s="62">
        <v>3.97771054956691E-3</v>
      </c>
      <c r="L23" s="18">
        <v>100498082.86292201</v>
      </c>
      <c r="M23" s="62">
        <v>4.6248675447123902E-3</v>
      </c>
      <c r="N23" s="62">
        <v>1.151949174489737</v>
      </c>
      <c r="O23" s="62">
        <v>0.38674389385857522</v>
      </c>
    </row>
    <row r="24" spans="1:15" ht="12.75" customHeight="1" thickBot="1">
      <c r="A24" s="83" t="s">
        <v>26</v>
      </c>
      <c r="B24" s="84"/>
      <c r="C24" s="30">
        <v>13405621600.687778</v>
      </c>
      <c r="D24" s="66">
        <v>0.22748317908561641</v>
      </c>
      <c r="E24" s="30">
        <v>4818877273.2991133</v>
      </c>
      <c r="F24" s="66">
        <v>0.20119340193994911</v>
      </c>
      <c r="G24" s="66">
        <v>1.7818972844498244</v>
      </c>
      <c r="H24" s="66">
        <v>0.79269060732686181</v>
      </c>
      <c r="J24" s="30">
        <v>12544707897.079582</v>
      </c>
      <c r="K24" s="66">
        <v>0.23072993489227872</v>
      </c>
      <c r="L24" s="30">
        <v>4476237916.0317621</v>
      </c>
      <c r="M24" s="66">
        <v>0.20599405352342465</v>
      </c>
      <c r="N24" s="66">
        <v>1.8025114241918163</v>
      </c>
      <c r="O24" s="66">
        <v>0.8059746257196907</v>
      </c>
    </row>
    <row r="25" spans="1:15" ht="12.75" customHeight="1">
      <c r="A25" s="11" t="s">
        <v>27</v>
      </c>
      <c r="B25" s="12">
        <v>717</v>
      </c>
      <c r="C25" s="13">
        <v>9900968273.7666245</v>
      </c>
      <c r="D25" s="61">
        <v>0.16801188382243346</v>
      </c>
      <c r="E25" s="13">
        <v>3529869437.5294824</v>
      </c>
      <c r="F25" s="61">
        <v>0.1473759135712957</v>
      </c>
      <c r="G25" s="61">
        <v>1.8049106203475347</v>
      </c>
      <c r="H25" s="61">
        <v>0.80752069876758248</v>
      </c>
      <c r="J25" s="13">
        <v>9885653798.036623</v>
      </c>
      <c r="K25" s="61">
        <v>0.18182298670498315</v>
      </c>
      <c r="L25" s="13">
        <v>3523147837.0494823</v>
      </c>
      <c r="M25" s="61">
        <v>0.16213336237486961</v>
      </c>
      <c r="N25" s="61">
        <v>1.805915123424263</v>
      </c>
      <c r="O25" s="61">
        <v>0.80816801354830692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9900968273.7666245</v>
      </c>
      <c r="D27" s="63">
        <v>0.16801188382243346</v>
      </c>
      <c r="E27" s="20">
        <v>3529869437.5294824</v>
      </c>
      <c r="F27" s="63">
        <v>0.1473759135712957</v>
      </c>
      <c r="G27" s="63">
        <v>1.8049106203475347</v>
      </c>
      <c r="H27" s="63">
        <v>0.80752069876758248</v>
      </c>
      <c r="J27" s="20">
        <v>9885653798.036623</v>
      </c>
      <c r="K27" s="63">
        <v>0.18182298670498315</v>
      </c>
      <c r="L27" s="20">
        <v>3523147837.0494823</v>
      </c>
      <c r="M27" s="63">
        <v>0.16213336237486961</v>
      </c>
      <c r="N27" s="63">
        <v>1.805915123424263</v>
      </c>
      <c r="O27" s="63">
        <v>0.80816801354830692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5" t="s">
        <v>31</v>
      </c>
      <c r="B29" s="86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140565755.24000001</v>
      </c>
      <c r="D30" s="64">
        <v>2.3852937092395097E-3</v>
      </c>
      <c r="E30" s="23">
        <v>86806793.400000006</v>
      </c>
      <c r="F30" s="64">
        <v>3.6242786618401299E-3</v>
      </c>
      <c r="G30" s="64">
        <v>0.61929440927834101</v>
      </c>
      <c r="H30" s="64">
        <v>4.3494270703918536E-2</v>
      </c>
      <c r="J30" s="23">
        <v>127306762.24000001</v>
      </c>
      <c r="K30" s="64">
        <v>2.3415037802370976E-3</v>
      </c>
      <c r="L30" s="23">
        <v>79689541.409999996</v>
      </c>
      <c r="M30" s="64">
        <v>3.6672696953117504E-3</v>
      </c>
      <c r="N30" s="64">
        <v>0.59753413042008896</v>
      </c>
      <c r="O30" s="64">
        <v>2.9471665433747241E-2</v>
      </c>
    </row>
    <row r="31" spans="1:15" ht="12.75" customHeight="1" thickBot="1">
      <c r="A31" s="85" t="s">
        <v>33</v>
      </c>
      <c r="B31" s="86"/>
      <c r="C31" s="31">
        <v>140565755.24000001</v>
      </c>
      <c r="D31" s="67">
        <v>2.3852937092395097E-3</v>
      </c>
      <c r="E31" s="31">
        <v>86806793.400000006</v>
      </c>
      <c r="F31" s="67">
        <v>3.6242786618401299E-3</v>
      </c>
      <c r="G31" s="67">
        <v>0.61929440927834101</v>
      </c>
      <c r="H31" s="67">
        <v>4.3494270703918536E-2</v>
      </c>
      <c r="J31" s="31">
        <v>127306762.24000001</v>
      </c>
      <c r="K31" s="67">
        <v>2.3415037802370976E-3</v>
      </c>
      <c r="L31" s="31">
        <v>79689541.409999996</v>
      </c>
      <c r="M31" s="67">
        <v>3.6672696953117504E-3</v>
      </c>
      <c r="N31" s="67">
        <v>0.59753413042008896</v>
      </c>
      <c r="O31" s="67">
        <v>2.9471665433747241E-2</v>
      </c>
    </row>
    <row r="32" spans="1:15" ht="12.75" customHeight="1">
      <c r="A32" s="11" t="s">
        <v>34</v>
      </c>
      <c r="B32" s="12">
        <v>712</v>
      </c>
      <c r="C32" s="13">
        <v>503399485.33886206</v>
      </c>
      <c r="D32" s="61">
        <v>8.5423055107770821E-3</v>
      </c>
      <c r="E32" s="13">
        <v>337684335.68896484</v>
      </c>
      <c r="F32" s="61">
        <v>1.4098690716931546E-2</v>
      </c>
      <c r="G32" s="61">
        <v>0.4907398186291192</v>
      </c>
      <c r="H32" s="61">
        <v>-3.9347970982652969E-2</v>
      </c>
      <c r="J32" s="13">
        <v>404331436.23886108</v>
      </c>
      <c r="K32" s="61">
        <v>7.4367109002205041E-3</v>
      </c>
      <c r="L32" s="13">
        <v>256901180.06896487</v>
      </c>
      <c r="M32" s="61">
        <v>1.1822453683219682E-2</v>
      </c>
      <c r="N32" s="61">
        <v>0.57387924855120831</v>
      </c>
      <c r="O32" s="61">
        <v>1.4228153467720217E-2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503399485.33886206</v>
      </c>
      <c r="D35" s="63">
        <v>8.5423055107770821E-3</v>
      </c>
      <c r="E35" s="20">
        <v>337684335.68896484</v>
      </c>
      <c r="F35" s="63">
        <v>1.4098690716931546E-2</v>
      </c>
      <c r="G35" s="63">
        <v>0.4907398186291192</v>
      </c>
      <c r="H35" s="63">
        <v>-3.9347970982652969E-2</v>
      </c>
      <c r="J35" s="20">
        <v>404331436.23886108</v>
      </c>
      <c r="K35" s="63">
        <v>7.4367109002205041E-3</v>
      </c>
      <c r="L35" s="20">
        <v>256901180.06896487</v>
      </c>
      <c r="M35" s="63">
        <v>1.1822453683219682E-2</v>
      </c>
      <c r="N35" s="63">
        <v>0.57387924855120831</v>
      </c>
      <c r="O35" s="63">
        <v>1.4228153467720217E-2</v>
      </c>
    </row>
    <row r="36" spans="1:15" ht="12.75" customHeight="1">
      <c r="A36" s="11" t="s">
        <v>38</v>
      </c>
      <c r="B36" s="12">
        <v>710</v>
      </c>
      <c r="C36" s="13">
        <v>1020966535.8319672</v>
      </c>
      <c r="D36" s="61">
        <v>1.732502380189286E-2</v>
      </c>
      <c r="E36" s="13">
        <v>574037164.3782016</v>
      </c>
      <c r="F36" s="61">
        <v>2.3966680077358221E-2</v>
      </c>
      <c r="G36" s="61">
        <v>0.77857218868029321</v>
      </c>
      <c r="H36" s="61">
        <v>0.14613493277503098</v>
      </c>
      <c r="J36" s="13">
        <v>977357667.51195025</v>
      </c>
      <c r="K36" s="61">
        <v>1.7976159575943541E-2</v>
      </c>
      <c r="L36" s="13">
        <v>560129162.0679996</v>
      </c>
      <c r="M36" s="61">
        <v>2.577684179337705E-2</v>
      </c>
      <c r="N36" s="61">
        <v>0.74487909878418224</v>
      </c>
      <c r="O36" s="61">
        <v>0.12442266966373383</v>
      </c>
    </row>
    <row r="37" spans="1:15" ht="12.75" customHeight="1">
      <c r="A37" s="16" t="s">
        <v>39</v>
      </c>
      <c r="B37" s="17">
        <v>711</v>
      </c>
      <c r="C37" s="18">
        <v>2939542.2499999995</v>
      </c>
      <c r="D37" s="62">
        <v>4.988179108771637E-5</v>
      </c>
      <c r="E37" s="18">
        <v>1418836.14</v>
      </c>
      <c r="F37" s="62">
        <v>5.9237962208262085E-5</v>
      </c>
      <c r="G37" s="62">
        <v>1.0717982627648599</v>
      </c>
      <c r="H37" s="62">
        <v>0.33509360920534847</v>
      </c>
      <c r="J37" s="18">
        <v>2939542.2499999995</v>
      </c>
      <c r="K37" s="62">
        <v>5.406585769234988E-5</v>
      </c>
      <c r="L37" s="18">
        <v>1418836.14</v>
      </c>
      <c r="M37" s="62">
        <v>6.5294073560600999E-5</v>
      </c>
      <c r="N37" s="62">
        <v>1.0717982627648599</v>
      </c>
      <c r="O37" s="62">
        <v>0.33509360920534847</v>
      </c>
    </row>
    <row r="38" spans="1:15" ht="12.75" customHeight="1" thickBot="1">
      <c r="A38" s="81" t="s">
        <v>40</v>
      </c>
      <c r="B38" s="82"/>
      <c r="C38" s="20">
        <v>1023906078.0819672</v>
      </c>
      <c r="D38" s="63">
        <v>1.7374905592980577E-2</v>
      </c>
      <c r="E38" s="20">
        <v>575456000.51820159</v>
      </c>
      <c r="F38" s="63">
        <v>2.4025918039566482E-2</v>
      </c>
      <c r="G38" s="63">
        <v>0.77929516272301202</v>
      </c>
      <c r="H38" s="63">
        <v>0.1466008266033072</v>
      </c>
      <c r="J38" s="20">
        <v>980297209.76195025</v>
      </c>
      <c r="K38" s="63">
        <v>1.8030225433635892E-2</v>
      </c>
      <c r="L38" s="20">
        <v>561547998.20799959</v>
      </c>
      <c r="M38" s="63">
        <v>2.5842135866937649E-2</v>
      </c>
      <c r="N38" s="63">
        <v>0.74570510960818037</v>
      </c>
      <c r="O38" s="63">
        <v>0.12495496172714282</v>
      </c>
    </row>
    <row r="39" spans="1:15" ht="12.75" customHeight="1">
      <c r="A39" s="11" t="s">
        <v>41</v>
      </c>
      <c r="B39" s="12">
        <v>701</v>
      </c>
      <c r="C39" s="14">
        <v>5640453594.2823906</v>
      </c>
      <c r="D39" s="68">
        <v>9.5714197620378874E-2</v>
      </c>
      <c r="E39" s="14">
        <v>2517161681.4217472</v>
      </c>
      <c r="F39" s="68">
        <v>0.10509425602603195</v>
      </c>
      <c r="G39" s="68">
        <v>1.2407990856974038</v>
      </c>
      <c r="H39" s="68">
        <v>0.44399992634192786</v>
      </c>
      <c r="J39" s="14">
        <v>5343998770.7687654</v>
      </c>
      <c r="K39" s="68">
        <v>9.8290091611534694E-2</v>
      </c>
      <c r="L39" s="14">
        <v>2304300725.0329518</v>
      </c>
      <c r="M39" s="68">
        <v>0.10604267596823957</v>
      </c>
      <c r="N39" s="68">
        <v>1.31914120961462</v>
      </c>
      <c r="O39" s="68">
        <v>0.49448460472652389</v>
      </c>
    </row>
    <row r="40" spans="1:15" ht="12.75" customHeight="1">
      <c r="A40" s="33" t="s">
        <v>42</v>
      </c>
      <c r="B40" s="34">
        <v>900</v>
      </c>
      <c r="C40" s="23">
        <v>1025977435.702637</v>
      </c>
      <c r="D40" s="64">
        <v>1.7410054952749839E-2</v>
      </c>
      <c r="E40" s="23">
        <v>351454797.054524</v>
      </c>
      <c r="F40" s="64">
        <v>1.4673622555052985E-2</v>
      </c>
      <c r="G40" s="64">
        <v>1.9192301379897478</v>
      </c>
      <c r="H40" s="64">
        <v>0.88118967520927161</v>
      </c>
      <c r="J40" s="23">
        <v>1004768966.067546</v>
      </c>
      <c r="K40" s="64">
        <v>1.8480324932597065E-2</v>
      </c>
      <c r="L40" s="23">
        <v>340322797.09591633</v>
      </c>
      <c r="M40" s="64">
        <v>1.5661471484600224E-2</v>
      </c>
      <c r="N40" s="64">
        <v>1.9523998234663154</v>
      </c>
      <c r="O40" s="64">
        <v>0.90256464973986028</v>
      </c>
    </row>
    <row r="41" spans="1:15" ht="12.75" customHeight="1">
      <c r="A41" s="33" t="s">
        <v>43</v>
      </c>
      <c r="B41" s="34">
        <v>901</v>
      </c>
      <c r="C41" s="23">
        <v>2065460605.1480775</v>
      </c>
      <c r="D41" s="64">
        <v>3.5049291911318725E-2</v>
      </c>
      <c r="E41" s="23">
        <v>975136197.85182214</v>
      </c>
      <c r="F41" s="64">
        <v>4.0713003854169247E-2</v>
      </c>
      <c r="G41" s="64">
        <v>1.1181252523475051</v>
      </c>
      <c r="H41" s="64">
        <v>0.36494732075493297</v>
      </c>
      <c r="J41" s="23">
        <v>2005241677.2700257</v>
      </c>
      <c r="K41" s="64">
        <v>3.6881630519870978E-2</v>
      </c>
      <c r="L41" s="23">
        <v>905989682.28843009</v>
      </c>
      <c r="M41" s="64">
        <v>4.1693156308018973E-2</v>
      </c>
      <c r="N41" s="64">
        <v>1.2133162402081736</v>
      </c>
      <c r="O41" s="64">
        <v>0.4262896250858188</v>
      </c>
    </row>
    <row r="42" spans="1:15" ht="12.75" customHeight="1">
      <c r="A42" s="33" t="s">
        <v>44</v>
      </c>
      <c r="B42" s="34">
        <v>902</v>
      </c>
      <c r="C42" s="23">
        <v>2549015553.4316759</v>
      </c>
      <c r="D42" s="64">
        <v>4.325485075631031E-2</v>
      </c>
      <c r="E42" s="23">
        <v>1190570686.5154014</v>
      </c>
      <c r="F42" s="64">
        <v>4.9707629616809731E-2</v>
      </c>
      <c r="G42" s="64">
        <v>1.1410031191782593</v>
      </c>
      <c r="H42" s="64">
        <v>0.37969011417596277</v>
      </c>
      <c r="J42" s="23">
        <v>2333988127.4311934</v>
      </c>
      <c r="K42" s="64">
        <v>4.2928136159066634E-2</v>
      </c>
      <c r="L42" s="23">
        <v>1057988245.6486056</v>
      </c>
      <c r="M42" s="64">
        <v>4.8688048175620377E-2</v>
      </c>
      <c r="N42" s="64">
        <v>1.2060624369227551</v>
      </c>
      <c r="O42" s="64">
        <v>0.42161518038584544</v>
      </c>
    </row>
    <row r="43" spans="1:15" ht="12.75" customHeight="1">
      <c r="A43" s="32" t="s">
        <v>45</v>
      </c>
      <c r="B43" s="22">
        <v>703</v>
      </c>
      <c r="C43" s="23">
        <v>865018992.42000306</v>
      </c>
      <c r="D43" s="64">
        <v>1.4678712873339892E-2</v>
      </c>
      <c r="E43" s="23">
        <v>304738968.21000421</v>
      </c>
      <c r="F43" s="64">
        <v>1.2723185555598416E-2</v>
      </c>
      <c r="G43" s="64">
        <v>1.8385572002852424</v>
      </c>
      <c r="H43" s="64">
        <v>0.82920299025985456</v>
      </c>
      <c r="J43" s="23">
        <v>865018992.42000306</v>
      </c>
      <c r="K43" s="64">
        <v>1.5909958002937284E-2</v>
      </c>
      <c r="L43" s="23">
        <v>304537153.55000418</v>
      </c>
      <c r="M43" s="64">
        <v>1.4014635478505656E-2</v>
      </c>
      <c r="N43" s="64">
        <v>1.8404382924593445</v>
      </c>
      <c r="O43" s="64">
        <v>0.83041519039782474</v>
      </c>
    </row>
    <row r="44" spans="1:15" ht="12.75" customHeight="1">
      <c r="A44" s="32" t="s">
        <v>46</v>
      </c>
      <c r="B44" s="22">
        <v>740</v>
      </c>
      <c r="C44" s="23">
        <v>1400972835.6282592</v>
      </c>
      <c r="D44" s="64">
        <v>2.3773441020068498E-2</v>
      </c>
      <c r="E44" s="23">
        <v>709251291.79380453</v>
      </c>
      <c r="F44" s="64">
        <v>2.9612017931431079E-2</v>
      </c>
      <c r="G44" s="64">
        <v>0.97528415081907793</v>
      </c>
      <c r="H44" s="64">
        <v>0.27289866659303885</v>
      </c>
      <c r="J44" s="23">
        <v>1300180358.0716102</v>
      </c>
      <c r="K44" s="64">
        <v>2.3913711807982418E-2</v>
      </c>
      <c r="L44" s="23">
        <v>629204573.16050053</v>
      </c>
      <c r="M44" s="64">
        <v>2.8955654938848878E-2</v>
      </c>
      <c r="N44" s="64">
        <v>1.0663873301822839</v>
      </c>
      <c r="O44" s="64">
        <v>0.33160673423268716</v>
      </c>
    </row>
    <row r="45" spans="1:15" ht="12.75" customHeight="1">
      <c r="A45" s="32" t="s">
        <v>47</v>
      </c>
      <c r="B45" s="22">
        <v>741</v>
      </c>
      <c r="C45" s="23">
        <v>151918251.66514733</v>
      </c>
      <c r="D45" s="64">
        <v>2.5779369192506078E-3</v>
      </c>
      <c r="E45" s="23">
        <v>42819565.269371077</v>
      </c>
      <c r="F45" s="64">
        <v>1.7877637295038282E-3</v>
      </c>
      <c r="G45" s="64">
        <v>2.5478700147807145</v>
      </c>
      <c r="H45" s="64">
        <v>1.2862933462950861</v>
      </c>
      <c r="J45" s="23">
        <v>141700844.14493933</v>
      </c>
      <c r="K45" s="64">
        <v>2.6062485322080812E-3</v>
      </c>
      <c r="L45" s="23">
        <v>40153165.419600077</v>
      </c>
      <c r="M45" s="64">
        <v>1.8478270060123701E-3</v>
      </c>
      <c r="N45" s="64">
        <v>2.5290080536407848</v>
      </c>
      <c r="O45" s="64">
        <v>1.2741384544662875</v>
      </c>
    </row>
    <row r="46" spans="1:15" ht="12.75" customHeight="1">
      <c r="A46" s="32" t="s">
        <v>48</v>
      </c>
      <c r="B46" s="22">
        <v>742</v>
      </c>
      <c r="C46" s="23">
        <v>74320751.783872381</v>
      </c>
      <c r="D46" s="64">
        <v>1.2611665009969312E-3</v>
      </c>
      <c r="E46" s="23">
        <v>26266757.412813004</v>
      </c>
      <c r="F46" s="64">
        <v>1.0966658792281713E-3</v>
      </c>
      <c r="G46" s="64">
        <v>1.829460470351719</v>
      </c>
      <c r="H46" s="64">
        <v>0.82334093978071854</v>
      </c>
      <c r="J46" s="23">
        <v>64740497.456199385</v>
      </c>
      <c r="K46" s="64">
        <v>1.1907467982128224E-3</v>
      </c>
      <c r="L46" s="23">
        <v>25529477.686600003</v>
      </c>
      <c r="M46" s="64">
        <v>1.1748527874632392E-3</v>
      </c>
      <c r="N46" s="64">
        <v>1.5359115549073921</v>
      </c>
      <c r="O46" s="64">
        <v>0.63417422020066505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50805202.138893031</v>
      </c>
      <c r="D48" s="64">
        <v>8.6212555007891573E-4</v>
      </c>
      <c r="E48" s="23">
        <v>14992392.011888035</v>
      </c>
      <c r="F48" s="64">
        <v>6.2594878039381899E-4</v>
      </c>
      <c r="G48" s="64">
        <v>2.388732238231742</v>
      </c>
      <c r="H48" s="64">
        <v>1.1837429038740441</v>
      </c>
      <c r="J48" s="23">
        <v>44058969.311240032</v>
      </c>
      <c r="K48" s="64">
        <v>8.1035949214647773E-4</v>
      </c>
      <c r="L48" s="23">
        <v>14338661.696200034</v>
      </c>
      <c r="M48" s="64">
        <v>6.5985747413528455E-4</v>
      </c>
      <c r="N48" s="64">
        <v>2.0727393005524593</v>
      </c>
      <c r="O48" s="64">
        <v>0.98011296594436081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8183489627.9185658</v>
      </c>
      <c r="D50" s="63">
        <v>0.13886758048411374</v>
      </c>
      <c r="E50" s="20">
        <v>3615230656.119628</v>
      </c>
      <c r="F50" s="63">
        <v>0.15093983790218726</v>
      </c>
      <c r="G50" s="63">
        <v>1.2636148025758982</v>
      </c>
      <c r="H50" s="63">
        <v>0.45870266952951289</v>
      </c>
      <c r="J50" s="20">
        <v>7759698432.1727581</v>
      </c>
      <c r="K50" s="63">
        <v>0.14272111624502179</v>
      </c>
      <c r="L50" s="20">
        <v>3318063756.5458565</v>
      </c>
      <c r="M50" s="63">
        <v>0.152695503653205</v>
      </c>
      <c r="N50" s="63">
        <v>1.3386224622310139</v>
      </c>
      <c r="O50" s="63">
        <v>0.50703857599627122</v>
      </c>
    </row>
    <row r="51" spans="1:15" ht="12.75" customHeight="1">
      <c r="A51" s="11" t="s">
        <v>53</v>
      </c>
      <c r="B51" s="12">
        <v>723</v>
      </c>
      <c r="C51" s="13">
        <v>36401569.132346325</v>
      </c>
      <c r="D51" s="61">
        <v>6.177068782477151E-4</v>
      </c>
      <c r="E51" s="13">
        <v>14139386.077713415</v>
      </c>
      <c r="F51" s="61">
        <v>5.9033484875823251E-4</v>
      </c>
      <c r="G51" s="61">
        <v>1.5744801741938921</v>
      </c>
      <c r="H51" s="61">
        <v>0.6590283375395618</v>
      </c>
      <c r="J51" s="13">
        <v>35904679.632288322</v>
      </c>
      <c r="K51" s="61">
        <v>6.6038081251892672E-4</v>
      </c>
      <c r="L51" s="13">
        <v>13830463.697700415</v>
      </c>
      <c r="M51" s="61">
        <v>6.3647047646733378E-4</v>
      </c>
      <c r="N51" s="61">
        <v>1.5960575449294718</v>
      </c>
      <c r="O51" s="61">
        <v>0.67293307444868655</v>
      </c>
    </row>
    <row r="52" spans="1:15" ht="12.75" customHeight="1">
      <c r="A52" s="32" t="s">
        <v>54</v>
      </c>
      <c r="B52" s="22">
        <v>724</v>
      </c>
      <c r="C52" s="23">
        <v>253519986.11211064</v>
      </c>
      <c r="D52" s="64">
        <v>4.3020408989886301E-3</v>
      </c>
      <c r="E52" s="23">
        <v>110548289.15317862</v>
      </c>
      <c r="F52" s="64">
        <v>4.6155121020839129E-3</v>
      </c>
      <c r="G52" s="64">
        <v>1.2932963327983003</v>
      </c>
      <c r="H52" s="64">
        <v>0.47782983167824478</v>
      </c>
      <c r="J52" s="23">
        <v>247747736.17582464</v>
      </c>
      <c r="K52" s="64">
        <v>4.5567277856557358E-3</v>
      </c>
      <c r="L52" s="23">
        <v>106993740.57899861</v>
      </c>
      <c r="M52" s="64">
        <v>4.9237942077574905E-3</v>
      </c>
      <c r="N52" s="64">
        <v>1.315534860592154</v>
      </c>
      <c r="O52" s="64">
        <v>0.49216062675096905</v>
      </c>
    </row>
    <row r="53" spans="1:15" ht="12.75" customHeight="1">
      <c r="A53" s="32" t="s">
        <v>55</v>
      </c>
      <c r="B53" s="22">
        <v>765</v>
      </c>
      <c r="C53" s="23">
        <v>1021907747.0869073</v>
      </c>
      <c r="D53" s="64">
        <v>1.7340995439377685E-2</v>
      </c>
      <c r="E53" s="23">
        <v>517904907.66157663</v>
      </c>
      <c r="F53" s="64">
        <v>2.1623096904995628E-2</v>
      </c>
      <c r="G53" s="64">
        <v>0.97315710272177958</v>
      </c>
      <c r="H53" s="64">
        <v>0.27152796927553768</v>
      </c>
      <c r="J53" s="23">
        <v>882931726.85041428</v>
      </c>
      <c r="K53" s="64">
        <v>1.6239419962735778E-2</v>
      </c>
      <c r="L53" s="23">
        <v>437062503.96250165</v>
      </c>
      <c r="M53" s="64">
        <v>2.0113380593976167E-2</v>
      </c>
      <c r="N53" s="64">
        <v>1.0201497928684509</v>
      </c>
      <c r="O53" s="64">
        <v>0.30181066688262059</v>
      </c>
    </row>
    <row r="54" spans="1:15" ht="12.75" customHeight="1">
      <c r="A54" s="32" t="s">
        <v>56</v>
      </c>
      <c r="B54" s="22">
        <v>766</v>
      </c>
      <c r="C54" s="23">
        <v>91124040.599999994</v>
      </c>
      <c r="D54" s="64">
        <v>1.54630550259238E-3</v>
      </c>
      <c r="E54" s="23">
        <v>57212810.500000007</v>
      </c>
      <c r="F54" s="64">
        <v>2.3886974758251227E-3</v>
      </c>
      <c r="G54" s="64">
        <v>0.59272092742236437</v>
      </c>
      <c r="H54" s="64">
        <v>2.6369975140072333E-2</v>
      </c>
      <c r="J54" s="23">
        <v>87605035.859999999</v>
      </c>
      <c r="K54" s="64">
        <v>1.6112853632023723E-3</v>
      </c>
      <c r="L54" s="23">
        <v>54947004.820000008</v>
      </c>
      <c r="M54" s="64">
        <v>2.5286315124816165E-3</v>
      </c>
      <c r="N54" s="64">
        <v>0.5943550726192246</v>
      </c>
      <c r="O54" s="64">
        <v>2.7423039450460429E-2</v>
      </c>
    </row>
    <row r="55" spans="1:15" ht="12.75" customHeight="1">
      <c r="A55" s="32" t="s">
        <v>57</v>
      </c>
      <c r="B55" s="22">
        <v>767</v>
      </c>
      <c r="C55" s="23">
        <v>477100152.95219803</v>
      </c>
      <c r="D55" s="64">
        <v>8.0960258888876577E-3</v>
      </c>
      <c r="E55" s="23">
        <v>226492245.90588295</v>
      </c>
      <c r="F55" s="64">
        <v>9.4562992337065069E-3</v>
      </c>
      <c r="G55" s="64">
        <v>1.1064745552059789</v>
      </c>
      <c r="H55" s="64">
        <v>0.35743946075910471</v>
      </c>
      <c r="J55" s="23">
        <v>369660683.08999997</v>
      </c>
      <c r="K55" s="64">
        <v>6.7990252177531343E-3</v>
      </c>
      <c r="L55" s="23">
        <v>201967889.96999997</v>
      </c>
      <c r="M55" s="64">
        <v>9.2944533147996562E-3</v>
      </c>
      <c r="N55" s="64">
        <v>0.83029432621645372</v>
      </c>
      <c r="O55" s="64">
        <v>0.17946534747806009</v>
      </c>
    </row>
    <row r="56" spans="1:15" ht="12.75" customHeight="1">
      <c r="A56" s="32" t="s">
        <v>58</v>
      </c>
      <c r="B56" s="22">
        <v>768</v>
      </c>
      <c r="C56" s="23">
        <v>951961448.81499982</v>
      </c>
      <c r="D56" s="64">
        <v>1.6154060079711267E-2</v>
      </c>
      <c r="E56" s="23">
        <v>437212698.56094187</v>
      </c>
      <c r="F56" s="64">
        <v>1.8254108831993354E-2</v>
      </c>
      <c r="G56" s="64">
        <v>1.1773417193698195</v>
      </c>
      <c r="H56" s="64">
        <v>0.40310717835405296</v>
      </c>
      <c r="J56" s="23">
        <v>947904129.96496987</v>
      </c>
      <c r="K56" s="64">
        <v>1.7434432111556417E-2</v>
      </c>
      <c r="L56" s="23">
        <v>435047999.46089786</v>
      </c>
      <c r="M56" s="64">
        <v>2.0020674183836459E-2</v>
      </c>
      <c r="N56" s="64">
        <v>1.1788495318668106</v>
      </c>
      <c r="O56" s="64">
        <v>0.40407883223792407</v>
      </c>
    </row>
    <row r="57" spans="1:15" ht="12.75" customHeight="1">
      <c r="A57" s="32" t="s">
        <v>59</v>
      </c>
      <c r="B57" s="22">
        <v>773</v>
      </c>
      <c r="C57" s="23">
        <v>5548382.0899999999</v>
      </c>
      <c r="D57" s="64">
        <v>9.415181438137424E-5</v>
      </c>
      <c r="E57" s="23">
        <v>3478210.6100000003</v>
      </c>
      <c r="F57" s="64">
        <v>1.4521910096507425E-4</v>
      </c>
      <c r="G57" s="64">
        <v>0.5951829006697209</v>
      </c>
      <c r="H57" s="64">
        <v>2.7956502558139418E-2</v>
      </c>
      <c r="J57" s="23">
        <v>4580425.21</v>
      </c>
      <c r="K57" s="64">
        <v>8.4245979990357978E-5</v>
      </c>
      <c r="L57" s="23">
        <v>2855675.99</v>
      </c>
      <c r="M57" s="64">
        <v>1.3141666814062272E-4</v>
      </c>
      <c r="N57" s="64">
        <v>0.60397230849708539</v>
      </c>
      <c r="O57" s="64">
        <v>3.3620510695376637E-2</v>
      </c>
    </row>
    <row r="58" spans="1:15" ht="12.75" customHeight="1">
      <c r="A58" s="32" t="s">
        <v>60</v>
      </c>
      <c r="B58" s="22">
        <v>774</v>
      </c>
      <c r="C58" s="23">
        <v>686720</v>
      </c>
      <c r="D58" s="64">
        <v>1.1653114894251509E-5</v>
      </c>
      <c r="E58" s="23">
        <v>0</v>
      </c>
      <c r="F58" s="64">
        <v>0</v>
      </c>
      <c r="G58" s="64">
        <v>0</v>
      </c>
      <c r="H58" s="64">
        <v>0</v>
      </c>
      <c r="J58" s="23">
        <v>686720</v>
      </c>
      <c r="K58" s="64">
        <v>1.2630573959088533E-5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45305918.82</v>
      </c>
      <c r="D59" s="64">
        <v>7.6880690441386847E-4</v>
      </c>
      <c r="E59" s="23">
        <v>33048023.979999997</v>
      </c>
      <c r="F59" s="64">
        <v>1.3797911826414141E-3</v>
      </c>
      <c r="G59" s="64">
        <v>0.3709115815038817</v>
      </c>
      <c r="H59" s="64">
        <v>-0.1165668375409965</v>
      </c>
      <c r="J59" s="23">
        <v>0</v>
      </c>
      <c r="K59" s="64">
        <v>0</v>
      </c>
      <c r="L59" s="23">
        <v>78866.64999999998</v>
      </c>
      <c r="M59" s="64">
        <v>3.6294006766547207E-6</v>
      </c>
      <c r="N59" s="64">
        <v>-1</v>
      </c>
      <c r="O59" s="64">
        <v>-1</v>
      </c>
    </row>
    <row r="60" spans="1:15" ht="12.75" customHeight="1">
      <c r="A60" s="32" t="s">
        <v>62</v>
      </c>
      <c r="B60" s="22">
        <v>776</v>
      </c>
      <c r="C60" s="23">
        <v>111392788.00999999</v>
      </c>
      <c r="D60" s="64">
        <v>1.8902506947104086E-3</v>
      </c>
      <c r="E60" s="23">
        <v>75166143.560000002</v>
      </c>
      <c r="F60" s="64">
        <v>3.138268786660652E-3</v>
      </c>
      <c r="G60" s="64">
        <v>0.48195427800659663</v>
      </c>
      <c r="H60" s="64">
        <v>-4.5009487043048968E-2</v>
      </c>
      <c r="J60" s="23">
        <v>90126567.109999985</v>
      </c>
      <c r="K60" s="64">
        <v>1.6576629070969404E-3</v>
      </c>
      <c r="L60" s="23">
        <v>58287637.320000008</v>
      </c>
      <c r="M60" s="64">
        <v>2.6823656175305158E-3</v>
      </c>
      <c r="N60" s="64">
        <v>0.5462381261948186</v>
      </c>
      <c r="O60" s="64">
        <v>-3.5841434496594049E-3</v>
      </c>
    </row>
    <row r="61" spans="1:15" ht="12.75" customHeight="1">
      <c r="A61" s="32" t="s">
        <v>63</v>
      </c>
      <c r="B61" s="22">
        <v>777</v>
      </c>
      <c r="C61" s="23">
        <v>4974655595.9099693</v>
      </c>
      <c r="D61" s="64">
        <v>8.4416113144323859E-2</v>
      </c>
      <c r="E61" s="23">
        <v>2203134779.159996</v>
      </c>
      <c r="F61" s="64">
        <v>9.198328905520245E-2</v>
      </c>
      <c r="G61" s="64">
        <v>1.2579896804165061</v>
      </c>
      <c r="H61" s="64">
        <v>0.45507776802197841</v>
      </c>
      <c r="J61" s="23">
        <v>4191418543.2699699</v>
      </c>
      <c r="K61" s="64">
        <v>7.7091131617349831E-2</v>
      </c>
      <c r="L61" s="23">
        <v>1841357711.5199959</v>
      </c>
      <c r="M61" s="64">
        <v>8.4738288289841937E-2</v>
      </c>
      <c r="N61" s="64">
        <v>1.2762652346403982</v>
      </c>
      <c r="O61" s="64">
        <v>0.46685477164608713</v>
      </c>
    </row>
    <row r="62" spans="1:15" ht="12.75" customHeight="1">
      <c r="A62" s="32" t="s">
        <v>64</v>
      </c>
      <c r="B62" s="22">
        <v>778</v>
      </c>
      <c r="C62" s="23">
        <v>26607488.199999999</v>
      </c>
      <c r="D62" s="64">
        <v>4.5150879112599207E-4</v>
      </c>
      <c r="E62" s="23">
        <v>6714601.8600000003</v>
      </c>
      <c r="F62" s="64">
        <v>2.8034197890265634E-4</v>
      </c>
      <c r="G62" s="64">
        <v>2.9626308089099416</v>
      </c>
      <c r="H62" s="64">
        <v>1.553570568958591</v>
      </c>
      <c r="J62" s="23">
        <v>22392424.899999999</v>
      </c>
      <c r="K62" s="64">
        <v>4.1185516487474611E-4</v>
      </c>
      <c r="L62" s="23">
        <v>5498341.3900000006</v>
      </c>
      <c r="M62" s="64">
        <v>2.5303070386969225E-4</v>
      </c>
      <c r="N62" s="64">
        <v>3.0725781306933353</v>
      </c>
      <c r="O62" s="64">
        <v>1.6244220458134651</v>
      </c>
    </row>
    <row r="63" spans="1:15" ht="12.75" customHeight="1">
      <c r="A63" s="32" t="s">
        <v>65</v>
      </c>
      <c r="B63" s="22">
        <v>779</v>
      </c>
      <c r="C63" s="23">
        <v>589078425.88000035</v>
      </c>
      <c r="D63" s="64">
        <v>9.9962118163217407E-3</v>
      </c>
      <c r="E63" s="23">
        <v>305725336.05000013</v>
      </c>
      <c r="F63" s="64">
        <v>1.2764367492808673E-2</v>
      </c>
      <c r="G63" s="64">
        <v>0.92682240042957709</v>
      </c>
      <c r="H63" s="64">
        <v>0.2416692875561135</v>
      </c>
      <c r="J63" s="23">
        <v>494890030.0600003</v>
      </c>
      <c r="K63" s="64">
        <v>9.1023199066408156E-3</v>
      </c>
      <c r="L63" s="23">
        <v>246055265.66000012</v>
      </c>
      <c r="M63" s="64">
        <v>1.1323330554560918E-2</v>
      </c>
      <c r="N63" s="64">
        <v>1.0112962375852619</v>
      </c>
      <c r="O63" s="64">
        <v>0.29610532129479439</v>
      </c>
    </row>
    <row r="64" spans="1:15" ht="12.75" customHeight="1">
      <c r="A64" s="32" t="s">
        <v>66</v>
      </c>
      <c r="B64" s="22">
        <v>780</v>
      </c>
      <c r="C64" s="23">
        <v>985438.64</v>
      </c>
      <c r="D64" s="64">
        <v>1.672214249352713E-5</v>
      </c>
      <c r="E64" s="23">
        <v>659273.30000000005</v>
      </c>
      <c r="F64" s="64">
        <v>2.7525382057378547E-5</v>
      </c>
      <c r="G64" s="64">
        <v>0.49473464191557581</v>
      </c>
      <c r="H64" s="64">
        <v>-3.677365516459874E-2</v>
      </c>
      <c r="J64" s="23">
        <v>241648.46999999997</v>
      </c>
      <c r="K64" s="64">
        <v>4.444546354315567E-6</v>
      </c>
      <c r="L64" s="23">
        <v>194908.38</v>
      </c>
      <c r="M64" s="64">
        <v>8.9695784752829696E-6</v>
      </c>
      <c r="N64" s="64">
        <v>0.2398054408948449</v>
      </c>
      <c r="O64" s="64">
        <v>-0.20105333103824918</v>
      </c>
    </row>
    <row r="65" spans="1:15" ht="12.75" customHeight="1">
      <c r="A65" s="32" t="s">
        <v>67</v>
      </c>
      <c r="B65" s="22">
        <v>781</v>
      </c>
      <c r="C65" s="23">
        <v>156864.92000000001</v>
      </c>
      <c r="D65" s="64">
        <v>2.6618781099102567E-6</v>
      </c>
      <c r="E65" s="23">
        <v>65583.520000000004</v>
      </c>
      <c r="F65" s="64">
        <v>2.7381837618294673E-6</v>
      </c>
      <c r="G65" s="64">
        <v>1.3918344120596151</v>
      </c>
      <c r="H65" s="64">
        <v>0.54132904501843981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23335288.130000003</v>
      </c>
      <c r="D66" s="64">
        <v>3.9598205042718062E-4</v>
      </c>
      <c r="E66" s="23">
        <v>10100554.390000001</v>
      </c>
      <c r="F66" s="64">
        <v>4.2170920402218943E-4</v>
      </c>
      <c r="G66" s="64">
        <v>1.3102977548542265</v>
      </c>
      <c r="H66" s="64">
        <v>0.48878576804628593</v>
      </c>
      <c r="J66" s="23">
        <v>15721838.790000001</v>
      </c>
      <c r="K66" s="64">
        <v>2.8916566811795492E-4</v>
      </c>
      <c r="L66" s="23">
        <v>6413660.71</v>
      </c>
      <c r="M66" s="64">
        <v>2.9515320507093689E-4</v>
      </c>
      <c r="N66" s="64">
        <v>1.4513050348121705</v>
      </c>
      <c r="O66" s="64">
        <v>0.57965268385885449</v>
      </c>
    </row>
    <row r="67" spans="1:15" ht="12.75" customHeight="1">
      <c r="A67" s="32" t="s">
        <v>69</v>
      </c>
      <c r="B67" s="22">
        <v>783</v>
      </c>
      <c r="C67" s="23">
        <v>110196960.16</v>
      </c>
      <c r="D67" s="64">
        <v>1.8699584077087256E-3</v>
      </c>
      <c r="E67" s="23">
        <v>130866852.06000009</v>
      </c>
      <c r="F67" s="64">
        <v>5.4638343485136423E-3</v>
      </c>
      <c r="G67" s="64">
        <v>-0.15794597008051603</v>
      </c>
      <c r="H67" s="64">
        <v>-0.45736948709918546</v>
      </c>
      <c r="J67" s="23">
        <v>90775086.439999998</v>
      </c>
      <c r="K67" s="64">
        <v>1.669590870985372E-3</v>
      </c>
      <c r="L67" s="23">
        <v>112583709.74000008</v>
      </c>
      <c r="M67" s="64">
        <v>5.181041572206441E-3</v>
      </c>
      <c r="N67" s="64">
        <v>-0.19371029210500124</v>
      </c>
      <c r="O67" s="64">
        <v>-0.480416478995361</v>
      </c>
    </row>
    <row r="68" spans="1:15" ht="12.75" customHeight="1" thickBot="1">
      <c r="A68" s="81" t="s">
        <v>70</v>
      </c>
      <c r="B68" s="82"/>
      <c r="C68" s="20">
        <v>8719964815.4585304</v>
      </c>
      <c r="D68" s="63">
        <v>0.14797115544671616</v>
      </c>
      <c r="E68" s="20">
        <v>4132469696.3492899</v>
      </c>
      <c r="F68" s="63">
        <v>0.17253513411289872</v>
      </c>
      <c r="G68" s="63">
        <v>1.1101098026591529</v>
      </c>
      <c r="H68" s="63">
        <v>0.35978206125734813</v>
      </c>
      <c r="J68" s="20">
        <v>7482587275.8234663</v>
      </c>
      <c r="K68" s="63">
        <v>0.13762431848879178</v>
      </c>
      <c r="L68" s="20">
        <v>3523175379.8500953</v>
      </c>
      <c r="M68" s="63">
        <v>0.16213462987969177</v>
      </c>
      <c r="N68" s="63">
        <v>1.1238191316328501</v>
      </c>
      <c r="O68" s="63">
        <v>0.36861653024413576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11940898240.713499</v>
      </c>
      <c r="D70" s="64">
        <v>0.20262794026619307</v>
      </c>
      <c r="E70" s="23">
        <v>4385536081.068943</v>
      </c>
      <c r="F70" s="64">
        <v>0.18310093273584915</v>
      </c>
      <c r="G70" s="64">
        <v>1.7227910157343844</v>
      </c>
      <c r="H70" s="64">
        <v>0.75460176294263714</v>
      </c>
      <c r="J70" s="23">
        <v>10450392767.004297</v>
      </c>
      <c r="K70" s="64">
        <v>0.19221001098726065</v>
      </c>
      <c r="L70" s="23">
        <v>3769831237.6911597</v>
      </c>
      <c r="M70" s="64">
        <v>0.17348559936234648</v>
      </c>
      <c r="N70" s="64">
        <v>1.7721115636477829</v>
      </c>
      <c r="O70" s="64">
        <v>0.78638456221664055</v>
      </c>
    </row>
    <row r="71" spans="1:15" ht="12.75" customHeight="1">
      <c r="A71" s="32" t="s">
        <v>73</v>
      </c>
      <c r="B71" s="22">
        <v>903</v>
      </c>
      <c r="C71" s="23">
        <v>267683377.68906808</v>
      </c>
      <c r="D71" s="64">
        <v>4.5423828569024225E-3</v>
      </c>
      <c r="E71" s="23">
        <v>186259232.66013387</v>
      </c>
      <c r="F71" s="64">
        <v>7.7765268829851665E-3</v>
      </c>
      <c r="G71" s="64">
        <v>0.43715494725304893</v>
      </c>
      <c r="H71" s="64">
        <v>-7.3878755475545232E-2</v>
      </c>
      <c r="J71" s="23">
        <v>137898694.43019912</v>
      </c>
      <c r="K71" s="64">
        <v>2.5363170708037918E-3</v>
      </c>
      <c r="L71" s="23">
        <v>99766010.738331854</v>
      </c>
      <c r="M71" s="64">
        <v>4.5911779805639505E-3</v>
      </c>
      <c r="N71" s="64">
        <v>0.38222119346720573</v>
      </c>
      <c r="O71" s="64">
        <v>-0.10927877724757984</v>
      </c>
    </row>
    <row r="72" spans="1:15" ht="12.75" customHeight="1">
      <c r="A72" s="16" t="s">
        <v>74</v>
      </c>
      <c r="B72" s="17">
        <v>716</v>
      </c>
      <c r="C72" s="18">
        <v>949918306.34600055</v>
      </c>
      <c r="D72" s="62">
        <v>1.6119389509556655E-2</v>
      </c>
      <c r="E72" s="18">
        <v>289484574.63529742</v>
      </c>
      <c r="F72" s="62">
        <v>1.208629792311364E-2</v>
      </c>
      <c r="G72" s="62">
        <v>2.2814125158231322</v>
      </c>
      <c r="H72" s="62">
        <v>1.1145846860569222</v>
      </c>
      <c r="J72" s="18">
        <v>905215235.96600056</v>
      </c>
      <c r="K72" s="62">
        <v>1.6649271881934921E-2</v>
      </c>
      <c r="L72" s="18">
        <v>272800868.80529743</v>
      </c>
      <c r="M72" s="62">
        <v>1.2554148779413637E-2</v>
      </c>
      <c r="N72" s="62">
        <v>2.3182271007064421</v>
      </c>
      <c r="O72" s="62">
        <v>1.1383084809295281</v>
      </c>
    </row>
    <row r="73" spans="1:15" ht="12.75" customHeight="1" thickBot="1">
      <c r="A73" s="81" t="s">
        <v>75</v>
      </c>
      <c r="B73" s="82"/>
      <c r="C73" s="20">
        <v>13158499924.748569</v>
      </c>
      <c r="D73" s="63">
        <v>0.22328971263265218</v>
      </c>
      <c r="E73" s="20">
        <v>4861279888.3643751</v>
      </c>
      <c r="F73" s="63">
        <v>0.20296375754194801</v>
      </c>
      <c r="G73" s="63">
        <v>1.7067974333763107</v>
      </c>
      <c r="H73" s="63">
        <v>0.74429529151714813</v>
      </c>
      <c r="J73" s="20">
        <v>11493506697.400499</v>
      </c>
      <c r="K73" s="63">
        <v>0.21139559993999943</v>
      </c>
      <c r="L73" s="20">
        <v>4142398117.2347889</v>
      </c>
      <c r="M73" s="63">
        <v>0.19063092612232405</v>
      </c>
      <c r="N73" s="63">
        <v>1.7746021440046569</v>
      </c>
      <c r="O73" s="63">
        <v>0.78798952442625136</v>
      </c>
    </row>
    <row r="74" spans="1:15" ht="12.75" customHeight="1">
      <c r="A74" s="21" t="s">
        <v>76</v>
      </c>
      <c r="B74" s="22">
        <v>728</v>
      </c>
      <c r="C74" s="23">
        <v>75965988.99000001</v>
      </c>
      <c r="D74" s="64">
        <v>1.2890849221748532E-3</v>
      </c>
      <c r="E74" s="23">
        <v>75824349.009999976</v>
      </c>
      <c r="F74" s="64">
        <v>3.1657495848114309E-3</v>
      </c>
      <c r="G74" s="64">
        <v>1.86800126673492E-3</v>
      </c>
      <c r="H74" s="64">
        <v>-0.35438329600029972</v>
      </c>
      <c r="J74" s="23">
        <v>68848762.230000019</v>
      </c>
      <c r="K74" s="64">
        <v>1.2663085148790138E-3</v>
      </c>
      <c r="L74" s="23">
        <v>73160411.539999977</v>
      </c>
      <c r="M74" s="64">
        <v>3.3668026618046262E-3</v>
      </c>
      <c r="N74" s="64">
        <v>-5.8934186115705334E-2</v>
      </c>
      <c r="O74" s="64">
        <v>-0.3935650123184079</v>
      </c>
    </row>
    <row r="75" spans="1:15" ht="12.75" customHeight="1" thickBot="1">
      <c r="A75" s="85" t="s">
        <v>77</v>
      </c>
      <c r="B75" s="86"/>
      <c r="C75" s="31">
        <v>75965988.99000001</v>
      </c>
      <c r="D75" s="67">
        <v>1.2890849221748532E-3</v>
      </c>
      <c r="E75" s="31">
        <v>75824349.009999976</v>
      </c>
      <c r="F75" s="67">
        <v>3.1657495848114309E-3</v>
      </c>
      <c r="G75" s="67">
        <v>1.86800126673492E-3</v>
      </c>
      <c r="H75" s="67">
        <v>-0.35438329600029972</v>
      </c>
      <c r="J75" s="31">
        <v>68848762.230000019</v>
      </c>
      <c r="K75" s="67">
        <v>1.2663085148790138E-3</v>
      </c>
      <c r="L75" s="31">
        <v>73160411.539999977</v>
      </c>
      <c r="M75" s="67">
        <v>3.3668026618046262E-3</v>
      </c>
      <c r="N75" s="67">
        <v>-5.8934186115705334E-2</v>
      </c>
      <c r="O75" s="67">
        <v>-0.3935650123184079</v>
      </c>
    </row>
    <row r="76" spans="1:15" ht="12.75" customHeight="1">
      <c r="A76" s="21" t="s">
        <v>78</v>
      </c>
      <c r="B76" s="22">
        <v>735</v>
      </c>
      <c r="C76" s="23">
        <v>100935056.96000001</v>
      </c>
      <c r="D76" s="64">
        <v>1.7127909710110388E-3</v>
      </c>
      <c r="E76" s="23">
        <v>61246876.690000005</v>
      </c>
      <c r="F76" s="64">
        <v>2.5571241558142921E-3</v>
      </c>
      <c r="G76" s="64">
        <v>0.64800333363742024</v>
      </c>
      <c r="H76" s="64">
        <v>6.1994673048988425E-2</v>
      </c>
      <c r="J76" s="23">
        <v>95619167.590000004</v>
      </c>
      <c r="K76" s="64">
        <v>1.7586861721691175E-3</v>
      </c>
      <c r="L76" s="23">
        <v>58530680.120000005</v>
      </c>
      <c r="M76" s="64">
        <v>2.6935503160409259E-3</v>
      </c>
      <c r="N76" s="64">
        <v>0.63365891860407109</v>
      </c>
      <c r="O76" s="64">
        <v>5.2750946387466913E-2</v>
      </c>
    </row>
    <row r="77" spans="1:15" ht="12.75" customHeight="1" thickBot="1">
      <c r="A77" s="85" t="s">
        <v>79</v>
      </c>
      <c r="B77" s="86"/>
      <c r="C77" s="31">
        <v>100935056.96000001</v>
      </c>
      <c r="D77" s="67">
        <v>1.7127909710110388E-3</v>
      </c>
      <c r="E77" s="31">
        <v>61246876.690000005</v>
      </c>
      <c r="F77" s="67">
        <v>2.5571241558142921E-3</v>
      </c>
      <c r="G77" s="67">
        <v>0.64800333363742024</v>
      </c>
      <c r="H77" s="67">
        <v>6.1994673048988425E-2</v>
      </c>
      <c r="J77" s="31">
        <v>95619167.590000004</v>
      </c>
      <c r="K77" s="67">
        <v>1.7586861721691175E-3</v>
      </c>
      <c r="L77" s="31">
        <v>58530680.120000005</v>
      </c>
      <c r="M77" s="67">
        <v>2.6935503160409259E-3</v>
      </c>
      <c r="N77" s="67">
        <v>0.63365891860407109</v>
      </c>
      <c r="O77" s="67">
        <v>5.2750946387466913E-2</v>
      </c>
    </row>
    <row r="78" spans="1:15" ht="12.75" customHeight="1">
      <c r="A78" s="11" t="s">
        <v>80</v>
      </c>
      <c r="B78" s="12">
        <v>719</v>
      </c>
      <c r="C78" s="13">
        <v>371662276.86210012</v>
      </c>
      <c r="D78" s="61">
        <v>6.3068255098630696E-3</v>
      </c>
      <c r="E78" s="13">
        <v>169258304.36570001</v>
      </c>
      <c r="F78" s="61">
        <v>7.0667195138191634E-3</v>
      </c>
      <c r="G78" s="61">
        <v>1.1958289033729503</v>
      </c>
      <c r="H78" s="61">
        <v>0.4150205589463527</v>
      </c>
      <c r="J78" s="13">
        <v>361266872.03210008</v>
      </c>
      <c r="K78" s="61">
        <v>6.6446411145299582E-3</v>
      </c>
      <c r="L78" s="13">
        <v>166038192.28569999</v>
      </c>
      <c r="M78" s="61">
        <v>7.6409880149879116E-3</v>
      </c>
      <c r="N78" s="61">
        <v>1.175805861644605</v>
      </c>
      <c r="O78" s="61">
        <v>0.40211745176221481</v>
      </c>
    </row>
    <row r="79" spans="1:15" ht="12.75" customHeight="1">
      <c r="A79" s="32" t="s">
        <v>81</v>
      </c>
      <c r="B79" s="22">
        <v>720</v>
      </c>
      <c r="C79" s="23">
        <v>509626997.20353252</v>
      </c>
      <c r="D79" s="64">
        <v>8.6479816397151046E-3</v>
      </c>
      <c r="E79" s="23">
        <v>339688276.07357621</v>
      </c>
      <c r="F79" s="64">
        <v>1.4182357421933307E-2</v>
      </c>
      <c r="G79" s="64">
        <v>0.5002784408524823</v>
      </c>
      <c r="H79" s="64">
        <v>-3.3201159393941082E-2</v>
      </c>
      <c r="J79" s="23">
        <v>456420909.29353255</v>
      </c>
      <c r="K79" s="64">
        <v>8.3947723254112327E-3</v>
      </c>
      <c r="L79" s="23">
        <v>296681699.55357623</v>
      </c>
      <c r="M79" s="64">
        <v>1.3653131724383151E-2</v>
      </c>
      <c r="N79" s="64">
        <v>0.5384194912605651</v>
      </c>
      <c r="O79" s="64">
        <v>-8.6225729729572098E-3</v>
      </c>
    </row>
    <row r="80" spans="1:15" ht="12.75" customHeight="1">
      <c r="A80" s="32" t="s">
        <v>82</v>
      </c>
      <c r="B80" s="22">
        <v>721</v>
      </c>
      <c r="C80" s="23">
        <v>252322.99</v>
      </c>
      <c r="D80" s="64">
        <v>4.2817287874695285E-6</v>
      </c>
      <c r="E80" s="23">
        <v>148580.24999999997</v>
      </c>
      <c r="F80" s="64">
        <v>6.2033881054045685E-6</v>
      </c>
      <c r="G80" s="64">
        <v>0.69822698508045344</v>
      </c>
      <c r="H80" s="64">
        <v>9.4359443923478059E-2</v>
      </c>
      <c r="J80" s="23">
        <v>225682.13</v>
      </c>
      <c r="K80" s="64">
        <v>4.1508836705056403E-6</v>
      </c>
      <c r="L80" s="23">
        <v>145141.19999999998</v>
      </c>
      <c r="M80" s="64">
        <v>6.6793197059907858E-6</v>
      </c>
      <c r="N80" s="64">
        <v>0.55491431791937806</v>
      </c>
      <c r="O80" s="64">
        <v>2.0069067659349571E-3</v>
      </c>
    </row>
    <row r="81" spans="1:15" ht="12.75" customHeight="1">
      <c r="A81" s="32" t="s">
        <v>83</v>
      </c>
      <c r="B81" s="22">
        <v>722</v>
      </c>
      <c r="C81" s="23">
        <v>2737425.74</v>
      </c>
      <c r="D81" s="64">
        <v>4.6452027992051292E-5</v>
      </c>
      <c r="E81" s="23">
        <v>5011290.74</v>
      </c>
      <c r="F81" s="64">
        <v>2.0922687483188423E-4</v>
      </c>
      <c r="G81" s="64">
        <v>-0.45374836902797622</v>
      </c>
      <c r="H81" s="64">
        <v>-0.64798838060831043</v>
      </c>
      <c r="J81" s="23">
        <v>1824578.1400000001</v>
      </c>
      <c r="K81" s="64">
        <v>3.3558756321945183E-5</v>
      </c>
      <c r="L81" s="23">
        <v>990116.24</v>
      </c>
      <c r="M81" s="64">
        <v>4.5564615099320544E-5</v>
      </c>
      <c r="N81" s="64">
        <v>0.84279185239906806</v>
      </c>
      <c r="O81" s="64">
        <v>0.18751891506577389</v>
      </c>
    </row>
    <row r="82" spans="1:15" ht="12.75" customHeight="1">
      <c r="A82" s="32" t="s">
        <v>84</v>
      </c>
      <c r="B82" s="22">
        <v>725</v>
      </c>
      <c r="C82" s="23">
        <v>3178688.28</v>
      </c>
      <c r="D82" s="64">
        <v>5.3939916909148867E-5</v>
      </c>
      <c r="E82" s="23">
        <v>4483365.21</v>
      </c>
      <c r="F82" s="64">
        <v>1.8718540597353054E-4</v>
      </c>
      <c r="G82" s="64">
        <v>-0.29100393764263521</v>
      </c>
      <c r="H82" s="64">
        <v>-0.54311376314127802</v>
      </c>
      <c r="J82" s="23">
        <v>3178688.28</v>
      </c>
      <c r="K82" s="64">
        <v>5.8464377640709341E-5</v>
      </c>
      <c r="L82" s="23">
        <v>4483365.21</v>
      </c>
      <c r="M82" s="64">
        <v>2.0632204774596408E-4</v>
      </c>
      <c r="N82" s="64">
        <v>-0.29100393764263521</v>
      </c>
      <c r="O82" s="64">
        <v>-0.54311376314127802</v>
      </c>
    </row>
    <row r="83" spans="1:15" ht="12.75" customHeight="1">
      <c r="A83" s="32" t="s">
        <v>85</v>
      </c>
      <c r="B83" s="22">
        <v>726</v>
      </c>
      <c r="C83" s="23">
        <v>44419089.559999913</v>
      </c>
      <c r="D83" s="64">
        <v>7.5375808792626793E-4</v>
      </c>
      <c r="E83" s="23">
        <v>19131711.030000027</v>
      </c>
      <c r="F83" s="64">
        <v>7.9876988118905159E-4</v>
      </c>
      <c r="G83" s="64">
        <v>1.3217520633856159</v>
      </c>
      <c r="H83" s="64">
        <v>0.4961670726805103</v>
      </c>
      <c r="J83" s="23">
        <v>44406076.559999913</v>
      </c>
      <c r="K83" s="64">
        <v>8.1674370081550945E-4</v>
      </c>
      <c r="L83" s="23">
        <v>19131711.030000027</v>
      </c>
      <c r="M83" s="64">
        <v>8.804310181533602E-4</v>
      </c>
      <c r="N83" s="64">
        <v>1.3210718837623929</v>
      </c>
      <c r="O83" s="64">
        <v>0.49572875612990908</v>
      </c>
    </row>
    <row r="84" spans="1:15" s="35" customFormat="1" ht="12.75" customHeight="1">
      <c r="A84" s="32" t="s">
        <v>86</v>
      </c>
      <c r="B84" s="22">
        <v>730</v>
      </c>
      <c r="C84" s="23">
        <v>16066199.337480882</v>
      </c>
      <c r="D84" s="64">
        <v>2.7263115504661608E-4</v>
      </c>
      <c r="E84" s="23">
        <v>15947315.576041553</v>
      </c>
      <c r="F84" s="64">
        <v>6.6581788466198698E-4</v>
      </c>
      <c r="G84" s="64">
        <v>7.4547820209900362E-3</v>
      </c>
      <c r="H84" s="64">
        <v>-0.35078310219036601</v>
      </c>
      <c r="J84" s="23">
        <v>9194525.8300000001</v>
      </c>
      <c r="K84" s="64">
        <v>1.6911133870364179E-4</v>
      </c>
      <c r="L84" s="23">
        <v>9163704.9600000009</v>
      </c>
      <c r="M84" s="64">
        <v>4.2170875753551383E-4</v>
      </c>
      <c r="N84" s="64">
        <v>3.3633634140921576E-3</v>
      </c>
      <c r="O84" s="64">
        <v>-0.35341966528283797</v>
      </c>
    </row>
    <row r="85" spans="1:15" s="35" customFormat="1" ht="12.75" customHeight="1">
      <c r="A85" s="32" t="s">
        <v>87</v>
      </c>
      <c r="B85" s="22">
        <v>731</v>
      </c>
      <c r="C85" s="23">
        <v>1599914.3900000004</v>
      </c>
      <c r="D85" s="64">
        <v>2.7149327539078986E-5</v>
      </c>
      <c r="E85" s="23">
        <v>936001.95999999903</v>
      </c>
      <c r="F85" s="64">
        <v>3.9079106579100237E-5</v>
      </c>
      <c r="G85" s="64">
        <v>0.70930666640911944</v>
      </c>
      <c r="H85" s="64">
        <v>0.10149933394066202</v>
      </c>
      <c r="J85" s="23">
        <v>1599914.3900000004</v>
      </c>
      <c r="K85" s="64">
        <v>2.9426603318827208E-5</v>
      </c>
      <c r="L85" s="23">
        <v>936001.95999999903</v>
      </c>
      <c r="M85" s="64">
        <v>4.3074305133718017E-5</v>
      </c>
      <c r="N85" s="64">
        <v>0.70930666640911944</v>
      </c>
      <c r="O85" s="64">
        <v>0.10149933394066202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250639064.98999998</v>
      </c>
      <c r="D87" s="64">
        <v>4.2531538637526805E-3</v>
      </c>
      <c r="E87" s="23">
        <v>178000246.41000003</v>
      </c>
      <c r="F87" s="64">
        <v>7.4317051649790376E-3</v>
      </c>
      <c r="G87" s="64">
        <v>0.40808268553003035</v>
      </c>
      <c r="H87" s="64">
        <v>-9.2613297119454652E-2</v>
      </c>
      <c r="J87" s="23">
        <v>208854693.81999999</v>
      </c>
      <c r="K87" s="64">
        <v>3.8413831794564027E-3</v>
      </c>
      <c r="L87" s="23">
        <v>137433643.59</v>
      </c>
      <c r="M87" s="64">
        <v>6.3246221189903447E-3</v>
      </c>
      <c r="N87" s="64">
        <v>0.51967661166771806</v>
      </c>
      <c r="O87" s="64">
        <v>-2.0700727111922945E-2</v>
      </c>
    </row>
    <row r="88" spans="1:15" s="35" customFormat="1" ht="12.75" customHeight="1">
      <c r="A88" s="32" t="s">
        <v>90</v>
      </c>
      <c r="B88" s="22">
        <v>734</v>
      </c>
      <c r="C88" s="23">
        <v>2144305.37</v>
      </c>
      <c r="D88" s="64">
        <v>3.6387227465299528E-5</v>
      </c>
      <c r="E88" s="23">
        <v>1397174.24</v>
      </c>
      <c r="F88" s="64">
        <v>5.8333554167486387E-5</v>
      </c>
      <c r="G88" s="64">
        <v>0.53474442099648223</v>
      </c>
      <c r="H88" s="64">
        <v>-1.0990835805849919E-2</v>
      </c>
      <c r="J88" s="23">
        <v>2144305.37</v>
      </c>
      <c r="K88" s="64">
        <v>3.943937495144412E-5</v>
      </c>
      <c r="L88" s="23">
        <v>1397174.24</v>
      </c>
      <c r="M88" s="64">
        <v>6.4297204611335034E-5</v>
      </c>
      <c r="N88" s="64">
        <v>0.53474442099648223</v>
      </c>
      <c r="O88" s="64">
        <v>-1.0990835805849919E-2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4761.8999999999996</v>
      </c>
      <c r="D90" s="64">
        <v>8.0805812871237558E-8</v>
      </c>
      <c r="E90" s="23">
        <v>10966.9</v>
      </c>
      <c r="F90" s="64">
        <v>4.5788008172796436E-7</v>
      </c>
      <c r="G90" s="64">
        <v>-0.56579343296647178</v>
      </c>
      <c r="H90" s="64">
        <v>-0.72019166965232106</v>
      </c>
      <c r="J90" s="23">
        <v>4761.8999999999996</v>
      </c>
      <c r="K90" s="64">
        <v>8.7583775244326193E-8</v>
      </c>
      <c r="L90" s="23">
        <v>10966.9</v>
      </c>
      <c r="M90" s="64">
        <v>5.0469082027453509E-7</v>
      </c>
      <c r="N90" s="64">
        <v>-0.56579343296647178</v>
      </c>
      <c r="O90" s="64">
        <v>-0.72019166965232106</v>
      </c>
    </row>
    <row r="91" spans="1:15" s="35" customFormat="1" ht="12.75" customHeight="1">
      <c r="A91" s="36" t="s">
        <v>93</v>
      </c>
      <c r="B91" s="37">
        <v>771</v>
      </c>
      <c r="C91" s="38">
        <v>176634406.45999998</v>
      </c>
      <c r="D91" s="69">
        <v>2.9973512243072877E-3</v>
      </c>
      <c r="E91" s="38">
        <v>136133963.42999998</v>
      </c>
      <c r="F91" s="69">
        <v>5.6837420147243158E-3</v>
      </c>
      <c r="G91" s="69">
        <v>0.29750432595628729</v>
      </c>
      <c r="H91" s="69">
        <v>-0.16387142289194023</v>
      </c>
      <c r="J91" s="38">
        <v>160791481.13999999</v>
      </c>
      <c r="K91" s="69">
        <v>2.9573751959024912E-3</v>
      </c>
      <c r="L91" s="38">
        <v>126334600.10999998</v>
      </c>
      <c r="M91" s="69">
        <v>5.8138501270706645E-3</v>
      </c>
      <c r="N91" s="69">
        <v>0.27274302526780692</v>
      </c>
      <c r="O91" s="69">
        <v>-0.17982792546216853</v>
      </c>
    </row>
    <row r="92" spans="1:15" s="35" customFormat="1" ht="12.75" customHeight="1" thickBot="1">
      <c r="A92" s="95" t="s">
        <v>94</v>
      </c>
      <c r="B92" s="96"/>
      <c r="C92" s="70">
        <v>1378965453.0831132</v>
      </c>
      <c r="D92" s="71">
        <v>2.3399992515116944E-2</v>
      </c>
      <c r="E92" s="70">
        <v>870147196.18531775</v>
      </c>
      <c r="F92" s="71">
        <v>3.6329598091045995E-2</v>
      </c>
      <c r="G92" s="71">
        <v>0.58474963676080272</v>
      </c>
      <c r="H92" s="71">
        <v>2.1233172290760827E-2</v>
      </c>
      <c r="J92" s="70">
        <v>1249912488.8856323</v>
      </c>
      <c r="K92" s="71">
        <v>2.2989154434497908E-2</v>
      </c>
      <c r="L92" s="70">
        <v>762746317.27927613</v>
      </c>
      <c r="M92" s="71">
        <v>3.5101173944237542E-2</v>
      </c>
      <c r="N92" s="71">
        <v>0.63870012947959265</v>
      </c>
      <c r="O92" s="71">
        <v>5.5999567907973002E-2</v>
      </c>
    </row>
    <row r="93" spans="1:15" ht="12.75" customHeight="1">
      <c r="A93" s="72" t="s">
        <v>95</v>
      </c>
      <c r="B93" s="73">
        <v>707</v>
      </c>
      <c r="C93" s="13">
        <v>9714852.0800000001</v>
      </c>
      <c r="D93" s="74">
        <v>1.6485363389576283E-4</v>
      </c>
      <c r="E93" s="13">
        <v>5715632.5999999996</v>
      </c>
      <c r="F93" s="61">
        <v>2.3863391861100378E-4</v>
      </c>
      <c r="G93" s="61">
        <v>0.69969848656822364</v>
      </c>
      <c r="H93" s="61">
        <v>9.5307698523149575E-2</v>
      </c>
      <c r="J93" s="13">
        <v>9714852.0800000001</v>
      </c>
      <c r="K93" s="74">
        <v>1.7868149711388205E-4</v>
      </c>
      <c r="L93" s="13">
        <v>5715632.5999999996</v>
      </c>
      <c r="M93" s="61">
        <v>2.6303032810382821E-4</v>
      </c>
      <c r="N93" s="61">
        <v>0.69969848656822364</v>
      </c>
      <c r="O93" s="61">
        <v>9.5307698523149575E-2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158119740.29916006</v>
      </c>
      <c r="D97" s="64">
        <v>2.6831714538026017E-3</v>
      </c>
      <c r="E97" s="23">
        <v>114117521.96159942</v>
      </c>
      <c r="F97" s="64">
        <v>4.7645314794855344E-3</v>
      </c>
      <c r="G97" s="64">
        <v>0.3855868720350184</v>
      </c>
      <c r="H97" s="64">
        <v>-0.10710989042723396</v>
      </c>
      <c r="J97" s="23">
        <v>154978067.19273767</v>
      </c>
      <c r="K97" s="64">
        <v>2.8504513334611857E-3</v>
      </c>
      <c r="L97" s="23">
        <v>114713629.79327823</v>
      </c>
      <c r="M97" s="64">
        <v>5.2790593437561156E-3</v>
      </c>
      <c r="N97" s="64">
        <v>0.35099959326558405</v>
      </c>
      <c r="O97" s="64">
        <v>-0.12939838041913654</v>
      </c>
    </row>
    <row r="98" spans="1:15" s="35" customFormat="1" ht="12.75" customHeight="1">
      <c r="A98" s="16" t="s">
        <v>100</v>
      </c>
      <c r="B98" s="17">
        <v>756</v>
      </c>
      <c r="C98" s="18">
        <v>45237668.053744599</v>
      </c>
      <c r="D98" s="62">
        <v>7.6764874093997095E-4</v>
      </c>
      <c r="E98" s="18">
        <v>42483604.950762898</v>
      </c>
      <c r="F98" s="62">
        <v>1.7737370183874993E-3</v>
      </c>
      <c r="G98" s="62">
        <v>6.4826492624003418E-2</v>
      </c>
      <c r="H98" s="62">
        <v>-0.31381202949864451</v>
      </c>
      <c r="J98" s="18">
        <v>45228123.405636996</v>
      </c>
      <c r="K98" s="62">
        <v>8.3186328883050038E-4</v>
      </c>
      <c r="L98" s="18">
        <v>41152920.221799999</v>
      </c>
      <c r="M98" s="62">
        <v>1.893835182543175E-3</v>
      </c>
      <c r="N98" s="62">
        <v>9.9025856776944643E-2</v>
      </c>
      <c r="O98" s="62">
        <v>-0.29177351670515239</v>
      </c>
    </row>
    <row r="99" spans="1:15" s="35" customFormat="1" ht="12.75" customHeight="1" thickBot="1">
      <c r="A99" s="40" t="s">
        <v>101</v>
      </c>
      <c r="B99" s="41"/>
      <c r="C99" s="20">
        <v>213072260.43290466</v>
      </c>
      <c r="D99" s="63">
        <v>3.6156738286383357E-3</v>
      </c>
      <c r="E99" s="20">
        <v>162316759.5123623</v>
      </c>
      <c r="F99" s="63">
        <v>6.7769024164840369E-3</v>
      </c>
      <c r="G99" s="63">
        <v>0.31269414860809075</v>
      </c>
      <c r="H99" s="63">
        <v>-0.15408290462167118</v>
      </c>
      <c r="J99" s="20">
        <v>209921042.67837465</v>
      </c>
      <c r="K99" s="63">
        <v>3.8609961194055677E-3</v>
      </c>
      <c r="L99" s="20">
        <v>161582182.61507821</v>
      </c>
      <c r="M99" s="63">
        <v>7.4359248544031177E-3</v>
      </c>
      <c r="N99" s="63">
        <v>0.2991595934710789</v>
      </c>
      <c r="O99" s="63">
        <v>-0.16280474708655834</v>
      </c>
    </row>
    <row r="100" spans="1:15" s="35" customFormat="1" ht="12.75" customHeight="1">
      <c r="A100" s="72" t="s">
        <v>102</v>
      </c>
      <c r="B100" s="73">
        <v>705</v>
      </c>
      <c r="C100" s="13">
        <v>48646122.129999995</v>
      </c>
      <c r="D100" s="74">
        <v>8.2548760825471934E-4</v>
      </c>
      <c r="E100" s="13">
        <v>10567282.67</v>
      </c>
      <c r="F100" s="61">
        <v>4.4119562069336836E-4</v>
      </c>
      <c r="G100" s="61">
        <v>3.6034655879986977</v>
      </c>
      <c r="H100" s="61">
        <v>1.9665327928848417</v>
      </c>
      <c r="I100" s="3"/>
      <c r="J100" s="13">
        <v>48646122.129999995</v>
      </c>
      <c r="K100" s="74">
        <v>8.9472921042902255E-4</v>
      </c>
      <c r="L100" s="13">
        <v>12067408.190000001</v>
      </c>
      <c r="M100" s="61">
        <v>5.5533561334549821E-4</v>
      </c>
      <c r="N100" s="61">
        <v>3.0311988592804857</v>
      </c>
      <c r="O100" s="61">
        <v>1.597756707875039</v>
      </c>
    </row>
    <row r="101" spans="1:15" s="35" customFormat="1" ht="12.75" customHeight="1">
      <c r="A101" s="32" t="s">
        <v>103</v>
      </c>
      <c r="B101" s="22">
        <v>706</v>
      </c>
      <c r="C101" s="23">
        <v>44523207.966328487</v>
      </c>
      <c r="D101" s="64">
        <v>7.5552489790930793E-4</v>
      </c>
      <c r="E101" s="23">
        <v>19807517.498382375</v>
      </c>
      <c r="F101" s="64">
        <v>8.2698554112715591E-4</v>
      </c>
      <c r="G101" s="64">
        <v>1.2477934435733591</v>
      </c>
      <c r="H101" s="64">
        <v>0.44850718106286824</v>
      </c>
      <c r="J101" s="23">
        <v>44523207.966328487</v>
      </c>
      <c r="K101" s="64">
        <v>8.1889805323070791E-4</v>
      </c>
      <c r="L101" s="23">
        <v>19807517.498382375</v>
      </c>
      <c r="M101" s="64">
        <v>9.1153126716399431E-4</v>
      </c>
      <c r="N101" s="64">
        <v>1.2477934435733591</v>
      </c>
      <c r="O101" s="64">
        <v>0.44850718106286824</v>
      </c>
    </row>
    <row r="102" spans="1:15" s="35" customFormat="1" ht="12.75" customHeight="1">
      <c r="A102" s="21" t="s">
        <v>104</v>
      </c>
      <c r="B102" s="22">
        <v>708</v>
      </c>
      <c r="C102" s="23">
        <v>14980.96</v>
      </c>
      <c r="D102" s="64">
        <v>2.5421547079768474E-7</v>
      </c>
      <c r="E102" s="23">
        <v>6844.19</v>
      </c>
      <c r="F102" s="64">
        <v>2.8575242562271161E-7</v>
      </c>
      <c r="G102" s="64">
        <v>1.1888579948832514</v>
      </c>
      <c r="H102" s="64">
        <v>0.41052841531334661</v>
      </c>
      <c r="J102" s="23">
        <v>14980.96</v>
      </c>
      <c r="K102" s="64">
        <v>2.7553897259166318E-7</v>
      </c>
      <c r="L102" s="23">
        <v>6844.19</v>
      </c>
      <c r="M102" s="64">
        <v>3.1496593068367272E-7</v>
      </c>
      <c r="N102" s="64">
        <v>1.1888579948832514</v>
      </c>
      <c r="O102" s="64">
        <v>0.41052841531334661</v>
      </c>
    </row>
    <row r="103" spans="1:15" s="35" customFormat="1" ht="12.75" customHeight="1">
      <c r="A103" s="21" t="s">
        <v>105</v>
      </c>
      <c r="B103" s="22">
        <v>736</v>
      </c>
      <c r="C103" s="23">
        <v>28320688.904799998</v>
      </c>
      <c r="D103" s="64">
        <v>4.8058050106591959E-4</v>
      </c>
      <c r="E103" s="23">
        <v>10787666.841000002</v>
      </c>
      <c r="F103" s="64">
        <v>4.5039690111254156E-4</v>
      </c>
      <c r="G103" s="64">
        <v>1.62528397680612</v>
      </c>
      <c r="H103" s="64">
        <v>0.69176696533452753</v>
      </c>
      <c r="J103" s="23">
        <v>25493218.384799998</v>
      </c>
      <c r="K103" s="64">
        <v>4.6888685383331184E-4</v>
      </c>
      <c r="L103" s="23">
        <v>10198257.911</v>
      </c>
      <c r="M103" s="64">
        <v>4.693183260970609E-4</v>
      </c>
      <c r="N103" s="64">
        <v>1.4997620777272767</v>
      </c>
      <c r="O103" s="64">
        <v>0.61087902933836613</v>
      </c>
    </row>
    <row r="104" spans="1:15" s="35" customFormat="1" ht="12.75" customHeight="1" thickBot="1">
      <c r="A104" s="42" t="s">
        <v>106</v>
      </c>
      <c r="B104" s="43"/>
      <c r="C104" s="31">
        <v>121504999.96112847</v>
      </c>
      <c r="D104" s="67">
        <v>2.0618472227007445E-3</v>
      </c>
      <c r="E104" s="31">
        <v>41169311.199382372</v>
      </c>
      <c r="F104" s="67">
        <v>1.7188638153586883E-3</v>
      </c>
      <c r="G104" s="67">
        <v>1.9513488669431833</v>
      </c>
      <c r="H104" s="67">
        <v>0.90188739975717436</v>
      </c>
      <c r="J104" s="31">
        <v>118677529.44112848</v>
      </c>
      <c r="K104" s="67">
        <v>2.1827896564656341E-3</v>
      </c>
      <c r="L104" s="31">
        <v>42080027.789382376</v>
      </c>
      <c r="M104" s="67">
        <v>1.9365001725372372E-3</v>
      </c>
      <c r="N104" s="67">
        <v>1.8202816318261359</v>
      </c>
      <c r="O104" s="67">
        <v>0.81742597746238932</v>
      </c>
    </row>
    <row r="105" spans="1:15" s="35" customFormat="1" ht="12.75" customHeight="1">
      <c r="A105" s="11" t="s">
        <v>107</v>
      </c>
      <c r="B105" s="12">
        <v>702</v>
      </c>
      <c r="C105" s="13">
        <v>321540497.76390594</v>
      </c>
      <c r="D105" s="61">
        <v>5.4562971277924283E-3</v>
      </c>
      <c r="E105" s="13">
        <v>177429532.35757008</v>
      </c>
      <c r="F105" s="61">
        <v>7.4078772284637126E-3</v>
      </c>
      <c r="G105" s="61">
        <v>0.81221521294387444</v>
      </c>
      <c r="H105" s="61">
        <v>0.16781493294488614</v>
      </c>
      <c r="J105" s="13">
        <v>287624669.86159998</v>
      </c>
      <c r="K105" s="61">
        <v>5.290168722543921E-3</v>
      </c>
      <c r="L105" s="13">
        <v>153964758.28640008</v>
      </c>
      <c r="M105" s="61">
        <v>7.0853750971499501E-3</v>
      </c>
      <c r="N105" s="61">
        <v>0.86812016634722489</v>
      </c>
      <c r="O105" s="61">
        <v>0.20384080831758267</v>
      </c>
    </row>
    <row r="106" spans="1:15" s="35" customFormat="1" ht="12.75" customHeight="1">
      <c r="A106" s="32" t="s">
        <v>108</v>
      </c>
      <c r="B106" s="22">
        <v>748</v>
      </c>
      <c r="C106" s="23">
        <v>10954678.52</v>
      </c>
      <c r="D106" s="64">
        <v>1.8589254342839742E-4</v>
      </c>
      <c r="E106" s="23">
        <v>8570855.629999999</v>
      </c>
      <c r="F106" s="64">
        <v>3.5784260605485445E-4</v>
      </c>
      <c r="G106" s="64">
        <v>0.27813126167427948</v>
      </c>
      <c r="H106" s="64">
        <v>-0.17635567619907244</v>
      </c>
      <c r="J106" s="23">
        <v>10954678.52</v>
      </c>
      <c r="K106" s="64">
        <v>2.0148514277274363E-4</v>
      </c>
      <c r="L106" s="23">
        <v>8570855.629999999</v>
      </c>
      <c r="M106" s="64">
        <v>3.9442615126966755E-4</v>
      </c>
      <c r="N106" s="64">
        <v>0.27813126167427948</v>
      </c>
      <c r="O106" s="64">
        <v>-0.17635567619907244</v>
      </c>
    </row>
    <row r="107" spans="1:15" s="35" customFormat="1" ht="12.75" customHeight="1">
      <c r="A107" s="32" t="s">
        <v>109</v>
      </c>
      <c r="B107" s="22">
        <v>749</v>
      </c>
      <c r="C107" s="23">
        <v>294076.46000000002</v>
      </c>
      <c r="D107" s="64">
        <v>4.9902533435384997E-6</v>
      </c>
      <c r="E107" s="23">
        <v>98671.69</v>
      </c>
      <c r="F107" s="64">
        <v>4.1196510847583517E-6</v>
      </c>
      <c r="G107" s="64">
        <v>1.980352925950696</v>
      </c>
      <c r="H107" s="64">
        <v>0.92057799068868151</v>
      </c>
      <c r="J107" s="23">
        <v>294076.46000000002</v>
      </c>
      <c r="K107" s="64">
        <v>5.4088339900642784E-6</v>
      </c>
      <c r="L107" s="23">
        <v>98671.69</v>
      </c>
      <c r="M107" s="64">
        <v>4.5408179306800144E-6</v>
      </c>
      <c r="N107" s="64">
        <v>1.980352925950696</v>
      </c>
      <c r="O107" s="64">
        <v>0.92057799068868151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172512.11</v>
      </c>
      <c r="D110" s="64">
        <v>2.9273989959222893E-6</v>
      </c>
      <c r="E110" s="23">
        <v>79107.580000000016</v>
      </c>
      <c r="F110" s="64">
        <v>3.3028280731748704E-6</v>
      </c>
      <c r="G110" s="64">
        <v>1.1807279403566628</v>
      </c>
      <c r="H110" s="64">
        <v>0.40528930297503729</v>
      </c>
      <c r="J110" s="23">
        <v>171000.69999999998</v>
      </c>
      <c r="K110" s="64">
        <v>3.1451493889881035E-6</v>
      </c>
      <c r="L110" s="23">
        <v>67424.650000000009</v>
      </c>
      <c r="M110" s="64">
        <v>3.1028460107435501E-6</v>
      </c>
      <c r="N110" s="64">
        <v>1.5361748262690273</v>
      </c>
      <c r="O110" s="64">
        <v>0.63434387567278461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5457147.0115999999</v>
      </c>
      <c r="D112" s="64">
        <v>9.2603624651963056E-5</v>
      </c>
      <c r="E112" s="23">
        <v>3423295.5348999999</v>
      </c>
      <c r="F112" s="64">
        <v>1.4292633645779457E-4</v>
      </c>
      <c r="G112" s="64">
        <v>0.59412091534755906</v>
      </c>
      <c r="H112" s="64">
        <v>2.7272145474648068E-2</v>
      </c>
      <c r="J112" s="23">
        <v>5457140.4516000003</v>
      </c>
      <c r="K112" s="64">
        <v>1.0037106255689015E-4</v>
      </c>
      <c r="L112" s="23">
        <v>3423295.5348999999</v>
      </c>
      <c r="M112" s="64">
        <v>1.5753821331012725E-4</v>
      </c>
      <c r="N112" s="64">
        <v>0.59411899906544652</v>
      </c>
      <c r="O112" s="64">
        <v>2.7270910597658515E-2</v>
      </c>
    </row>
    <row r="113" spans="1:15" s="35" customFormat="1" ht="12.75" customHeight="1">
      <c r="A113" s="32" t="s">
        <v>115</v>
      </c>
      <c r="B113" s="22">
        <v>759</v>
      </c>
      <c r="C113" s="23">
        <v>182232018.85888901</v>
      </c>
      <c r="D113" s="64">
        <v>3.0923384395008758E-3</v>
      </c>
      <c r="E113" s="23">
        <v>20526671.493333239</v>
      </c>
      <c r="F113" s="64">
        <v>8.570110077570234E-4</v>
      </c>
      <c r="G113" s="64">
        <v>7.877816304415223</v>
      </c>
      <c r="H113" s="64">
        <v>4.7209797038376227</v>
      </c>
      <c r="J113" s="23">
        <v>180606569.21888903</v>
      </c>
      <c r="K113" s="64">
        <v>3.3218264067107709E-3</v>
      </c>
      <c r="L113" s="23">
        <v>19574552.403333239</v>
      </c>
      <c r="M113" s="64">
        <v>9.0081033919750574E-4</v>
      </c>
      <c r="N113" s="64">
        <v>8.226600205077208</v>
      </c>
      <c r="O113" s="64">
        <v>4.9457405626222499</v>
      </c>
    </row>
    <row r="114" spans="1:15" s="35" customFormat="1" ht="12.75" customHeight="1" thickBot="1">
      <c r="A114" s="40" t="s">
        <v>116</v>
      </c>
      <c r="B114" s="41"/>
      <c r="C114" s="20">
        <v>520650930.72439498</v>
      </c>
      <c r="D114" s="63">
        <v>8.8350493877131266E-3</v>
      </c>
      <c r="E114" s="20">
        <v>210128134.28580335</v>
      </c>
      <c r="F114" s="63">
        <v>8.7730796578913191E-3</v>
      </c>
      <c r="G114" s="63">
        <v>1.4777782970091842</v>
      </c>
      <c r="H114" s="63">
        <v>0.59671239657764152</v>
      </c>
      <c r="J114" s="20">
        <v>485108135.212089</v>
      </c>
      <c r="K114" s="63">
        <v>8.9224053179633774E-3</v>
      </c>
      <c r="L114" s="20">
        <v>185699558.19463333</v>
      </c>
      <c r="M114" s="63">
        <v>8.5457934648686742E-3</v>
      </c>
      <c r="N114" s="63">
        <v>1.6123278909669936</v>
      </c>
      <c r="O114" s="63">
        <v>0.68341789597048175</v>
      </c>
    </row>
    <row r="115" spans="1:15" s="35" customFormat="1" ht="12.75" customHeight="1">
      <c r="A115" s="21" t="s">
        <v>117</v>
      </c>
      <c r="B115" s="22">
        <v>760</v>
      </c>
      <c r="C115" s="23">
        <v>314215051.30790335</v>
      </c>
      <c r="D115" s="64">
        <v>5.3319898858255627E-3</v>
      </c>
      <c r="E115" s="23">
        <v>64181654.036682501</v>
      </c>
      <c r="F115" s="64">
        <v>2.6796543230769056E-3</v>
      </c>
      <c r="G115" s="64">
        <v>3.8957144533594645</v>
      </c>
      <c r="H115" s="64">
        <v>2.1548617433686457</v>
      </c>
      <c r="J115" s="23">
        <v>314213097.77790833</v>
      </c>
      <c r="K115" s="64">
        <v>5.7791993394661406E-3</v>
      </c>
      <c r="L115" s="23">
        <v>64177502.296682499</v>
      </c>
      <c r="M115" s="64">
        <v>2.9534140255937005E-3</v>
      </c>
      <c r="N115" s="64">
        <v>3.8960007250726365</v>
      </c>
      <c r="O115" s="64">
        <v>2.1550462205649157</v>
      </c>
    </row>
    <row r="116" spans="1:15" s="35" customFormat="1" ht="12.75" customHeight="1" thickBot="1">
      <c r="A116" s="42" t="s">
        <v>118</v>
      </c>
      <c r="B116" s="43"/>
      <c r="C116" s="31">
        <v>314215051.30790335</v>
      </c>
      <c r="D116" s="67">
        <v>5.3319898858255627E-3</v>
      </c>
      <c r="E116" s="31">
        <v>64181654.036682501</v>
      </c>
      <c r="F116" s="67">
        <v>2.6796543230769056E-3</v>
      </c>
      <c r="G116" s="67">
        <v>3.8957144533594645</v>
      </c>
      <c r="H116" s="67">
        <v>2.1548617433686457</v>
      </c>
      <c r="J116" s="31">
        <v>314213097.77790833</v>
      </c>
      <c r="K116" s="67">
        <v>5.7791993394661406E-3</v>
      </c>
      <c r="L116" s="31">
        <v>64177502.296682499</v>
      </c>
      <c r="M116" s="67">
        <v>2.9534140255937005E-3</v>
      </c>
      <c r="N116" s="67">
        <v>3.8960007250726365</v>
      </c>
      <c r="O116" s="67">
        <v>2.1550462205649157</v>
      </c>
    </row>
    <row r="117" spans="1:15" s="35" customFormat="1" ht="12.75" customHeight="1">
      <c r="A117" s="11" t="s">
        <v>119</v>
      </c>
      <c r="B117" s="12">
        <v>789</v>
      </c>
      <c r="C117" s="13">
        <v>49721153.697700001</v>
      </c>
      <c r="D117" s="61">
        <v>8.4373007443213591E-4</v>
      </c>
      <c r="E117" s="13">
        <v>43198211.939999998</v>
      </c>
      <c r="F117" s="61">
        <v>1.8035726425506865E-3</v>
      </c>
      <c r="G117" s="61">
        <v>0.1510002721121888</v>
      </c>
      <c r="H117" s="61">
        <v>-0.25828053092396652</v>
      </c>
      <c r="J117" s="13">
        <v>49721153.697700001</v>
      </c>
      <c r="K117" s="61">
        <v>9.1450184807491874E-4</v>
      </c>
      <c r="L117" s="13">
        <v>43198211.939999998</v>
      </c>
      <c r="M117" s="61">
        <v>1.9879584037778967E-3</v>
      </c>
      <c r="N117" s="61">
        <v>0.1510002721121888</v>
      </c>
      <c r="O117" s="61">
        <v>-0.25828053092396652</v>
      </c>
    </row>
    <row r="118" spans="1:15" s="35" customFormat="1" ht="12.75" customHeight="1">
      <c r="A118" s="16" t="s">
        <v>120</v>
      </c>
      <c r="B118" s="17">
        <v>798</v>
      </c>
      <c r="C118" s="18">
        <v>153142.21</v>
      </c>
      <c r="D118" s="62">
        <v>2.59870655913559E-6</v>
      </c>
      <c r="E118" s="18">
        <v>39434.71</v>
      </c>
      <c r="F118" s="62">
        <v>1.64644231621685E-6</v>
      </c>
      <c r="G118" s="62">
        <v>2.8834369518629654</v>
      </c>
      <c r="H118" s="62">
        <v>1.502537022723911</v>
      </c>
      <c r="J118" s="18">
        <v>153142.21</v>
      </c>
      <c r="K118" s="62">
        <v>2.8166851259076007E-6</v>
      </c>
      <c r="L118" s="18">
        <v>39434.71</v>
      </c>
      <c r="M118" s="62">
        <v>1.8147640752800166E-6</v>
      </c>
      <c r="N118" s="62">
        <v>2.8834369518629654</v>
      </c>
      <c r="O118" s="62">
        <v>1.502537022723911</v>
      </c>
    </row>
    <row r="119" spans="1:15" s="35" customFormat="1" ht="12.75" customHeight="1" thickBot="1">
      <c r="A119" s="40" t="s">
        <v>121</v>
      </c>
      <c r="B119" s="41"/>
      <c r="C119" s="20">
        <v>49874295.907700002</v>
      </c>
      <c r="D119" s="63">
        <v>8.4632878099127147E-4</v>
      </c>
      <c r="E119" s="20">
        <v>43237646.649999999</v>
      </c>
      <c r="F119" s="63">
        <v>1.8052190848669035E-3</v>
      </c>
      <c r="G119" s="63">
        <v>0.15349237925510462</v>
      </c>
      <c r="H119" s="63">
        <v>-0.25667458483367411</v>
      </c>
      <c r="J119" s="20">
        <v>49874295.907700002</v>
      </c>
      <c r="K119" s="63">
        <v>9.1731853320082635E-4</v>
      </c>
      <c r="L119" s="20">
        <v>43237646.649999999</v>
      </c>
      <c r="M119" s="63">
        <v>1.9897731678531769E-3</v>
      </c>
      <c r="N119" s="63">
        <v>0.15349237925510462</v>
      </c>
      <c r="O119" s="63">
        <v>-0.25667458483367411</v>
      </c>
    </row>
    <row r="120" spans="1:15" s="35" customFormat="1" ht="12.75" customHeight="1">
      <c r="A120" s="11" t="s">
        <v>122</v>
      </c>
      <c r="B120" s="12">
        <v>790</v>
      </c>
      <c r="C120" s="13">
        <v>44961171.910000004</v>
      </c>
      <c r="D120" s="61">
        <v>6.3246741702253162E-3</v>
      </c>
      <c r="E120" s="13">
        <v>370726.33</v>
      </c>
      <c r="F120" s="61">
        <v>1.0901167049457652E-4</v>
      </c>
      <c r="G120" s="61">
        <v>120.27860438183606</v>
      </c>
      <c r="H120" s="61">
        <v>77.153501985975026</v>
      </c>
      <c r="J120" s="13">
        <v>44961171.910000004</v>
      </c>
      <c r="K120" s="61">
        <v>6.5327407452241614E-3</v>
      </c>
      <c r="L120" s="13">
        <v>370726.33</v>
      </c>
      <c r="M120" s="61">
        <v>1.1176154926355413E-4</v>
      </c>
      <c r="N120" s="61">
        <v>120.27860438183606</v>
      </c>
      <c r="O120" s="61">
        <v>77.153501985975026</v>
      </c>
    </row>
    <row r="121" spans="1:15" s="35" customFormat="1" ht="12.75" customHeight="1">
      <c r="A121" s="32" t="s">
        <v>123</v>
      </c>
      <c r="B121" s="22">
        <v>791</v>
      </c>
      <c r="C121" s="23">
        <v>7063890715.1427469</v>
      </c>
      <c r="D121" s="64">
        <v>0.99367532582977469</v>
      </c>
      <c r="E121" s="23">
        <v>3400424145.6139555</v>
      </c>
      <c r="F121" s="64">
        <v>0.9998909883295054</v>
      </c>
      <c r="G121" s="64">
        <v>1.0773557687661177</v>
      </c>
      <c r="H121" s="64">
        <v>0.33867493798564086</v>
      </c>
      <c r="J121" s="23">
        <v>6837475107.6667471</v>
      </c>
      <c r="K121" s="64">
        <v>0.99346725925477586</v>
      </c>
      <c r="L121" s="23">
        <v>3316748018.3803091</v>
      </c>
      <c r="M121" s="64">
        <v>0.99988823845073649</v>
      </c>
      <c r="N121" s="64">
        <v>1.061499718934253</v>
      </c>
      <c r="O121" s="64">
        <v>0.32845709429968606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0</v>
      </c>
      <c r="F124" s="64">
        <v>0</v>
      </c>
      <c r="G124" s="64">
        <v>0</v>
      </c>
      <c r="H124" s="64">
        <v>0</v>
      </c>
      <c r="J124" s="23">
        <v>0</v>
      </c>
      <c r="K124" s="64">
        <v>0</v>
      </c>
      <c r="L124" s="23">
        <v>0</v>
      </c>
      <c r="M124" s="64">
        <v>0</v>
      </c>
      <c r="N124" s="64">
        <v>0</v>
      </c>
      <c r="O124" s="64">
        <v>0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0</v>
      </c>
      <c r="F127" s="64">
        <v>0</v>
      </c>
      <c r="G127" s="64">
        <v>0</v>
      </c>
      <c r="H127" s="64">
        <v>0</v>
      </c>
      <c r="J127" s="23">
        <v>0</v>
      </c>
      <c r="K127" s="64">
        <v>0</v>
      </c>
      <c r="L127" s="23">
        <v>0</v>
      </c>
      <c r="M127" s="64">
        <v>0</v>
      </c>
      <c r="N127" s="64">
        <v>0</v>
      </c>
      <c r="O127" s="64">
        <v>0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7108851887.0527468</v>
      </c>
      <c r="D129" s="63">
        <v>1</v>
      </c>
      <c r="E129" s="20">
        <v>3400794871.9439554</v>
      </c>
      <c r="F129" s="63">
        <v>1</v>
      </c>
      <c r="G129" s="63">
        <v>1.0903500960024677</v>
      </c>
      <c r="H129" s="63">
        <v>0.34704865060089429</v>
      </c>
      <c r="J129" s="20">
        <v>6882436279.5767469</v>
      </c>
      <c r="K129" s="63">
        <v>1</v>
      </c>
      <c r="L129" s="20">
        <v>3317118744.710309</v>
      </c>
      <c r="M129" s="63">
        <v>1</v>
      </c>
      <c r="N129" s="63">
        <v>1.0748236072500941</v>
      </c>
      <c r="O129" s="63">
        <v>0.3370431803390217</v>
      </c>
    </row>
    <row r="130" spans="1:15" s="35" customFormat="1" ht="12.75" customHeight="1">
      <c r="A130" s="44" t="s">
        <v>130</v>
      </c>
      <c r="B130" s="45">
        <v>9000</v>
      </c>
      <c r="C130" s="46">
        <v>58930166417.458008</v>
      </c>
      <c r="D130" s="75">
        <v>0.89235376191885063</v>
      </c>
      <c r="E130" s="46">
        <v>23951467726.249889</v>
      </c>
      <c r="F130" s="75">
        <v>0.87566678040856039</v>
      </c>
      <c r="G130" s="75">
        <v>1.4603989655662231</v>
      </c>
      <c r="H130" s="75">
        <v>0.58551293051051867</v>
      </c>
      <c r="J130" s="46">
        <v>54369659068.886536</v>
      </c>
      <c r="K130" s="75">
        <v>0.88763753728876449</v>
      </c>
      <c r="L130" s="46">
        <v>21729937536.875286</v>
      </c>
      <c r="M130" s="75">
        <v>0.86756452704787379</v>
      </c>
      <c r="N130" s="75">
        <v>1.5020623725504167</v>
      </c>
      <c r="O130" s="75">
        <v>0.61236136908777983</v>
      </c>
    </row>
    <row r="131" spans="1:15" s="35" customFormat="1" ht="12.75" customHeight="1">
      <c r="A131" s="47" t="s">
        <v>131</v>
      </c>
      <c r="B131" s="48">
        <v>9001</v>
      </c>
      <c r="C131" s="49">
        <v>7108851887.0527468</v>
      </c>
      <c r="D131" s="76">
        <v>0.1076462380811494</v>
      </c>
      <c r="E131" s="49">
        <v>3400794871.9439554</v>
      </c>
      <c r="F131" s="76">
        <v>0.1243332195914396</v>
      </c>
      <c r="G131" s="76">
        <v>1.0903500960024677</v>
      </c>
      <c r="H131" s="76">
        <v>0.34704865060089429</v>
      </c>
      <c r="J131" s="49">
        <v>6882436279.5767469</v>
      </c>
      <c r="K131" s="76">
        <v>0.1123624627112355</v>
      </c>
      <c r="L131" s="49">
        <v>3317118744.710309</v>
      </c>
      <c r="M131" s="76">
        <v>0.13243547295212607</v>
      </c>
      <c r="N131" s="76">
        <v>1.0748236072500941</v>
      </c>
      <c r="O131" s="76">
        <v>0.3370431803390217</v>
      </c>
    </row>
    <row r="132" spans="1:15" s="35" customFormat="1" ht="13.5" thickBot="1">
      <c r="A132" s="50" t="s">
        <v>132</v>
      </c>
      <c r="B132" s="51">
        <v>9002</v>
      </c>
      <c r="C132" s="52">
        <v>66039018304.51075</v>
      </c>
      <c r="D132" s="77">
        <v>1</v>
      </c>
      <c r="E132" s="52">
        <v>27352262598.193844</v>
      </c>
      <c r="F132" s="77">
        <v>1</v>
      </c>
      <c r="G132" s="77">
        <v>1.4143895982071886</v>
      </c>
      <c r="H132" s="77">
        <v>0.55586389883180076</v>
      </c>
      <c r="J132" s="52">
        <v>61252095348.46328</v>
      </c>
      <c r="K132" s="77">
        <v>1</v>
      </c>
      <c r="L132" s="52">
        <v>25047056281.585598</v>
      </c>
      <c r="M132" s="77">
        <v>1</v>
      </c>
      <c r="N132" s="77">
        <v>1.4454808046043857</v>
      </c>
      <c r="O132" s="77">
        <v>0.57589947454851509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HV83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316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361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317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318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319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320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54976318.759999998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54976318.759999998</v>
      </c>
      <c r="H7" s="18">
        <f t="shared" ca="1" si="0"/>
        <v>21536572.82</v>
      </c>
      <c r="I7" s="18">
        <f t="shared" ca="1" si="0"/>
        <v>0</v>
      </c>
      <c r="J7" s="18">
        <f t="shared" ca="1" si="0"/>
        <v>-107.4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33151676.27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3703181.7199999997</v>
      </c>
      <c r="Z7" s="18">
        <f t="shared" ca="1" si="1"/>
        <v>81317353.840000004</v>
      </c>
      <c r="AA7" s="18">
        <f t="shared" ca="1" si="1"/>
        <v>0</v>
      </c>
      <c r="AB7" s="18">
        <f t="shared" ca="1" si="1"/>
        <v>2726183.37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116799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56160437.420000002</v>
      </c>
      <c r="AN7" s="18">
        <f t="shared" ca="1" si="2"/>
        <v>0</v>
      </c>
      <c r="AO7" s="18">
        <f t="shared" ca="1" si="2"/>
        <v>0</v>
      </c>
      <c r="AP7" s="18">
        <f t="shared" ca="1" si="2"/>
        <v>3294113.4400000004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2087409.4500000002</v>
      </c>
      <c r="AU7" s="18">
        <f t="shared" ca="1" si="2"/>
        <v>121910.54</v>
      </c>
      <c r="AV7" s="18">
        <f t="shared" ca="1" si="2"/>
        <v>2961.74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19319121.77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120266930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64540.36</v>
      </c>
      <c r="BR7" s="18">
        <f t="shared" ca="1" si="4"/>
        <v>87635544.400000006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16760344.209999999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2446514.08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505687805.78999996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433493853.25</v>
      </c>
      <c r="E8" s="18">
        <f t="shared" ca="1" si="0"/>
        <v>66302080.039984196</v>
      </c>
      <c r="F8" s="18">
        <f t="shared" ca="1" si="0"/>
        <v>178959187.31999901</v>
      </c>
      <c r="G8" s="18">
        <f t="shared" ca="1" si="0"/>
        <v>188232585.89001676</v>
      </c>
      <c r="H8" s="18">
        <f t="shared" ca="1" si="0"/>
        <v>39297767.43</v>
      </c>
      <c r="I8" s="18">
        <f t="shared" ca="1" si="0"/>
        <v>90844272.689999998</v>
      </c>
      <c r="J8" s="18">
        <f t="shared" ca="1" si="0"/>
        <v>1149476.44</v>
      </c>
      <c r="K8" s="18">
        <f t="shared" ca="1" si="0"/>
        <v>0</v>
      </c>
      <c r="L8" s="18">
        <f t="shared" ca="1" si="0"/>
        <v>0</v>
      </c>
      <c r="M8" s="18">
        <f t="shared" ca="1" si="0"/>
        <v>329132.40000000002</v>
      </c>
      <c r="N8" s="18">
        <f t="shared" ca="1" si="0"/>
        <v>0</v>
      </c>
      <c r="O8" s="18">
        <f t="shared" ca="1" si="0"/>
        <v>32153809.289999999</v>
      </c>
      <c r="P8" s="18">
        <f t="shared" ca="1" si="0"/>
        <v>0</v>
      </c>
      <c r="Q8" s="18">
        <f t="shared" ca="1" si="0"/>
        <v>19161934.969999999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600086314.98000002</v>
      </c>
      <c r="U8" s="18">
        <f t="shared" ca="1" si="1"/>
        <v>0</v>
      </c>
      <c r="V8" s="18">
        <f t="shared" ca="1" si="1"/>
        <v>71322083.620000005</v>
      </c>
      <c r="W8" s="18">
        <f t="shared" ca="1" si="1"/>
        <v>678602752.74000001</v>
      </c>
      <c r="X8" s="18">
        <f t="shared" ca="1" si="1"/>
        <v>63507</v>
      </c>
      <c r="Y8" s="18">
        <f t="shared" ca="1" si="1"/>
        <v>28413655.600000001</v>
      </c>
      <c r="Z8" s="18">
        <f t="shared" ca="1" si="1"/>
        <v>58693028.909999996</v>
      </c>
      <c r="AA8" s="18">
        <f t="shared" ca="1" si="1"/>
        <v>11899.48</v>
      </c>
      <c r="AB8" s="18">
        <f t="shared" ca="1" si="1"/>
        <v>0</v>
      </c>
      <c r="AC8" s="18">
        <f t="shared" ca="1" si="1"/>
        <v>4905035.6399999997</v>
      </c>
      <c r="AD8" s="18">
        <f t="shared" ca="1" si="1"/>
        <v>49639422.450000003</v>
      </c>
      <c r="AE8" s="18">
        <f t="shared" ca="1" si="1"/>
        <v>0</v>
      </c>
      <c r="AF8" s="18">
        <f t="shared" ca="1" si="1"/>
        <v>2302067.35</v>
      </c>
      <c r="AG8" s="18">
        <f t="shared" ca="1" si="1"/>
        <v>11335671.52</v>
      </c>
      <c r="AH8" s="18">
        <f t="shared" ca="1" si="1"/>
        <v>13454669.23</v>
      </c>
      <c r="AI8" s="18">
        <f t="shared" ca="1" si="1"/>
        <v>0</v>
      </c>
      <c r="AJ8" s="18">
        <f t="shared" ca="1" si="1"/>
        <v>1126382.51</v>
      </c>
      <c r="AK8" s="18">
        <f t="shared" ca="1" si="2"/>
        <v>15116.87</v>
      </c>
      <c r="AL8" s="18">
        <f t="shared" ca="1" si="2"/>
        <v>0</v>
      </c>
      <c r="AM8" s="18">
        <f t="shared" ca="1" si="2"/>
        <v>42386502.920000002</v>
      </c>
      <c r="AN8" s="18">
        <f t="shared" ca="1" si="2"/>
        <v>0</v>
      </c>
      <c r="AO8" s="18">
        <f t="shared" ca="1" si="2"/>
        <v>0</v>
      </c>
      <c r="AP8" s="18">
        <f t="shared" ca="1" si="2"/>
        <v>1196877.6499999999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10947544.67</v>
      </c>
      <c r="BC8" s="18">
        <f t="shared" ca="1" si="3"/>
        <v>0</v>
      </c>
      <c r="BD8" s="18">
        <f t="shared" ca="1" si="3"/>
        <v>37085850.100000001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248837.02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9085774.3100000005</v>
      </c>
      <c r="BN8" s="18">
        <f t="shared" ca="1" si="3"/>
        <v>642496.01</v>
      </c>
      <c r="BO8" s="18">
        <f t="shared" ca="1" si="3"/>
        <v>0</v>
      </c>
      <c r="BP8" s="18">
        <f t="shared" ca="1" si="3"/>
        <v>126017709.93000001</v>
      </c>
      <c r="BQ8" s="18">
        <f t="shared" ca="1" si="4"/>
        <v>4225057.05</v>
      </c>
      <c r="BR8" s="18">
        <f t="shared" ca="1" si="4"/>
        <v>4425563.1500000004</v>
      </c>
      <c r="BS8" s="18">
        <f t="shared" ca="1" si="4"/>
        <v>57307174.839999996</v>
      </c>
      <c r="BT8" s="18">
        <f t="shared" ca="1" si="4"/>
        <v>0</v>
      </c>
      <c r="BU8" s="18">
        <f t="shared" ca="1" si="4"/>
        <v>0</v>
      </c>
      <c r="BV8" s="18">
        <f t="shared" ca="1" si="4"/>
        <v>24692247.98</v>
      </c>
      <c r="BW8" s="18">
        <f t="shared" ca="1" si="4"/>
        <v>50298.720000000001</v>
      </c>
      <c r="BX8" s="18">
        <f t="shared" ca="1" si="4"/>
        <v>0</v>
      </c>
      <c r="BY8" s="18">
        <f t="shared" ca="1" si="4"/>
        <v>0</v>
      </c>
      <c r="BZ8" s="18">
        <f t="shared" ca="1" si="4"/>
        <v>1449205.46</v>
      </c>
      <c r="CA8" s="18">
        <f t="shared" ca="1" si="4"/>
        <v>187324320.22</v>
      </c>
      <c r="CB8" s="18">
        <f t="shared" ca="1" si="4"/>
        <v>230791.45</v>
      </c>
      <c r="CC8" s="18">
        <f t="shared" ca="1" si="5"/>
        <v>5010388.16</v>
      </c>
      <c r="CD8" s="18">
        <f t="shared" ca="1" si="5"/>
        <v>70437.929999999993</v>
      </c>
      <c r="CE8" s="18">
        <f t="shared" ca="1" si="5"/>
        <v>0</v>
      </c>
      <c r="CF8" s="18">
        <f t="shared" ca="1" si="5"/>
        <v>280353.58999999997</v>
      </c>
      <c r="CG8" s="18">
        <f t="shared" ca="1" si="5"/>
        <v>916479.59</v>
      </c>
      <c r="CH8" s="18">
        <f t="shared" ca="1" si="5"/>
        <v>16621022.659999998</v>
      </c>
      <c r="CI8" s="19">
        <f t="shared" ref="CI8:CI23" ca="1" si="12">CJ8+CK8+CL8+CO8</f>
        <v>507589667.4000001</v>
      </c>
      <c r="CJ8" s="18">
        <f t="shared" ca="1" si="6"/>
        <v>495528.92999999993</v>
      </c>
      <c r="CK8" s="18">
        <f t="shared" ca="1" si="6"/>
        <v>437736.6300000007</v>
      </c>
      <c r="CL8" s="19">
        <f t="shared" ref="CL8:CL23" ca="1" si="13">+CM8+CN8</f>
        <v>48381783.530000001</v>
      </c>
      <c r="CM8" s="18">
        <f t="shared" ca="1" si="7"/>
        <v>2916616.94</v>
      </c>
      <c r="CN8" s="18">
        <f t="shared" ca="1" si="7"/>
        <v>45465166.590000004</v>
      </c>
      <c r="CO8" s="19">
        <f t="shared" ref="CO8:CO23" ca="1" si="14">+CP8+CQ8</f>
        <v>458274618.31000012</v>
      </c>
      <c r="CP8" s="18">
        <f t="shared" ca="1" si="8"/>
        <v>57381092.939999998</v>
      </c>
      <c r="CQ8" s="18">
        <f t="shared" ca="1" si="8"/>
        <v>400893525.37000012</v>
      </c>
      <c r="CR8" s="18">
        <f t="shared" ca="1" si="8"/>
        <v>6686857.6900000237</v>
      </c>
      <c r="CS8" s="18">
        <f t="shared" ca="1" si="8"/>
        <v>0</v>
      </c>
      <c r="CT8" s="18">
        <f t="shared" ca="1" si="8"/>
        <v>0</v>
      </c>
      <c r="CU8" s="19">
        <f t="shared" ca="1" si="9"/>
        <v>3180893312.8699999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398254410.32000005</v>
      </c>
      <c r="E9" s="18">
        <f t="shared" ca="1" si="0"/>
        <v>129249265.46000005</v>
      </c>
      <c r="F9" s="18">
        <f t="shared" ca="1" si="0"/>
        <v>243512830.26000002</v>
      </c>
      <c r="G9" s="18">
        <f t="shared" ca="1" si="0"/>
        <v>25492314.599999994</v>
      </c>
      <c r="H9" s="18">
        <f t="shared" ca="1" si="0"/>
        <v>48788749.829999998</v>
      </c>
      <c r="I9" s="18">
        <f t="shared" ca="1" si="0"/>
        <v>75715122.310000002</v>
      </c>
      <c r="J9" s="18">
        <f t="shared" ca="1" si="0"/>
        <v>126109.28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70444170.560000002</v>
      </c>
      <c r="P9" s="18">
        <f t="shared" ca="1" si="0"/>
        <v>0</v>
      </c>
      <c r="Q9" s="18">
        <f t="shared" ca="1" si="0"/>
        <v>13468622.949999999</v>
      </c>
      <c r="R9" s="18">
        <f t="shared" ca="1" si="0"/>
        <v>0</v>
      </c>
      <c r="S9" s="18">
        <f t="shared" ca="1" si="0"/>
        <v>0</v>
      </c>
      <c r="T9" s="18">
        <f t="shared" ca="1" si="11"/>
        <v>741246087.24000001</v>
      </c>
      <c r="U9" s="18">
        <f t="shared" ca="1" si="1"/>
        <v>18416580.199999996</v>
      </c>
      <c r="V9" s="18">
        <f t="shared" ca="1" si="1"/>
        <v>64256563.730000004</v>
      </c>
      <c r="W9" s="18">
        <f t="shared" ca="1" si="1"/>
        <v>1110528273.4200001</v>
      </c>
      <c r="X9" s="18">
        <f t="shared" ca="1" si="1"/>
        <v>555856.24</v>
      </c>
      <c r="Y9" s="18">
        <f t="shared" ca="1" si="1"/>
        <v>19174026.689999998</v>
      </c>
      <c r="Z9" s="18">
        <f t="shared" ca="1" si="1"/>
        <v>17085177.920000002</v>
      </c>
      <c r="AA9" s="18">
        <f t="shared" ca="1" si="1"/>
        <v>13418.97</v>
      </c>
      <c r="AB9" s="18">
        <f t="shared" ca="1" si="1"/>
        <v>0</v>
      </c>
      <c r="AC9" s="18">
        <f t="shared" ca="1" si="1"/>
        <v>307638.65999999997</v>
      </c>
      <c r="AD9" s="18">
        <f t="shared" ca="1" si="1"/>
        <v>8351861.790000001</v>
      </c>
      <c r="AE9" s="18">
        <f t="shared" ca="1" si="1"/>
        <v>0</v>
      </c>
      <c r="AF9" s="18">
        <f t="shared" ca="1" si="1"/>
        <v>7462807.9199999999</v>
      </c>
      <c r="AG9" s="18">
        <f t="shared" ca="1" si="1"/>
        <v>224302.7</v>
      </c>
      <c r="AH9" s="18">
        <f t="shared" ca="1" si="1"/>
        <v>1169144.8499999999</v>
      </c>
      <c r="AI9" s="18">
        <f t="shared" ca="1" si="1"/>
        <v>4737496.21</v>
      </c>
      <c r="AJ9" s="18">
        <f t="shared" ca="1" si="1"/>
        <v>1086253.72</v>
      </c>
      <c r="AK9" s="18">
        <f t="shared" ca="1" si="2"/>
        <v>27484.51</v>
      </c>
      <c r="AL9" s="18">
        <f t="shared" ca="1" si="2"/>
        <v>0</v>
      </c>
      <c r="AM9" s="18">
        <f t="shared" ca="1" si="2"/>
        <v>3128311.09</v>
      </c>
      <c r="AN9" s="18">
        <f t="shared" ca="1" si="2"/>
        <v>35523.81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30091295.310000002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3398338.95</v>
      </c>
      <c r="BN9" s="18">
        <f t="shared" ca="1" si="3"/>
        <v>379400.56</v>
      </c>
      <c r="BO9" s="18">
        <f t="shared" ca="1" si="3"/>
        <v>0</v>
      </c>
      <c r="BP9" s="18">
        <f t="shared" ca="1" si="3"/>
        <v>29586722.02</v>
      </c>
      <c r="BQ9" s="18">
        <f t="shared" ca="1" si="4"/>
        <v>18286334.789999999</v>
      </c>
      <c r="BR9" s="18">
        <f t="shared" ca="1" si="4"/>
        <v>3232606.87</v>
      </c>
      <c r="BS9" s="18">
        <f t="shared" ca="1" si="4"/>
        <v>19426180.230000004</v>
      </c>
      <c r="BT9" s="18">
        <f t="shared" ca="1" si="4"/>
        <v>0</v>
      </c>
      <c r="BU9" s="18">
        <f t="shared" ca="1" si="4"/>
        <v>0</v>
      </c>
      <c r="BV9" s="18">
        <f t="shared" ca="1" si="4"/>
        <v>21769983.25</v>
      </c>
      <c r="BW9" s="18">
        <f t="shared" ca="1" si="4"/>
        <v>96127.200000000012</v>
      </c>
      <c r="BX9" s="18">
        <f t="shared" ca="1" si="4"/>
        <v>0</v>
      </c>
      <c r="BY9" s="18">
        <f t="shared" ca="1" si="4"/>
        <v>0</v>
      </c>
      <c r="BZ9" s="18">
        <f t="shared" ca="1" si="4"/>
        <v>2986661.06</v>
      </c>
      <c r="CA9" s="18">
        <f t="shared" ca="1" si="4"/>
        <v>38023481.289999999</v>
      </c>
      <c r="CB9" s="18">
        <f t="shared" ca="1" si="4"/>
        <v>39215.79</v>
      </c>
      <c r="CC9" s="18">
        <f t="shared" ca="1" si="5"/>
        <v>6935204.4699999997</v>
      </c>
      <c r="CD9" s="18">
        <f t="shared" ca="1" si="5"/>
        <v>0</v>
      </c>
      <c r="CE9" s="18">
        <f t="shared" ca="1" si="5"/>
        <v>0</v>
      </c>
      <c r="CF9" s="18">
        <f t="shared" ca="1" si="5"/>
        <v>92189.95</v>
      </c>
      <c r="CG9" s="18">
        <f t="shared" ca="1" si="5"/>
        <v>1796456.04</v>
      </c>
      <c r="CH9" s="18">
        <f t="shared" ca="1" si="5"/>
        <v>0</v>
      </c>
      <c r="CI9" s="19">
        <f t="shared" ca="1" si="12"/>
        <v>4266040954.5999999</v>
      </c>
      <c r="CJ9" s="18">
        <f t="shared" ca="1" si="6"/>
        <v>0</v>
      </c>
      <c r="CK9" s="18">
        <f t="shared" ca="1" si="6"/>
        <v>3585298.5</v>
      </c>
      <c r="CL9" s="19">
        <f t="shared" ca="1" si="13"/>
        <v>1016010007.2852179</v>
      </c>
      <c r="CM9" s="18">
        <f t="shared" ca="1" si="7"/>
        <v>41262575.109999999</v>
      </c>
      <c r="CN9" s="18">
        <f t="shared" ca="1" si="7"/>
        <v>974747432.17521787</v>
      </c>
      <c r="CO9" s="19">
        <f t="shared" ca="1" si="14"/>
        <v>3246445648.8147821</v>
      </c>
      <c r="CP9" s="18">
        <f t="shared" ca="1" si="8"/>
        <v>602229140.96000206</v>
      </c>
      <c r="CQ9" s="18">
        <f t="shared" ca="1" si="8"/>
        <v>2644216507.8547802</v>
      </c>
      <c r="CR9" s="18">
        <f t="shared" ca="1" si="8"/>
        <v>12204828.060000001</v>
      </c>
      <c r="CS9" s="18">
        <f t="shared" ca="1" si="8"/>
        <v>0</v>
      </c>
      <c r="CT9" s="18">
        <f t="shared" ca="1" si="8"/>
        <v>0</v>
      </c>
      <c r="CU9" s="19">
        <f t="shared" ca="1" si="9"/>
        <v>7059020062.1299982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922257237.39686203</v>
      </c>
      <c r="E10" s="18">
        <f t="shared" ca="1" si="0"/>
        <v>164157917.6193586</v>
      </c>
      <c r="F10" s="18">
        <f t="shared" ca="1" si="0"/>
        <v>276909630.3019588</v>
      </c>
      <c r="G10" s="18">
        <f t="shared" ca="1" si="0"/>
        <v>481189689.47554457</v>
      </c>
      <c r="H10" s="18">
        <f t="shared" ca="1" si="0"/>
        <v>19232905.260000002</v>
      </c>
      <c r="I10" s="18">
        <f t="shared" ca="1" si="0"/>
        <v>87008438.650001407</v>
      </c>
      <c r="J10" s="18">
        <f t="shared" ca="1" si="0"/>
        <v>2760877.71</v>
      </c>
      <c r="K10" s="18">
        <f t="shared" ca="1" si="0"/>
        <v>9115776.3900000006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8">
        <f t="shared" ca="1" si="0"/>
        <v>120168224.24000001</v>
      </c>
      <c r="P10" s="18">
        <f t="shared" ca="1" si="0"/>
        <v>11169.52</v>
      </c>
      <c r="Q10" s="18">
        <f t="shared" ca="1" si="0"/>
        <v>129137999.13000001</v>
      </c>
      <c r="R10" s="18">
        <f t="shared" ca="1" si="0"/>
        <v>0</v>
      </c>
      <c r="S10" s="18">
        <f t="shared" ca="1" si="0"/>
        <v>0</v>
      </c>
      <c r="T10" s="18">
        <f t="shared" ca="1" si="11"/>
        <v>857805560.39014101</v>
      </c>
      <c r="U10" s="18">
        <f t="shared" ca="1" si="1"/>
        <v>78380081.039999992</v>
      </c>
      <c r="V10" s="18">
        <f t="shared" ca="1" si="1"/>
        <v>201788923.24000001</v>
      </c>
      <c r="W10" s="18">
        <f t="shared" ca="1" si="1"/>
        <v>1358095735.49001</v>
      </c>
      <c r="X10" s="18">
        <f t="shared" ca="1" si="1"/>
        <v>4304332.85999995</v>
      </c>
      <c r="Y10" s="18">
        <f t="shared" ca="1" si="1"/>
        <v>63118796.520000197</v>
      </c>
      <c r="Z10" s="18">
        <f t="shared" ca="1" si="1"/>
        <v>63207741.050022401</v>
      </c>
      <c r="AA10" s="18">
        <f t="shared" ca="1" si="1"/>
        <v>137290.38</v>
      </c>
      <c r="AB10" s="18">
        <f t="shared" ca="1" si="1"/>
        <v>0</v>
      </c>
      <c r="AC10" s="18">
        <f t="shared" ca="1" si="1"/>
        <v>9420832.6500003412</v>
      </c>
      <c r="AD10" s="18">
        <f t="shared" ca="1" si="1"/>
        <v>13726592.610009</v>
      </c>
      <c r="AE10" s="18">
        <f t="shared" ca="1" si="1"/>
        <v>0</v>
      </c>
      <c r="AF10" s="18">
        <f t="shared" ca="1" si="1"/>
        <v>6483587.0300000198</v>
      </c>
      <c r="AG10" s="18">
        <f t="shared" ca="1" si="1"/>
        <v>59231133.189999998</v>
      </c>
      <c r="AH10" s="18">
        <f t="shared" ca="1" si="1"/>
        <v>38782757.010000005</v>
      </c>
      <c r="AI10" s="18">
        <f t="shared" ca="1" si="1"/>
        <v>3799255.5</v>
      </c>
      <c r="AJ10" s="18">
        <f t="shared" ca="1" si="1"/>
        <v>4741493.2799999993</v>
      </c>
      <c r="AK10" s="18">
        <f t="shared" ca="1" si="2"/>
        <v>217061.16</v>
      </c>
      <c r="AL10" s="18">
        <f t="shared" ca="1" si="2"/>
        <v>0</v>
      </c>
      <c r="AM10" s="18">
        <f t="shared" ca="1" si="2"/>
        <v>17915636.16</v>
      </c>
      <c r="AN10" s="18">
        <f t="shared" ca="1" si="2"/>
        <v>649422.88</v>
      </c>
      <c r="AO10" s="18">
        <f t="shared" ca="1" si="2"/>
        <v>0</v>
      </c>
      <c r="AP10" s="18">
        <f t="shared" ca="1" si="2"/>
        <v>1029038.52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78407734.670004398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3389055.52</v>
      </c>
      <c r="BJ10" s="18">
        <f t="shared" ca="1" si="3"/>
        <v>497182.64</v>
      </c>
      <c r="BK10" s="18">
        <f t="shared" ca="1" si="3"/>
        <v>0</v>
      </c>
      <c r="BL10" s="18">
        <f t="shared" ca="1" si="3"/>
        <v>0</v>
      </c>
      <c r="BM10" s="18">
        <f t="shared" ca="1" si="3"/>
        <v>5900681.8300000699</v>
      </c>
      <c r="BN10" s="18">
        <f t="shared" ca="1" si="3"/>
        <v>18141893.520009398</v>
      </c>
      <c r="BO10" s="18">
        <f t="shared" ca="1" si="3"/>
        <v>0</v>
      </c>
      <c r="BP10" s="18">
        <f t="shared" ca="1" si="3"/>
        <v>126770622.959998</v>
      </c>
      <c r="BQ10" s="18">
        <f t="shared" ca="1" si="4"/>
        <v>6790085.1899999995</v>
      </c>
      <c r="BR10" s="18">
        <f t="shared" ca="1" si="4"/>
        <v>39957037.300000004</v>
      </c>
      <c r="BS10" s="18">
        <f t="shared" ca="1" si="4"/>
        <v>52592729.0599996</v>
      </c>
      <c r="BT10" s="18">
        <f t="shared" ca="1" si="4"/>
        <v>0</v>
      </c>
      <c r="BU10" s="18">
        <f t="shared" ca="1" si="4"/>
        <v>0</v>
      </c>
      <c r="BV10" s="18">
        <f t="shared" ca="1" si="4"/>
        <v>7451000.2000000002</v>
      </c>
      <c r="BW10" s="18">
        <f t="shared" ca="1" si="4"/>
        <v>199926.43</v>
      </c>
      <c r="BX10" s="18">
        <f t="shared" ca="1" si="4"/>
        <v>0</v>
      </c>
      <c r="BY10" s="18">
        <f t="shared" ca="1" si="4"/>
        <v>777948.12</v>
      </c>
      <c r="BZ10" s="18">
        <f t="shared" ca="1" si="4"/>
        <v>6838043.0099999998</v>
      </c>
      <c r="CA10" s="18">
        <f t="shared" ca="1" si="4"/>
        <v>313849786.69</v>
      </c>
      <c r="CB10" s="18">
        <f t="shared" ca="1" si="4"/>
        <v>399423.95</v>
      </c>
      <c r="CC10" s="18">
        <f t="shared" ca="1" si="5"/>
        <v>20782498.07</v>
      </c>
      <c r="CD10" s="18">
        <f t="shared" ca="1" si="5"/>
        <v>743790.17</v>
      </c>
      <c r="CE10" s="18">
        <f t="shared" ca="1" si="5"/>
        <v>0</v>
      </c>
      <c r="CF10" s="18">
        <f t="shared" ca="1" si="5"/>
        <v>681078.30999999994</v>
      </c>
      <c r="CG10" s="18">
        <f t="shared" ca="1" si="5"/>
        <v>3801850.8899999997</v>
      </c>
      <c r="CH10" s="18">
        <f t="shared" ca="1" si="5"/>
        <v>422102.78000000201</v>
      </c>
      <c r="CI10" s="19">
        <f t="shared" ca="1" si="12"/>
        <v>1019124423.8297508</v>
      </c>
      <c r="CJ10" s="18">
        <f t="shared" ca="1" si="6"/>
        <v>40219.5300001</v>
      </c>
      <c r="CK10" s="18">
        <f t="shared" ca="1" si="6"/>
        <v>1073970.9400001001</v>
      </c>
      <c r="CL10" s="19">
        <f t="shared" ca="1" si="13"/>
        <v>299289771.13991129</v>
      </c>
      <c r="CM10" s="18">
        <f t="shared" ca="1" si="7"/>
        <v>109387888.10146976</v>
      </c>
      <c r="CN10" s="18">
        <f t="shared" ca="1" si="7"/>
        <v>189901883.03844157</v>
      </c>
      <c r="CO10" s="19">
        <f t="shared" ca="1" si="14"/>
        <v>718720462.21983933</v>
      </c>
      <c r="CP10" s="18">
        <f t="shared" ca="1" si="8"/>
        <v>262208093.83797041</v>
      </c>
      <c r="CQ10" s="18">
        <f t="shared" ca="1" si="8"/>
        <v>456512368.3818689</v>
      </c>
      <c r="CR10" s="18">
        <f t="shared" ca="1" si="8"/>
        <v>4577103.3400000101</v>
      </c>
      <c r="CS10" s="18">
        <f t="shared" ca="1" si="8"/>
        <v>0</v>
      </c>
      <c r="CT10" s="18">
        <f t="shared" ca="1" si="8"/>
        <v>0</v>
      </c>
      <c r="CU10" s="19">
        <f t="shared" ca="1" si="9"/>
        <v>5784623897.7368097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6012633.5632999996</v>
      </c>
      <c r="E11" s="18">
        <f t="shared" ca="1" si="0"/>
        <v>3842716.3864000002</v>
      </c>
      <c r="F11" s="18">
        <f t="shared" ca="1" si="0"/>
        <v>1836030.15</v>
      </c>
      <c r="G11" s="18">
        <f t="shared" ca="1" si="0"/>
        <v>333887.0269</v>
      </c>
      <c r="H11" s="18">
        <f t="shared" ca="1" si="0"/>
        <v>0</v>
      </c>
      <c r="I11" s="18">
        <f t="shared" ca="1" si="0"/>
        <v>23914370.52</v>
      </c>
      <c r="J11" s="18">
        <f t="shared" ca="1" si="0"/>
        <v>0</v>
      </c>
      <c r="K11" s="18">
        <f t="shared" ca="1" si="0"/>
        <v>695742.53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1590809.76</v>
      </c>
      <c r="P11" s="18">
        <f t="shared" ca="1" si="0"/>
        <v>0</v>
      </c>
      <c r="Q11" s="18">
        <f t="shared" ca="1" si="0"/>
        <v>263261.46999999997</v>
      </c>
      <c r="R11" s="18">
        <f t="shared" ca="1" si="0"/>
        <v>0</v>
      </c>
      <c r="S11" s="18">
        <f t="shared" ca="1" si="0"/>
        <v>0</v>
      </c>
      <c r="T11" s="18">
        <f t="shared" ca="1" si="11"/>
        <v>567099313.68659997</v>
      </c>
      <c r="U11" s="18">
        <f t="shared" ca="1" si="1"/>
        <v>6009571.4653999992</v>
      </c>
      <c r="V11" s="18">
        <f t="shared" ca="1" si="1"/>
        <v>3230328.966</v>
      </c>
      <c r="W11" s="18">
        <f t="shared" ca="1" si="1"/>
        <v>59513715.994400002</v>
      </c>
      <c r="X11" s="18">
        <f t="shared" ca="1" si="1"/>
        <v>23209.99</v>
      </c>
      <c r="Y11" s="18">
        <f t="shared" ca="1" si="1"/>
        <v>241670.99460000001</v>
      </c>
      <c r="Z11" s="18">
        <f t="shared" ca="1" si="1"/>
        <v>1305149.2276999999</v>
      </c>
      <c r="AA11" s="18">
        <f t="shared" ca="1" si="1"/>
        <v>1650</v>
      </c>
      <c r="AB11" s="18">
        <f t="shared" ca="1" si="1"/>
        <v>0</v>
      </c>
      <c r="AC11" s="18">
        <f t="shared" ca="1" si="1"/>
        <v>0</v>
      </c>
      <c r="AD11" s="18">
        <f t="shared" ca="1" si="1"/>
        <v>17694.21</v>
      </c>
      <c r="AE11" s="18">
        <f t="shared" ca="1" si="1"/>
        <v>0</v>
      </c>
      <c r="AF11" s="18">
        <f t="shared" ca="1" si="1"/>
        <v>10809.37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190081.69</v>
      </c>
      <c r="AK11" s="18">
        <f t="shared" ca="1" si="2"/>
        <v>4925.8100000000004</v>
      </c>
      <c r="AL11" s="18">
        <f t="shared" ca="1" si="2"/>
        <v>0</v>
      </c>
      <c r="AM11" s="18">
        <f t="shared" ca="1" si="2"/>
        <v>60020.43</v>
      </c>
      <c r="AN11" s="18">
        <f t="shared" ca="1" si="2"/>
        <v>0</v>
      </c>
      <c r="AO11" s="18">
        <f t="shared" ca="1" si="2"/>
        <v>0</v>
      </c>
      <c r="AP11" s="18">
        <f t="shared" ca="1" si="2"/>
        <v>6718.9328999999998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10827683.1785</v>
      </c>
      <c r="AU11" s="18">
        <f t="shared" ca="1" si="2"/>
        <v>170544.63570000001</v>
      </c>
      <c r="AV11" s="18">
        <f t="shared" ca="1" si="2"/>
        <v>265382.45669999998</v>
      </c>
      <c r="AW11" s="18">
        <f t="shared" ca="1" si="2"/>
        <v>0</v>
      </c>
      <c r="AX11" s="18">
        <f t="shared" ca="1" si="2"/>
        <v>97667.245599999995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4670363.8388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14157.725399999999</v>
      </c>
      <c r="BM11" s="18">
        <f t="shared" ca="1" si="3"/>
        <v>0</v>
      </c>
      <c r="BN11" s="18">
        <f t="shared" ca="1" si="3"/>
        <v>1230376.5174</v>
      </c>
      <c r="BO11" s="18">
        <f t="shared" ca="1" si="3"/>
        <v>0</v>
      </c>
      <c r="BP11" s="18">
        <f t="shared" ca="1" si="3"/>
        <v>316236.58539999998</v>
      </c>
      <c r="BQ11" s="18">
        <f t="shared" ca="1" si="4"/>
        <v>147964.79</v>
      </c>
      <c r="BR11" s="18">
        <f t="shared" ca="1" si="4"/>
        <v>362018.63</v>
      </c>
      <c r="BS11" s="18">
        <f t="shared" ca="1" si="4"/>
        <v>292355.1115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47550.9</v>
      </c>
      <c r="BX11" s="18">
        <f t="shared" ca="1" si="4"/>
        <v>0</v>
      </c>
      <c r="BY11" s="18">
        <f t="shared" ca="1" si="4"/>
        <v>0</v>
      </c>
      <c r="BZ11" s="18">
        <f t="shared" ca="1" si="4"/>
        <v>1101336.98</v>
      </c>
      <c r="CA11" s="18">
        <f t="shared" ca="1" si="4"/>
        <v>139984747.38999999</v>
      </c>
      <c r="CB11" s="18">
        <f t="shared" ca="1" si="4"/>
        <v>2841654.4899999998</v>
      </c>
      <c r="CC11" s="18">
        <f t="shared" ca="1" si="5"/>
        <v>4779239.38</v>
      </c>
      <c r="CD11" s="18">
        <f t="shared" ca="1" si="5"/>
        <v>0</v>
      </c>
      <c r="CE11" s="18">
        <f t="shared" ca="1" si="5"/>
        <v>0</v>
      </c>
      <c r="CF11" s="18">
        <f t="shared" ca="1" si="5"/>
        <v>754755.2</v>
      </c>
      <c r="CG11" s="18">
        <f t="shared" ca="1" si="5"/>
        <v>858404.30999999994</v>
      </c>
      <c r="CH11" s="18">
        <f t="shared" ca="1" si="5"/>
        <v>1397.9</v>
      </c>
      <c r="CI11" s="19">
        <f t="shared" ca="1" si="12"/>
        <v>61498046.830000006</v>
      </c>
      <c r="CJ11" s="18">
        <f t="shared" ca="1" si="6"/>
        <v>0</v>
      </c>
      <c r="CK11" s="18">
        <f t="shared" ca="1" si="6"/>
        <v>58778398.060000002</v>
      </c>
      <c r="CL11" s="19">
        <f t="shared" ca="1" si="13"/>
        <v>1101061.3799999999</v>
      </c>
      <c r="CM11" s="18">
        <f t="shared" ca="1" si="7"/>
        <v>0</v>
      </c>
      <c r="CN11" s="18">
        <f t="shared" ca="1" si="7"/>
        <v>1101061.3799999999</v>
      </c>
      <c r="CO11" s="19">
        <f t="shared" ca="1" si="14"/>
        <v>1618587.39</v>
      </c>
      <c r="CP11" s="18">
        <f t="shared" ca="1" si="8"/>
        <v>0</v>
      </c>
      <c r="CQ11" s="18">
        <f t="shared" ca="1" si="8"/>
        <v>1618587.39</v>
      </c>
      <c r="CR11" s="18">
        <f t="shared" ca="1" si="8"/>
        <v>1252245.7842999999</v>
      </c>
      <c r="CS11" s="18">
        <f t="shared" ca="1" si="8"/>
        <v>0</v>
      </c>
      <c r="CT11" s="18">
        <f t="shared" ca="1" si="8"/>
        <v>0</v>
      </c>
      <c r="CU11" s="19">
        <f t="shared" ca="1" si="9"/>
        <v>901705808.4901998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83178148.214443654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83178148.214443654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61886240.970000006</v>
      </c>
      <c r="E13" s="18">
        <f t="shared" ca="1" si="0"/>
        <v>6678234.0700000003</v>
      </c>
      <c r="F13" s="18">
        <f t="shared" ca="1" si="0"/>
        <v>41033988.040000007</v>
      </c>
      <c r="G13" s="18">
        <f t="shared" ca="1" si="0"/>
        <v>14174018.859999999</v>
      </c>
      <c r="H13" s="18">
        <f t="shared" ca="1" si="0"/>
        <v>7096677.4500000002</v>
      </c>
      <c r="I13" s="18">
        <f t="shared" ca="1" si="0"/>
        <v>6309099.1000000006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11766782.75</v>
      </c>
      <c r="P13" s="18">
        <f t="shared" ca="1" si="0"/>
        <v>0</v>
      </c>
      <c r="Q13" s="18">
        <f t="shared" ca="1" si="0"/>
        <v>747888.1</v>
      </c>
      <c r="R13" s="18">
        <f t="shared" ca="1" si="0"/>
        <v>0</v>
      </c>
      <c r="S13" s="18">
        <f t="shared" ca="1" si="0"/>
        <v>0</v>
      </c>
      <c r="T13" s="18">
        <f t="shared" ca="1" si="11"/>
        <v>423288426.66920179</v>
      </c>
      <c r="U13" s="18">
        <f t="shared" ca="1" si="1"/>
        <v>571977.38886900002</v>
      </c>
      <c r="V13" s="18">
        <f t="shared" ca="1" si="1"/>
        <v>7429807.6699999999</v>
      </c>
      <c r="W13" s="18">
        <f t="shared" ca="1" si="1"/>
        <v>281615271.80000001</v>
      </c>
      <c r="X13" s="18">
        <f t="shared" ca="1" si="1"/>
        <v>0</v>
      </c>
      <c r="Y13" s="18">
        <f t="shared" ca="1" si="1"/>
        <v>1776459.62</v>
      </c>
      <c r="Z13" s="18">
        <f t="shared" ca="1" si="1"/>
        <v>18475821.330000002</v>
      </c>
      <c r="AA13" s="18">
        <f t="shared" ca="1" si="1"/>
        <v>0</v>
      </c>
      <c r="AB13" s="18">
        <f t="shared" ca="1" si="1"/>
        <v>0</v>
      </c>
      <c r="AC13" s="18">
        <f t="shared" ca="1" si="1"/>
        <v>146276.07999999999</v>
      </c>
      <c r="AD13" s="18">
        <f t="shared" ca="1" si="1"/>
        <v>281777.05</v>
      </c>
      <c r="AE13" s="18">
        <f t="shared" ca="1" si="1"/>
        <v>0</v>
      </c>
      <c r="AF13" s="18">
        <f t="shared" ca="1" si="1"/>
        <v>42916.12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104014.54748088165</v>
      </c>
      <c r="AK13" s="18">
        <f t="shared" ca="1" si="2"/>
        <v>573.17999999999995</v>
      </c>
      <c r="AL13" s="18">
        <f t="shared" ca="1" si="2"/>
        <v>0</v>
      </c>
      <c r="AM13" s="18">
        <f t="shared" ca="1" si="2"/>
        <v>2377593.87</v>
      </c>
      <c r="AN13" s="18">
        <f t="shared" ca="1" si="2"/>
        <v>76190.490000000005</v>
      </c>
      <c r="AO13" s="18">
        <f t="shared" ca="1" si="2"/>
        <v>0</v>
      </c>
      <c r="AP13" s="18">
        <f t="shared" ca="1" si="2"/>
        <v>71183.56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818684.88000000012</v>
      </c>
      <c r="AV13" s="18">
        <f t="shared" ca="1" si="2"/>
        <v>277160.33999999997</v>
      </c>
      <c r="AW13" s="18">
        <f t="shared" ca="1" si="2"/>
        <v>0</v>
      </c>
      <c r="AX13" s="18">
        <f t="shared" ca="1" si="2"/>
        <v>408602.68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5005075.4399999995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-115512.39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20615516.460000001</v>
      </c>
      <c r="BO13" s="18">
        <f t="shared" ca="1" si="3"/>
        <v>0</v>
      </c>
      <c r="BP13" s="18">
        <f t="shared" ca="1" si="3"/>
        <v>14096808.809999997</v>
      </c>
      <c r="BQ13" s="18">
        <f t="shared" ca="1" si="4"/>
        <v>45527.770000000004</v>
      </c>
      <c r="BR13" s="18">
        <f t="shared" ca="1" si="4"/>
        <v>10303382.25</v>
      </c>
      <c r="BS13" s="18">
        <f t="shared" ca="1" si="4"/>
        <v>1389197.65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261110.32</v>
      </c>
      <c r="CJ13" s="18">
        <f t="shared" ca="1" si="6"/>
        <v>0</v>
      </c>
      <c r="CK13" s="18">
        <f t="shared" ca="1" si="6"/>
        <v>-285.95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261404.61000000002</v>
      </c>
      <c r="CP13" s="18">
        <f t="shared" ca="1" si="8"/>
        <v>0</v>
      </c>
      <c r="CQ13" s="18">
        <f t="shared" ca="1" si="8"/>
        <v>261404.61000000002</v>
      </c>
      <c r="CR13" s="18">
        <f t="shared" ca="1" si="8"/>
        <v>2411079.7899999996</v>
      </c>
      <c r="CS13" s="18">
        <f t="shared" ca="1" si="8"/>
        <v>0</v>
      </c>
      <c r="CT13" s="18">
        <f t="shared" ca="1" si="8"/>
        <v>0</v>
      </c>
      <c r="CU13" s="19">
        <f t="shared" ca="1" si="9"/>
        <v>879581611.74555171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647781164.29999971</v>
      </c>
      <c r="E14" s="18">
        <f t="shared" ca="1" si="0"/>
        <v>85947243.320000023</v>
      </c>
      <c r="F14" s="18">
        <f t="shared" ca="1" si="0"/>
        <v>85947244.376562923</v>
      </c>
      <c r="G14" s="18">
        <f t="shared" ca="1" si="0"/>
        <v>475886676.60343677</v>
      </c>
      <c r="H14" s="18">
        <f t="shared" ca="1" si="0"/>
        <v>44925425.369999997</v>
      </c>
      <c r="I14" s="18">
        <f t="shared" ca="1" si="0"/>
        <v>55932135.890000001</v>
      </c>
      <c r="J14" s="18">
        <f t="shared" ca="1" si="0"/>
        <v>25466.09</v>
      </c>
      <c r="K14" s="18">
        <f t="shared" ca="1" si="0"/>
        <v>0</v>
      </c>
      <c r="L14" s="18">
        <f t="shared" ca="1" si="0"/>
        <v>0</v>
      </c>
      <c r="M14" s="18">
        <f t="shared" ca="1" si="0"/>
        <v>178200</v>
      </c>
      <c r="N14" s="18">
        <f t="shared" ca="1" si="0"/>
        <v>0</v>
      </c>
      <c r="O14" s="18">
        <f t="shared" ca="1" si="0"/>
        <v>45612386.090000004</v>
      </c>
      <c r="P14" s="18">
        <f t="shared" ca="1" si="0"/>
        <v>0</v>
      </c>
      <c r="Q14" s="18">
        <f t="shared" ca="1" si="0"/>
        <v>4219970.82</v>
      </c>
      <c r="R14" s="18">
        <f t="shared" ca="1" si="0"/>
        <v>0</v>
      </c>
      <c r="S14" s="18">
        <f t="shared" ca="1" si="0"/>
        <v>0</v>
      </c>
      <c r="T14" s="18">
        <f t="shared" ca="1" si="11"/>
        <v>752592586.60000002</v>
      </c>
      <c r="U14" s="18">
        <f t="shared" ca="1" si="1"/>
        <v>8723572.4499999993</v>
      </c>
      <c r="V14" s="18">
        <f t="shared" ca="1" si="1"/>
        <v>77262171.159999996</v>
      </c>
      <c r="W14" s="18">
        <f t="shared" ca="1" si="1"/>
        <v>768537240.30999994</v>
      </c>
      <c r="X14" s="18">
        <f t="shared" ca="1" si="1"/>
        <v>0</v>
      </c>
      <c r="Y14" s="18">
        <f t="shared" ca="1" si="1"/>
        <v>34294207.5</v>
      </c>
      <c r="Z14" s="18">
        <f t="shared" ca="1" si="1"/>
        <v>53397862.380000003</v>
      </c>
      <c r="AA14" s="18">
        <f t="shared" ca="1" si="1"/>
        <v>6854.04</v>
      </c>
      <c r="AB14" s="18">
        <f t="shared" ca="1" si="1"/>
        <v>0</v>
      </c>
      <c r="AC14" s="18">
        <f t="shared" ca="1" si="1"/>
        <v>4277362.0199999996</v>
      </c>
      <c r="AD14" s="18">
        <f t="shared" ca="1" si="1"/>
        <v>21480501.52</v>
      </c>
      <c r="AE14" s="18">
        <f t="shared" ca="1" si="1"/>
        <v>36500</v>
      </c>
      <c r="AF14" s="18">
        <f t="shared" ca="1" si="1"/>
        <v>1083336.44</v>
      </c>
      <c r="AG14" s="18">
        <f t="shared" ca="1" si="1"/>
        <v>47151.15</v>
      </c>
      <c r="AH14" s="18">
        <f t="shared" ca="1" si="1"/>
        <v>0</v>
      </c>
      <c r="AI14" s="18">
        <f t="shared" ca="1" si="1"/>
        <v>0</v>
      </c>
      <c r="AJ14" s="18">
        <f t="shared" ca="1" si="1"/>
        <v>735761.67999999993</v>
      </c>
      <c r="AK14" s="18">
        <f t="shared" ca="1" si="2"/>
        <v>0</v>
      </c>
      <c r="AL14" s="18">
        <f t="shared" ca="1" si="2"/>
        <v>0</v>
      </c>
      <c r="AM14" s="18">
        <f t="shared" ca="1" si="2"/>
        <v>5033050.2</v>
      </c>
      <c r="AN14" s="18">
        <f t="shared" ca="1" si="2"/>
        <v>22850</v>
      </c>
      <c r="AO14" s="18">
        <f t="shared" ca="1" si="2"/>
        <v>0</v>
      </c>
      <c r="AP14" s="18">
        <f t="shared" ca="1" si="2"/>
        <v>1965526.17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21826022.780000001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3038214.58</v>
      </c>
      <c r="BO14" s="18">
        <f t="shared" ca="1" si="3"/>
        <v>0</v>
      </c>
      <c r="BP14" s="18">
        <f t="shared" ca="1" si="3"/>
        <v>54361854.520000003</v>
      </c>
      <c r="BQ14" s="18">
        <f t="shared" ca="1" si="4"/>
        <v>7446905.2999999998</v>
      </c>
      <c r="BR14" s="18">
        <f t="shared" ca="1" si="4"/>
        <v>25119911.760000002</v>
      </c>
      <c r="BS14" s="18">
        <f t="shared" ca="1" si="4"/>
        <v>56239702.460000001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51299901.219999999</v>
      </c>
      <c r="BW14" s="18">
        <f t="shared" ca="1" si="4"/>
        <v>9213.76</v>
      </c>
      <c r="BX14" s="18">
        <f t="shared" ca="1" si="4"/>
        <v>0</v>
      </c>
      <c r="BY14" s="18">
        <f t="shared" ca="1" si="4"/>
        <v>0</v>
      </c>
      <c r="BZ14" s="18">
        <f t="shared" ca="1" si="4"/>
        <v>1417678.39</v>
      </c>
      <c r="CA14" s="18">
        <f t="shared" ca="1" si="4"/>
        <v>135758815.05000001</v>
      </c>
      <c r="CB14" s="18">
        <f t="shared" ca="1" si="4"/>
        <v>191449.32</v>
      </c>
      <c r="CC14" s="18">
        <f t="shared" ca="1" si="5"/>
        <v>7568261.0700000003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272891.31</v>
      </c>
      <c r="CH14" s="18">
        <f t="shared" ca="1" si="5"/>
        <v>-1655.31</v>
      </c>
      <c r="CI14" s="19">
        <f t="shared" ca="1" si="12"/>
        <v>473964090.89999998</v>
      </c>
      <c r="CJ14" s="18">
        <f t="shared" ca="1" si="6"/>
        <v>21295.699999985602</v>
      </c>
      <c r="CK14" s="18">
        <f t="shared" ca="1" si="6"/>
        <v>1183838.81</v>
      </c>
      <c r="CL14" s="19">
        <f t="shared" ca="1" si="13"/>
        <v>362008307.07999998</v>
      </c>
      <c r="CM14" s="18">
        <f t="shared" ca="1" si="7"/>
        <v>6659172.8799999999</v>
      </c>
      <c r="CN14" s="18">
        <f t="shared" ca="1" si="7"/>
        <v>355349134.19999999</v>
      </c>
      <c r="CO14" s="19">
        <f t="shared" ca="1" si="14"/>
        <v>110750649.31</v>
      </c>
      <c r="CP14" s="18">
        <f t="shared" ca="1" si="8"/>
        <v>58575778.390000001</v>
      </c>
      <c r="CQ14" s="18">
        <f t="shared" ca="1" si="8"/>
        <v>52174870.920000002</v>
      </c>
      <c r="CR14" s="18">
        <f t="shared" ca="1" si="8"/>
        <v>7287115.3700000001</v>
      </c>
      <c r="CS14" s="18">
        <f t="shared" ca="1" si="8"/>
        <v>0</v>
      </c>
      <c r="CT14" s="18">
        <f t="shared" ca="1" si="8"/>
        <v>0</v>
      </c>
      <c r="CU14" s="19">
        <f t="shared" ca="1" si="9"/>
        <v>3374007000.8000002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237568.95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187654.36999999997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0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789100.59000000008</v>
      </c>
      <c r="BE15" s="18">
        <f t="shared" ca="1" si="3"/>
        <v>5448605.1999999983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-623525.40379999997</v>
      </c>
      <c r="BM15" s="18">
        <f t="shared" ca="1" si="3"/>
        <v>7924566.1488889502</v>
      </c>
      <c r="BN15" s="18">
        <f t="shared" ca="1" si="3"/>
        <v>5567.1100000000006</v>
      </c>
      <c r="BO15" s="18">
        <f t="shared" ca="1" si="3"/>
        <v>0</v>
      </c>
      <c r="BP15" s="18">
        <f t="shared" ca="1" si="3"/>
        <v>6796900.1799999317</v>
      </c>
      <c r="BQ15" s="18">
        <f t="shared" ca="1" si="4"/>
        <v>0</v>
      </c>
      <c r="BR15" s="18">
        <f t="shared" ca="1" si="4"/>
        <v>0</v>
      </c>
      <c r="BS15" s="18">
        <f t="shared" ca="1" si="4"/>
        <v>254187882.6452381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274954448.38080317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46740926.372423396</v>
      </c>
      <c r="BJ16" s="18">
        <f t="shared" ca="1" si="3"/>
        <v>33229150.399371598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79970076.77179499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29156988</v>
      </c>
      <c r="E17" s="18">
        <f t="shared" ca="1" si="0"/>
        <v>199033</v>
      </c>
      <c r="F17" s="18">
        <f t="shared" ca="1" si="0"/>
        <v>431328</v>
      </c>
      <c r="G17" s="18">
        <f t="shared" ca="1" si="0"/>
        <v>28526627</v>
      </c>
      <c r="H17" s="18">
        <f t="shared" ca="1" si="0"/>
        <v>4119533</v>
      </c>
      <c r="I17" s="18">
        <f t="shared" ca="1" si="0"/>
        <v>1184445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11963221</v>
      </c>
      <c r="P17" s="18">
        <f t="shared" ca="1" si="0"/>
        <v>0</v>
      </c>
      <c r="Q17" s="18">
        <f t="shared" ca="1" si="0"/>
        <v>33204894</v>
      </c>
      <c r="R17" s="18">
        <f t="shared" ca="1" si="0"/>
        <v>0</v>
      </c>
      <c r="S17" s="18">
        <f t="shared" ca="1" si="0"/>
        <v>0</v>
      </c>
      <c r="T17" s="18">
        <f t="shared" ca="1" si="11"/>
        <v>215314875.81999999</v>
      </c>
      <c r="U17" s="18">
        <f t="shared" ca="1" si="1"/>
        <v>0</v>
      </c>
      <c r="V17" s="18">
        <f t="shared" ca="1" si="1"/>
        <v>11458.91</v>
      </c>
      <c r="W17" s="18">
        <f t="shared" ca="1" si="1"/>
        <v>2480358.17</v>
      </c>
      <c r="X17" s="18">
        <f t="shared" ca="1" si="1"/>
        <v>0</v>
      </c>
      <c r="Y17" s="18">
        <f t="shared" ca="1" si="1"/>
        <v>13298525</v>
      </c>
      <c r="Z17" s="18">
        <f t="shared" ca="1" si="1"/>
        <v>9230132</v>
      </c>
      <c r="AA17" s="18">
        <f t="shared" ca="1" si="1"/>
        <v>0</v>
      </c>
      <c r="AB17" s="18">
        <f t="shared" ca="1" si="1"/>
        <v>0</v>
      </c>
      <c r="AC17" s="18">
        <f t="shared" ca="1" si="1"/>
        <v>106865</v>
      </c>
      <c r="AD17" s="18">
        <f t="shared" ca="1" si="1"/>
        <v>3258872</v>
      </c>
      <c r="AE17" s="18">
        <f t="shared" ca="1" si="1"/>
        <v>0</v>
      </c>
      <c r="AF17" s="18">
        <f t="shared" ca="1" si="1"/>
        <v>278403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58337</v>
      </c>
      <c r="AK17" s="18">
        <f t="shared" ca="1" si="2"/>
        <v>52</v>
      </c>
      <c r="AL17" s="18">
        <f t="shared" ca="1" si="2"/>
        <v>0</v>
      </c>
      <c r="AM17" s="18">
        <f t="shared" ca="1" si="2"/>
        <v>1126427</v>
      </c>
      <c r="AN17" s="18">
        <f t="shared" ca="1" si="2"/>
        <v>1294</v>
      </c>
      <c r="AO17" s="18">
        <f t="shared" ca="1" si="2"/>
        <v>0</v>
      </c>
      <c r="AP17" s="18">
        <f t="shared" ca="1" si="2"/>
        <v>78301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42645218</v>
      </c>
      <c r="AU17" s="18">
        <f t="shared" ca="1" si="2"/>
        <v>5262782</v>
      </c>
      <c r="AV17" s="18">
        <f t="shared" ca="1" si="2"/>
        <v>7950684</v>
      </c>
      <c r="AW17" s="18">
        <f t="shared" ca="1" si="2"/>
        <v>0</v>
      </c>
      <c r="AX17" s="18">
        <f t="shared" ca="1" si="2"/>
        <v>4951052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4097376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9702156</v>
      </c>
      <c r="BQ17" s="18">
        <f t="shared" ca="1" si="4"/>
        <v>3093488</v>
      </c>
      <c r="BR17" s="18">
        <f t="shared" ca="1" si="4"/>
        <v>42974381</v>
      </c>
      <c r="BS17" s="18">
        <f t="shared" ca="1" si="4"/>
        <v>1534675</v>
      </c>
      <c r="BT17" s="18">
        <f t="shared" ca="1" si="4"/>
        <v>0</v>
      </c>
      <c r="BU17" s="18">
        <f t="shared" ca="1" si="4"/>
        <v>0</v>
      </c>
      <c r="BV17" s="18">
        <f t="shared" ca="1" si="4"/>
        <v>4252106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52057</v>
      </c>
      <c r="CS17" s="18">
        <f t="shared" ca="1" si="8"/>
        <v>0</v>
      </c>
      <c r="CT17" s="18">
        <f t="shared" ca="1" si="8"/>
        <v>0</v>
      </c>
      <c r="CU17" s="19">
        <f t="shared" ca="1" si="9"/>
        <v>451388956.89999998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33741141.449699998</v>
      </c>
      <c r="E18" s="18">
        <f t="shared" ca="1" si="0"/>
        <v>65835.679999999993</v>
      </c>
      <c r="F18" s="18">
        <f t="shared" ca="1" si="0"/>
        <v>9496161.4816999994</v>
      </c>
      <c r="G18" s="18">
        <f t="shared" ca="1" si="0"/>
        <v>24179144.287999999</v>
      </c>
      <c r="H18" s="18">
        <f t="shared" ca="1" si="0"/>
        <v>6005549.5499999998</v>
      </c>
      <c r="I18" s="18">
        <f t="shared" ca="1" si="0"/>
        <v>7986.59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6941874.3100000005</v>
      </c>
      <c r="P18" s="18">
        <f t="shared" ca="1" si="0"/>
        <v>0</v>
      </c>
      <c r="Q18" s="18">
        <f t="shared" ca="1" si="0"/>
        <v>190703.39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10304032.9</v>
      </c>
      <c r="Z18" s="18">
        <f t="shared" ca="1" si="1"/>
        <v>1935690.43</v>
      </c>
      <c r="AA18" s="18">
        <f t="shared" ca="1" si="1"/>
        <v>0</v>
      </c>
      <c r="AB18" s="18">
        <f t="shared" ca="1" si="1"/>
        <v>0</v>
      </c>
      <c r="AC18" s="18">
        <f t="shared" ca="1" si="1"/>
        <v>94220.069999999992</v>
      </c>
      <c r="AD18" s="18">
        <f t="shared" ca="1" si="1"/>
        <v>527366.22</v>
      </c>
      <c r="AE18" s="18">
        <f t="shared" ca="1" si="1"/>
        <v>0</v>
      </c>
      <c r="AF18" s="18">
        <f t="shared" ca="1" si="1"/>
        <v>477726.35</v>
      </c>
      <c r="AG18" s="18">
        <f t="shared" ca="1" si="1"/>
        <v>23595.91</v>
      </c>
      <c r="AH18" s="18">
        <f t="shared" ca="1" si="1"/>
        <v>1411477.6600000001</v>
      </c>
      <c r="AI18" s="18">
        <f t="shared" ca="1" si="1"/>
        <v>11717.8</v>
      </c>
      <c r="AJ18" s="18">
        <f t="shared" ca="1" si="1"/>
        <v>58336.91</v>
      </c>
      <c r="AK18" s="18">
        <f t="shared" ca="1" si="2"/>
        <v>2021.89</v>
      </c>
      <c r="AL18" s="18">
        <f t="shared" ca="1" si="2"/>
        <v>0</v>
      </c>
      <c r="AM18" s="18">
        <f t="shared" ca="1" si="2"/>
        <v>3855721.47</v>
      </c>
      <c r="AN18" s="18">
        <f t="shared" ca="1" si="2"/>
        <v>0</v>
      </c>
      <c r="AO18" s="18">
        <f t="shared" ca="1" si="2"/>
        <v>0</v>
      </c>
      <c r="AP18" s="18">
        <f t="shared" ca="1" si="2"/>
        <v>184172.16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69431893.150000006</v>
      </c>
      <c r="AU18" s="18">
        <f t="shared" ca="1" si="2"/>
        <v>707010.5</v>
      </c>
      <c r="AV18" s="18">
        <f t="shared" ca="1" si="2"/>
        <v>6459.23</v>
      </c>
      <c r="AW18" s="18">
        <f t="shared" ca="1" si="2"/>
        <v>0</v>
      </c>
      <c r="AX18" s="18">
        <f t="shared" ca="1" si="2"/>
        <v>3741202.95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4630937.33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0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3401.47</v>
      </c>
      <c r="BO18" s="18">
        <f t="shared" ca="1" si="3"/>
        <v>0</v>
      </c>
      <c r="BP18" s="18">
        <f t="shared" ca="1" si="3"/>
        <v>20302802.09</v>
      </c>
      <c r="BQ18" s="18">
        <f t="shared" ca="1" si="4"/>
        <v>7467753.8899999997</v>
      </c>
      <c r="BR18" s="18">
        <f t="shared" ca="1" si="4"/>
        <v>14730655.729999999</v>
      </c>
      <c r="BS18" s="18">
        <f t="shared" ca="1" si="4"/>
        <v>4038628.4699999997</v>
      </c>
      <c r="BT18" s="18">
        <f t="shared" ca="1" si="4"/>
        <v>0</v>
      </c>
      <c r="BU18" s="18">
        <f t="shared" ca="1" si="4"/>
        <v>0</v>
      </c>
      <c r="BV18" s="18">
        <f t="shared" ca="1" si="4"/>
        <v>10938883.92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2716882.28</v>
      </c>
      <c r="CS18" s="18">
        <f t="shared" ca="1" si="8"/>
        <v>0</v>
      </c>
      <c r="CT18" s="18">
        <f t="shared" ca="1" si="8"/>
        <v>0</v>
      </c>
      <c r="CU18" s="19">
        <f t="shared" ca="1" si="9"/>
        <v>204489846.06969997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44522707.966328487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21556282.022292994</v>
      </c>
      <c r="BJ19" s="18">
        <f t="shared" ca="1" si="3"/>
        <v>11726691.164372999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77805681.152994484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571932020.61000037</v>
      </c>
      <c r="E20" s="18">
        <f t="shared" ca="1" si="0"/>
        <v>89926393.350000456</v>
      </c>
      <c r="F20" s="18">
        <f t="shared" ca="1" si="0"/>
        <v>158764689.22999999</v>
      </c>
      <c r="G20" s="18">
        <f t="shared" ca="1" si="0"/>
        <v>323240938.02999997</v>
      </c>
      <c r="H20" s="18">
        <f t="shared" ca="1" si="0"/>
        <v>41272474.649999991</v>
      </c>
      <c r="I20" s="18">
        <f t="shared" ca="1" si="0"/>
        <v>28793948.330000002</v>
      </c>
      <c r="J20" s="18">
        <f t="shared" ca="1" si="0"/>
        <v>0</v>
      </c>
      <c r="K20" s="18">
        <f t="shared" ca="1" si="0"/>
        <v>0</v>
      </c>
      <c r="L20" s="18">
        <f t="shared" ca="1" si="0"/>
        <v>500</v>
      </c>
      <c r="M20" s="18">
        <f t="shared" ca="1" si="0"/>
        <v>0</v>
      </c>
      <c r="N20" s="18">
        <f t="shared" ca="1" si="0"/>
        <v>0</v>
      </c>
      <c r="O20" s="18">
        <f t="shared" ca="1" si="0"/>
        <v>33539094.079999998</v>
      </c>
      <c r="P20" s="18">
        <f t="shared" ca="1" si="0"/>
        <v>26549.32</v>
      </c>
      <c r="Q20" s="18">
        <f t="shared" ca="1" si="0"/>
        <v>23580834.34</v>
      </c>
      <c r="R20" s="18">
        <f t="shared" ca="1" si="0"/>
        <v>0</v>
      </c>
      <c r="S20" s="18">
        <f t="shared" ca="1" si="0"/>
        <v>0</v>
      </c>
      <c r="T20" s="18">
        <f t="shared" ca="1" si="11"/>
        <v>145367501.56000003</v>
      </c>
      <c r="U20" s="18">
        <f t="shared" ca="1" si="1"/>
        <v>876906.78999999992</v>
      </c>
      <c r="V20" s="18">
        <f t="shared" ca="1" si="1"/>
        <v>11944912.680000003</v>
      </c>
      <c r="W20" s="18">
        <f t="shared" ca="1" si="1"/>
        <v>230386461.00000003</v>
      </c>
      <c r="X20" s="18">
        <f t="shared" ca="1" si="1"/>
        <v>37500</v>
      </c>
      <c r="Y20" s="18">
        <f t="shared" ca="1" si="1"/>
        <v>13439199.6</v>
      </c>
      <c r="Z20" s="18">
        <f t="shared" ca="1" si="1"/>
        <v>18256835.52</v>
      </c>
      <c r="AA20" s="18">
        <f t="shared" ca="1" si="1"/>
        <v>0</v>
      </c>
      <c r="AB20" s="18">
        <f t="shared" ca="1" si="1"/>
        <v>0</v>
      </c>
      <c r="AC20" s="18">
        <f t="shared" ca="1" si="1"/>
        <v>3762463.03</v>
      </c>
      <c r="AD20" s="18">
        <f t="shared" ca="1" si="1"/>
        <v>35584764.449999996</v>
      </c>
      <c r="AE20" s="18">
        <f t="shared" ca="1" si="1"/>
        <v>0</v>
      </c>
      <c r="AF20" s="18">
        <f t="shared" ca="1" si="1"/>
        <v>166253.22</v>
      </c>
      <c r="AG20" s="18">
        <f t="shared" ca="1" si="1"/>
        <v>4859791.75</v>
      </c>
      <c r="AH20" s="18">
        <f t="shared" ca="1" si="1"/>
        <v>8276326.4199999999</v>
      </c>
      <c r="AI20" s="18">
        <f t="shared" ca="1" si="1"/>
        <v>82296.509999999995</v>
      </c>
      <c r="AJ20" s="18">
        <f t="shared" ca="1" si="1"/>
        <v>79429.460000000006</v>
      </c>
      <c r="AK20" s="18">
        <f t="shared" ca="1" si="2"/>
        <v>0</v>
      </c>
      <c r="AL20" s="18">
        <f t="shared" ca="1" si="2"/>
        <v>0</v>
      </c>
      <c r="AM20" s="18">
        <f t="shared" ca="1" si="2"/>
        <v>20590.68</v>
      </c>
      <c r="AN20" s="18">
        <f t="shared" ca="1" si="2"/>
        <v>9420.7999999999993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32757817.719999999</v>
      </c>
      <c r="BE20" s="18">
        <f t="shared" ca="1" si="3"/>
        <v>855.12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0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63492.75</v>
      </c>
      <c r="BN20" s="18">
        <f t="shared" ca="1" si="3"/>
        <v>1207982.0999999999</v>
      </c>
      <c r="BO20" s="18">
        <f t="shared" ca="1" si="3"/>
        <v>0</v>
      </c>
      <c r="BP20" s="18">
        <f t="shared" ca="1" si="3"/>
        <v>55531111.310000017</v>
      </c>
      <c r="BQ20" s="18">
        <f t="shared" ca="1" si="4"/>
        <v>3970399.79</v>
      </c>
      <c r="BR20" s="18">
        <f t="shared" ca="1" si="4"/>
        <v>71035694.870000005</v>
      </c>
      <c r="BS20" s="18">
        <f t="shared" ca="1" si="4"/>
        <v>24898504.269999992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44527970.700000003</v>
      </c>
      <c r="BZ20" s="18">
        <f t="shared" ca="1" si="4"/>
        <v>375745.14</v>
      </c>
      <c r="CA20" s="18">
        <f t="shared" ca="1" si="4"/>
        <v>16631339.439999999</v>
      </c>
      <c r="CB20" s="18">
        <f t="shared" ca="1" si="4"/>
        <v>0</v>
      </c>
      <c r="CC20" s="18">
        <f t="shared" ca="1" si="5"/>
        <v>5178858.42</v>
      </c>
      <c r="CD20" s="18">
        <f t="shared" ca="1" si="5"/>
        <v>0</v>
      </c>
      <c r="CE20" s="18">
        <f t="shared" ca="1" si="5"/>
        <v>0</v>
      </c>
      <c r="CF20" s="18">
        <f t="shared" ca="1" si="5"/>
        <v>0</v>
      </c>
      <c r="CG20" s="18">
        <f t="shared" ca="1" si="5"/>
        <v>-37608.370000000003</v>
      </c>
      <c r="CH20" s="18">
        <f t="shared" ca="1" si="5"/>
        <v>199105.63000000003</v>
      </c>
      <c r="CI20" s="19">
        <f t="shared" ca="1" si="12"/>
        <v>360549524.75999993</v>
      </c>
      <c r="CJ20" s="18">
        <f t="shared" ca="1" si="6"/>
        <v>729588.32000000007</v>
      </c>
      <c r="CK20" s="18">
        <f t="shared" ca="1" si="6"/>
        <v>0</v>
      </c>
      <c r="CL20" s="19">
        <f t="shared" ca="1" si="13"/>
        <v>12520772.670000002</v>
      </c>
      <c r="CM20" s="18">
        <f t="shared" ca="1" si="7"/>
        <v>883544.1100000001</v>
      </c>
      <c r="CN20" s="18">
        <f t="shared" ca="1" si="7"/>
        <v>11637228.560000002</v>
      </c>
      <c r="CO20" s="19">
        <f t="shared" ca="1" si="14"/>
        <v>347299163.76999992</v>
      </c>
      <c r="CP20" s="18">
        <f t="shared" ca="1" si="8"/>
        <v>4471417.790000001</v>
      </c>
      <c r="CQ20" s="18">
        <f t="shared" ca="1" si="8"/>
        <v>342827745.9799999</v>
      </c>
      <c r="CR20" s="18">
        <f t="shared" ca="1" si="8"/>
        <v>1842054.4200000002</v>
      </c>
      <c r="CS20" s="18">
        <f t="shared" ca="1" si="8"/>
        <v>0</v>
      </c>
      <c r="CT20" s="18">
        <f t="shared" ca="1" si="8"/>
        <v>0</v>
      </c>
      <c r="CU20" s="19">
        <f t="shared" ca="1" si="9"/>
        <v>1791028922.8700006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35449851</v>
      </c>
      <c r="E21" s="18">
        <f t="shared" ca="1" si="0"/>
        <v>7208291.1399999997</v>
      </c>
      <c r="F21" s="18">
        <f t="shared" ca="1" si="0"/>
        <v>19653703.93</v>
      </c>
      <c r="G21" s="18">
        <f t="shared" ca="1" si="0"/>
        <v>8587855.9299999997</v>
      </c>
      <c r="H21" s="18">
        <f t="shared" ca="1" si="0"/>
        <v>0</v>
      </c>
      <c r="I21" s="18">
        <f t="shared" ca="1" si="0"/>
        <v>5531012.3300000001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2014127.73</v>
      </c>
      <c r="P21" s="18">
        <f t="shared" ca="1" si="0"/>
        <v>0</v>
      </c>
      <c r="Q21" s="18">
        <f t="shared" ca="1" si="0"/>
        <v>12614.72</v>
      </c>
      <c r="R21" s="18">
        <f t="shared" ca="1" si="0"/>
        <v>0</v>
      </c>
      <c r="S21" s="18">
        <f t="shared" ca="1" si="0"/>
        <v>0</v>
      </c>
      <c r="T21" s="18">
        <f t="shared" ca="1" si="11"/>
        <v>-4845985.74</v>
      </c>
      <c r="U21" s="18">
        <f t="shared" ca="1" si="1"/>
        <v>-369326.72</v>
      </c>
      <c r="V21" s="18">
        <f t="shared" ca="1" si="1"/>
        <v>-95970.25</v>
      </c>
      <c r="W21" s="18">
        <f t="shared" ca="1" si="1"/>
        <v>30618164.210000001</v>
      </c>
      <c r="X21" s="18">
        <f t="shared" ca="1" si="1"/>
        <v>0</v>
      </c>
      <c r="Y21" s="18">
        <f t="shared" ca="1" si="1"/>
        <v>994421.32</v>
      </c>
      <c r="Z21" s="18">
        <f t="shared" ca="1" si="1"/>
        <v>2596155.17</v>
      </c>
      <c r="AA21" s="18">
        <f t="shared" ca="1" si="1"/>
        <v>0</v>
      </c>
      <c r="AB21" s="18">
        <f t="shared" ca="1" si="1"/>
        <v>0</v>
      </c>
      <c r="AC21" s="18">
        <f t="shared" ca="1" si="1"/>
        <v>45285.26</v>
      </c>
      <c r="AD21" s="18">
        <f t="shared" ca="1" si="1"/>
        <v>53823.12</v>
      </c>
      <c r="AE21" s="18">
        <f t="shared" ca="1" si="1"/>
        <v>0</v>
      </c>
      <c r="AF21" s="18">
        <f t="shared" ca="1" si="1"/>
        <v>24500</v>
      </c>
      <c r="AG21" s="18">
        <f t="shared" ca="1" si="1"/>
        <v>0</v>
      </c>
      <c r="AH21" s="18">
        <f t="shared" ca="1" si="1"/>
        <v>0</v>
      </c>
      <c r="AI21" s="18">
        <f t="shared" ca="1" si="1"/>
        <v>0</v>
      </c>
      <c r="AJ21" s="18">
        <f t="shared" ca="1" si="1"/>
        <v>67838.75</v>
      </c>
      <c r="AK21" s="18">
        <f t="shared" ca="1" si="2"/>
        <v>800</v>
      </c>
      <c r="AL21" s="18">
        <f t="shared" ca="1" si="2"/>
        <v>0</v>
      </c>
      <c r="AM21" s="18">
        <f t="shared" ca="1" si="2"/>
        <v>150</v>
      </c>
      <c r="AN21" s="18">
        <f t="shared" ca="1" si="2"/>
        <v>0</v>
      </c>
      <c r="AO21" s="18">
        <f t="shared" ca="1" si="2"/>
        <v>0</v>
      </c>
      <c r="AP21" s="18">
        <f t="shared" ca="1" si="2"/>
        <v>79224.05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1248914.4099999999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0</v>
      </c>
      <c r="BN21" s="18">
        <f t="shared" ca="1" si="3"/>
        <v>56870.79</v>
      </c>
      <c r="BO21" s="18">
        <f t="shared" ca="1" si="3"/>
        <v>0</v>
      </c>
      <c r="BP21" s="18">
        <f t="shared" ca="1" si="3"/>
        <v>1786062.04</v>
      </c>
      <c r="BQ21" s="18">
        <f t="shared" ca="1" si="4"/>
        <v>765011.12</v>
      </c>
      <c r="BR21" s="18">
        <f t="shared" ca="1" si="4"/>
        <v>2404730.31</v>
      </c>
      <c r="BS21" s="18">
        <f t="shared" ca="1" si="4"/>
        <v>1379212.04</v>
      </c>
      <c r="BT21" s="18">
        <f t="shared" ca="1" si="4"/>
        <v>0</v>
      </c>
      <c r="BU21" s="18">
        <f t="shared" ca="1" si="4"/>
        <v>0</v>
      </c>
      <c r="BV21" s="18">
        <f t="shared" ca="1" si="4"/>
        <v>181264.92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36075.94</v>
      </c>
      <c r="CA21" s="18">
        <f t="shared" ca="1" si="4"/>
        <v>1936833.53</v>
      </c>
      <c r="CB21" s="18">
        <f t="shared" ca="1" si="4"/>
        <v>0</v>
      </c>
      <c r="CC21" s="18">
        <f t="shared" ca="1" si="5"/>
        <v>0</v>
      </c>
      <c r="CD21" s="18">
        <f t="shared" ca="1" si="5"/>
        <v>0</v>
      </c>
      <c r="CE21" s="18">
        <f t="shared" ca="1" si="5"/>
        <v>0</v>
      </c>
      <c r="CF21" s="18">
        <f t="shared" ca="1" si="5"/>
        <v>2013148.13</v>
      </c>
      <c r="CG21" s="18">
        <f t="shared" ca="1" si="5"/>
        <v>0</v>
      </c>
      <c r="CH21" s="18">
        <f t="shared" ca="1" si="5"/>
        <v>0</v>
      </c>
      <c r="CI21" s="19">
        <f t="shared" ca="1" si="12"/>
        <v>7926331.54</v>
      </c>
      <c r="CJ21" s="18">
        <f t="shared" ca="1" si="6"/>
        <v>0</v>
      </c>
      <c r="CK21" s="18">
        <f t="shared" ca="1" si="6"/>
        <v>0</v>
      </c>
      <c r="CL21" s="19">
        <f t="shared" ca="1" si="13"/>
        <v>7898667.54</v>
      </c>
      <c r="CM21" s="18">
        <f t="shared" ca="1" si="7"/>
        <v>7898667.54</v>
      </c>
      <c r="CN21" s="18">
        <f t="shared" ca="1" si="7"/>
        <v>0</v>
      </c>
      <c r="CO21" s="19">
        <f t="shared" ca="1" si="14"/>
        <v>27664</v>
      </c>
      <c r="CP21" s="18">
        <f t="shared" ca="1" si="8"/>
        <v>27664</v>
      </c>
      <c r="CQ21" s="18">
        <f t="shared" ca="1" si="8"/>
        <v>0</v>
      </c>
      <c r="CR21" s="18">
        <f t="shared" ca="1" si="8"/>
        <v>3164147.52</v>
      </c>
      <c r="CS21" s="18">
        <f t="shared" ca="1" si="8"/>
        <v>0</v>
      </c>
      <c r="CT21" s="18">
        <f t="shared" ca="1" si="8"/>
        <v>0</v>
      </c>
      <c r="CU21" s="19">
        <f t="shared" ca="1" si="9"/>
        <v>95075287.239999995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124735424.53999999</v>
      </c>
      <c r="E22" s="18">
        <f t="shared" ca="1" si="0"/>
        <v>26770773.18</v>
      </c>
      <c r="F22" s="18">
        <f t="shared" ca="1" si="0"/>
        <v>52050599.329999998</v>
      </c>
      <c r="G22" s="18">
        <f t="shared" ca="1" si="0"/>
        <v>45914052.030000001</v>
      </c>
      <c r="H22" s="18">
        <f t="shared" ca="1" si="0"/>
        <v>3288860.5</v>
      </c>
      <c r="I22" s="18">
        <f t="shared" ca="1" si="0"/>
        <v>18449853.949999999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14929988.24</v>
      </c>
      <c r="P22" s="18">
        <f t="shared" ca="1" si="0"/>
        <v>0</v>
      </c>
      <c r="Q22" s="18">
        <f t="shared" ca="1" si="0"/>
        <v>15575173.210000001</v>
      </c>
      <c r="R22" s="18">
        <f t="shared" ca="1" si="0"/>
        <v>0</v>
      </c>
      <c r="S22" s="18">
        <f t="shared" ca="1" si="0"/>
        <v>0</v>
      </c>
      <c r="T22" s="18">
        <f t="shared" ca="1" si="11"/>
        <v>189182292.66</v>
      </c>
      <c r="U22" s="18">
        <f t="shared" ca="1" si="1"/>
        <v>10101066.109999999</v>
      </c>
      <c r="V22" s="18">
        <f t="shared" ca="1" si="1"/>
        <v>30344150.359999999</v>
      </c>
      <c r="W22" s="18">
        <f t="shared" ca="1" si="1"/>
        <v>458052010.86000001</v>
      </c>
      <c r="X22" s="18">
        <f t="shared" ca="1" si="1"/>
        <v>0</v>
      </c>
      <c r="Y22" s="18">
        <f t="shared" ca="1" si="1"/>
        <v>2408829.14</v>
      </c>
      <c r="Z22" s="18">
        <f t="shared" ca="1" si="1"/>
        <v>1388047.21</v>
      </c>
      <c r="AA22" s="18">
        <f t="shared" ca="1" si="1"/>
        <v>15019.72</v>
      </c>
      <c r="AB22" s="18">
        <f t="shared" ca="1" si="1"/>
        <v>0</v>
      </c>
      <c r="AC22" s="18">
        <f t="shared" ca="1" si="1"/>
        <v>0</v>
      </c>
      <c r="AD22" s="18">
        <f t="shared" ca="1" si="1"/>
        <v>526851.92000000004</v>
      </c>
      <c r="AE22" s="18">
        <f t="shared" ca="1" si="1"/>
        <v>37921.03</v>
      </c>
      <c r="AF22" s="18">
        <f t="shared" ca="1" si="1"/>
        <v>256660.39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139815.32</v>
      </c>
      <c r="AK22" s="18">
        <f t="shared" ca="1" si="15"/>
        <v>16039.3</v>
      </c>
      <c r="AL22" s="18">
        <f t="shared" ca="1" si="15"/>
        <v>0</v>
      </c>
      <c r="AM22" s="18">
        <f t="shared" ca="1" si="15"/>
        <v>77970.460000000006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173634.13999999998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6688775.9700000007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3720304.42</v>
      </c>
      <c r="BM22" s="18">
        <f t="shared" ca="1" si="3"/>
        <v>0</v>
      </c>
      <c r="BN22" s="18">
        <f t="shared" ca="1" si="3"/>
        <v>642362.03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16805647.210000001</v>
      </c>
      <c r="BQ22" s="18">
        <f t="shared" ca="1" si="16"/>
        <v>859549.62</v>
      </c>
      <c r="BR22" s="18">
        <f t="shared" ca="1" si="16"/>
        <v>709936.16</v>
      </c>
      <c r="BS22" s="18">
        <f t="shared" ca="1" si="4"/>
        <v>6131822.7100000009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46824.92</v>
      </c>
      <c r="BX22" s="18">
        <f t="shared" ca="1" si="4"/>
        <v>0</v>
      </c>
      <c r="BY22" s="18">
        <f t="shared" ca="1" si="4"/>
        <v>0</v>
      </c>
      <c r="BZ22" s="18">
        <f t="shared" ca="1" si="4"/>
        <v>1224364.45</v>
      </c>
      <c r="CA22" s="18">
        <f t="shared" ca="1" si="4"/>
        <v>202083791.06</v>
      </c>
      <c r="CB22" s="18">
        <f t="shared" ca="1" si="4"/>
        <v>3033443.92</v>
      </c>
      <c r="CC22" s="18">
        <f t="shared" ca="1" si="5"/>
        <v>5098677.4899999993</v>
      </c>
      <c r="CD22" s="18">
        <f t="shared" ca="1" si="5"/>
        <v>0</v>
      </c>
      <c r="CE22" s="18">
        <f t="shared" ca="1" si="5"/>
        <v>0</v>
      </c>
      <c r="CF22" s="18">
        <f t="shared" ca="1" si="5"/>
        <v>156864.92000000001</v>
      </c>
      <c r="CG22" s="18">
        <f t="shared" ca="1" si="5"/>
        <v>915529.51</v>
      </c>
      <c r="CH22" s="18">
        <f t="shared" ca="1" si="5"/>
        <v>0</v>
      </c>
      <c r="CI22" s="19">
        <f t="shared" ca="1" si="12"/>
        <v>212545019.80000001</v>
      </c>
      <c r="CJ22" s="18">
        <f t="shared" ca="1" si="6"/>
        <v>20640</v>
      </c>
      <c r="CK22" s="18">
        <f t="shared" ca="1" si="6"/>
        <v>781504.1</v>
      </c>
      <c r="CL22" s="19">
        <f t="shared" ca="1" si="13"/>
        <v>61497435.169999994</v>
      </c>
      <c r="CM22" s="18">
        <f t="shared" ca="1" si="7"/>
        <v>835826.41</v>
      </c>
      <c r="CN22" s="18">
        <f t="shared" ca="1" si="7"/>
        <v>60661608.759999998</v>
      </c>
      <c r="CO22" s="19">
        <f t="shared" ca="1" si="14"/>
        <v>150245440.53</v>
      </c>
      <c r="CP22" s="18">
        <f t="shared" ca="1" si="8"/>
        <v>52334772.450000003</v>
      </c>
      <c r="CQ22" s="18">
        <f t="shared" ca="1" si="8"/>
        <v>97910668.079999998</v>
      </c>
      <c r="CR22" s="18">
        <f t="shared" ca="1" si="8"/>
        <v>829295.63</v>
      </c>
      <c r="CS22" s="18">
        <f t="shared" ca="1" si="8"/>
        <v>0</v>
      </c>
      <c r="CT22" s="18">
        <f t="shared" ca="1" si="8"/>
        <v>0</v>
      </c>
      <c r="CU22" s="19">
        <f t="shared" ca="1" si="9"/>
        <v>1331236818.8900001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756432212.74000001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201705886.10999998</v>
      </c>
      <c r="F23" s="18">
        <f t="shared" ca="1" si="17"/>
        <v>256511612.18000001</v>
      </c>
      <c r="G23" s="18">
        <f t="shared" ca="1" si="17"/>
        <v>298214714.45000005</v>
      </c>
      <c r="H23" s="18">
        <f t="shared" ca="1" si="17"/>
        <v>15638594.310000002</v>
      </c>
      <c r="I23" s="18">
        <f t="shared" ca="1" si="17"/>
        <v>192909528.23000002</v>
      </c>
      <c r="J23" s="18">
        <f t="shared" ca="1" si="17"/>
        <v>-182.2</v>
      </c>
      <c r="K23" s="18">
        <f t="shared" ca="1" si="17"/>
        <v>2884106.71</v>
      </c>
      <c r="L23" s="18">
        <f t="shared" ca="1" si="17"/>
        <v>0</v>
      </c>
      <c r="M23" s="18">
        <f t="shared" ca="1" si="17"/>
        <v>7922881.9199999999</v>
      </c>
      <c r="N23" s="18">
        <f t="shared" ca="1" si="17"/>
        <v>0</v>
      </c>
      <c r="O23" s="18">
        <f t="shared" ca="1" si="17"/>
        <v>27954092.920000002</v>
      </c>
      <c r="P23" s="18">
        <f t="shared" ca="1" si="17"/>
        <v>2198.81</v>
      </c>
      <c r="Q23" s="18">
        <f t="shared" ca="1" si="17"/>
        <v>54455936.090000004</v>
      </c>
      <c r="R23" s="18">
        <f t="shared" ca="1" si="17"/>
        <v>0</v>
      </c>
      <c r="S23" s="18">
        <f t="shared" ca="1" si="17"/>
        <v>0</v>
      </c>
      <c r="T23" s="18">
        <f t="shared" ca="1" si="11"/>
        <v>1398067331.0599999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46074163.990000002</v>
      </c>
      <c r="V23" s="18">
        <f t="shared" ca="1" si="18"/>
        <v>24211761.199999999</v>
      </c>
      <c r="W23" s="18">
        <f t="shared" ca="1" si="18"/>
        <v>544324729.65999997</v>
      </c>
      <c r="X23" s="18">
        <f t="shared" ca="1" si="18"/>
        <v>14350</v>
      </c>
      <c r="Y23" s="18">
        <f t="shared" ca="1" si="18"/>
        <v>33671772.479999997</v>
      </c>
      <c r="Z23" s="18">
        <f t="shared" ca="1" si="18"/>
        <v>28991524.160000004</v>
      </c>
      <c r="AA23" s="18">
        <f t="shared" ca="1" si="18"/>
        <v>0</v>
      </c>
      <c r="AB23" s="18">
        <f t="shared" ca="1" si="18"/>
        <v>0</v>
      </c>
      <c r="AC23" s="18">
        <f t="shared" ca="1" si="18"/>
        <v>-230.33</v>
      </c>
      <c r="AD23" s="18">
        <f t="shared" ca="1" si="18"/>
        <v>35568302.380000003</v>
      </c>
      <c r="AE23" s="18">
        <f t="shared" ca="1" si="18"/>
        <v>142881.25</v>
      </c>
      <c r="AF23" s="18">
        <f t="shared" ca="1" si="18"/>
        <v>2371961.48</v>
      </c>
      <c r="AG23" s="18">
        <f t="shared" ca="1" si="18"/>
        <v>60861789.829999998</v>
      </c>
      <c r="AH23" s="18">
        <f t="shared" ca="1" si="18"/>
        <v>10464353.02</v>
      </c>
      <c r="AI23" s="18">
        <f t="shared" ca="1" si="18"/>
        <v>3282793.14</v>
      </c>
      <c r="AJ23" s="18">
        <f t="shared" ca="1" si="18"/>
        <v>3588164.1700000004</v>
      </c>
      <c r="AK23" s="18">
        <f t="shared" ca="1" si="15"/>
        <v>89801.18</v>
      </c>
      <c r="AL23" s="18">
        <f t="shared" ca="1" si="15"/>
        <v>0</v>
      </c>
      <c r="AM23" s="18">
        <f t="shared" ca="1" si="15"/>
        <v>59293672.560000002</v>
      </c>
      <c r="AN23" s="18">
        <f t="shared" ca="1" si="15"/>
        <v>140070.66999999998</v>
      </c>
      <c r="AO23" s="18">
        <f t="shared" ca="1" si="15"/>
        <v>0</v>
      </c>
      <c r="AP23" s="18">
        <f t="shared" ca="1" si="15"/>
        <v>2048643.61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501836203.32000005</v>
      </c>
      <c r="AU23" s="18">
        <f t="shared" ca="1" si="15"/>
        <v>81672481.590000004</v>
      </c>
      <c r="AV23" s="18">
        <f t="shared" ca="1" si="15"/>
        <v>-55.5</v>
      </c>
      <c r="AW23" s="18">
        <f t="shared" ca="1" si="15"/>
        <v>0</v>
      </c>
      <c r="AX23" s="18">
        <f t="shared" ca="1" si="15"/>
        <v>2388.1099999999997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294076.46000000002</v>
      </c>
      <c r="BD23" s="18">
        <f t="shared" ca="1" si="19"/>
        <v>302801198.16000003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172512.11</v>
      </c>
      <c r="BI23" s="18">
        <f t="shared" ca="1" si="19"/>
        <v>2838953.54</v>
      </c>
      <c r="BJ23" s="18">
        <f t="shared" ca="1" si="19"/>
        <v>-215356.15</v>
      </c>
      <c r="BK23" s="18">
        <f t="shared" ca="1" si="19"/>
        <v>0</v>
      </c>
      <c r="BL23" s="18">
        <f t="shared" ca="1" si="19"/>
        <v>1829582.59</v>
      </c>
      <c r="BM23" s="18">
        <f t="shared" ca="1" si="19"/>
        <v>0</v>
      </c>
      <c r="BN23" s="18">
        <f t="shared" ca="1" si="19"/>
        <v>13667368.300000003</v>
      </c>
      <c r="BO23" s="18">
        <f t="shared" ca="1" si="19"/>
        <v>0</v>
      </c>
      <c r="BP23" s="18">
        <f t="shared" ca="1" si="16"/>
        <v>96205513.24000001</v>
      </c>
      <c r="BQ23" s="18">
        <f t="shared" ca="1" si="16"/>
        <v>5530213.6699999999</v>
      </c>
      <c r="BR23" s="18">
        <f t="shared" ca="1" si="16"/>
        <v>36893524.639999993</v>
      </c>
      <c r="BS23" s="18">
        <f t="shared" ca="1" si="16"/>
        <v>44615638.480000004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4724184.7299999995</v>
      </c>
      <c r="BX23" s="18">
        <f t="shared" ca="1" si="16"/>
        <v>0</v>
      </c>
      <c r="BY23" s="18">
        <f t="shared" ca="1" si="16"/>
        <v>0</v>
      </c>
      <c r="BZ23" s="18">
        <f t="shared" ca="1" si="16"/>
        <v>76571610.890000001</v>
      </c>
      <c r="CA23" s="18">
        <f t="shared" ca="1" si="16"/>
        <v>1730247369.75</v>
      </c>
      <c r="CB23" s="18">
        <f t="shared" ca="1" si="16"/>
        <v>18634497.450000003</v>
      </c>
      <c r="CC23" s="18">
        <f t="shared" ca="1" si="16"/>
        <v>468305162.38999999</v>
      </c>
      <c r="CD23" s="18">
        <f t="shared" ca="1" si="16"/>
        <v>11328.539999999999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10999099.689999999</v>
      </c>
      <c r="CG23" s="18">
        <f t="shared" ca="1" si="20"/>
        <v>90114868.430000007</v>
      </c>
      <c r="CH23" s="18">
        <f t="shared" ca="1" si="20"/>
        <v>34421</v>
      </c>
      <c r="CI23" s="19">
        <f t="shared" ca="1" si="12"/>
        <v>623838610.78999996</v>
      </c>
      <c r="CJ23" s="18">
        <f t="shared" ca="1" si="6"/>
        <v>12206915.33</v>
      </c>
      <c r="CK23" s="18">
        <f t="shared" ca="1" si="6"/>
        <v>808423.77</v>
      </c>
      <c r="CL23" s="19">
        <f t="shared" ca="1" si="13"/>
        <v>186338483.59</v>
      </c>
      <c r="CM23" s="18">
        <f t="shared" ca="1" si="7"/>
        <v>5757372.4699999997</v>
      </c>
      <c r="CN23" s="18">
        <f t="shared" ca="1" si="7"/>
        <v>180581111.12</v>
      </c>
      <c r="CO23" s="19">
        <f t="shared" ca="1" si="14"/>
        <v>424484788.0999999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10972428.08</v>
      </c>
      <c r="CQ23" s="18">
        <f t="shared" ca="1" si="21"/>
        <v>413512360.01999992</v>
      </c>
      <c r="CR23" s="18">
        <f t="shared" ca="1" si="21"/>
        <v>3915674.92</v>
      </c>
      <c r="CS23" s="18">
        <f t="shared" ca="1" si="21"/>
        <v>0</v>
      </c>
      <c r="CT23" s="18">
        <f t="shared" ca="1" si="21"/>
        <v>0</v>
      </c>
      <c r="CU23" s="19">
        <f t="shared" ca="1" si="9"/>
        <v>7426948276.1800003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465248315.43999994</v>
      </c>
      <c r="E24" s="18">
        <f t="shared" ca="1" si="17"/>
        <v>60925787.270000026</v>
      </c>
      <c r="F24" s="18">
        <f t="shared" ca="1" si="17"/>
        <v>156354595.85002655</v>
      </c>
      <c r="G24" s="18">
        <f t="shared" ca="1" si="17"/>
        <v>247967932.31997335</v>
      </c>
      <c r="H24" s="18">
        <f t="shared" ca="1" si="17"/>
        <v>0</v>
      </c>
      <c r="I24" s="18">
        <f t="shared" ca="1" si="17"/>
        <v>53582703.789999999</v>
      </c>
      <c r="J24" s="18">
        <f t="shared" ca="1" si="17"/>
        <v>0</v>
      </c>
      <c r="K24" s="18">
        <f t="shared" ca="1" si="17"/>
        <v>0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221613754.01000002</v>
      </c>
      <c r="P24" s="18">
        <f t="shared" ca="1" si="17"/>
        <v>0</v>
      </c>
      <c r="Q24" s="18">
        <f t="shared" ca="1" si="17"/>
        <v>8254229.8900000006</v>
      </c>
      <c r="R24" s="18">
        <f t="shared" ca="1" si="17"/>
        <v>0</v>
      </c>
      <c r="S24" s="18">
        <f t="shared" ca="1" si="17"/>
        <v>0</v>
      </c>
      <c r="T24" s="18">
        <f t="shared" ca="1" si="11"/>
        <v>474756212.71999991</v>
      </c>
      <c r="U24" s="18">
        <f t="shared" ca="1" si="18"/>
        <v>62435318.140000001</v>
      </c>
      <c r="V24" s="18">
        <f t="shared" ca="1" si="18"/>
        <v>98867565.849999994</v>
      </c>
      <c r="W24" s="18">
        <f t="shared" ca="1" si="18"/>
        <v>1506553561.77</v>
      </c>
      <c r="X24" s="18">
        <f t="shared" ca="1" si="18"/>
        <v>991935.31</v>
      </c>
      <c r="Y24" s="18">
        <f t="shared" ca="1" si="18"/>
        <v>46558925.280000001</v>
      </c>
      <c r="Z24" s="18">
        <f t="shared" ca="1" si="18"/>
        <v>60703805.299999997</v>
      </c>
      <c r="AA24" s="18">
        <f t="shared" ca="1" si="18"/>
        <v>12870.89</v>
      </c>
      <c r="AB24" s="18">
        <f t="shared" ca="1" si="18"/>
        <v>0</v>
      </c>
      <c r="AC24" s="18">
        <f t="shared" ca="1" si="18"/>
        <v>-78.430000000000007</v>
      </c>
      <c r="AD24" s="18">
        <f t="shared" ca="1" si="18"/>
        <v>6377854.6399999997</v>
      </c>
      <c r="AE24" s="18">
        <f t="shared" ca="1" si="18"/>
        <v>0</v>
      </c>
      <c r="AF24" s="18">
        <f t="shared" ca="1" si="18"/>
        <v>1362864.63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167008.66</v>
      </c>
      <c r="AK24" s="18">
        <f t="shared" ca="1" si="15"/>
        <v>391939.86</v>
      </c>
      <c r="AL24" s="18">
        <f t="shared" ca="1" si="15"/>
        <v>0</v>
      </c>
      <c r="AM24" s="18">
        <f t="shared" ca="1" si="15"/>
        <v>320671.82</v>
      </c>
      <c r="AN24" s="18">
        <f t="shared" ca="1" si="15"/>
        <v>0</v>
      </c>
      <c r="AO24" s="18">
        <f t="shared" ca="1" si="15"/>
        <v>0</v>
      </c>
      <c r="AP24" s="18">
        <f t="shared" ca="1" si="15"/>
        <v>6225697.4699999997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25116.36</v>
      </c>
      <c r="AU24" s="18">
        <f t="shared" ca="1" si="15"/>
        <v>1568.69</v>
      </c>
      <c r="AV24" s="18">
        <f t="shared" ca="1" si="15"/>
        <v>2622</v>
      </c>
      <c r="AW24" s="18">
        <f t="shared" ca="1" si="15"/>
        <v>0</v>
      </c>
      <c r="AX24" s="18">
        <f t="shared" ca="1" si="15"/>
        <v>528.55999999999995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41904787.420000002</v>
      </c>
      <c r="BE24" s="18">
        <f t="shared" ca="1" si="19"/>
        <v>-25544.5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151276923.80000001</v>
      </c>
      <c r="BN24" s="18">
        <f t="shared" ca="1" si="19"/>
        <v>152149763.74000001</v>
      </c>
      <c r="BO24" s="18">
        <f t="shared" ca="1" si="19"/>
        <v>0</v>
      </c>
      <c r="BP24" s="18">
        <f t="shared" ca="1" si="16"/>
        <v>76658682.519999996</v>
      </c>
      <c r="BQ24" s="18">
        <f t="shared" ca="1" si="16"/>
        <v>6898204.7699999996</v>
      </c>
      <c r="BR24" s="18">
        <f t="shared" ca="1" si="16"/>
        <v>9893037.959999999</v>
      </c>
      <c r="BS24" s="18">
        <f t="shared" ca="1" si="16"/>
        <v>23634357.550000001</v>
      </c>
      <c r="BT24" s="18">
        <f t="shared" ca="1" si="16"/>
        <v>0</v>
      </c>
      <c r="BU24" s="18">
        <f t="shared" ca="1" si="16"/>
        <v>4761.8999999999996</v>
      </c>
      <c r="BV24" s="18">
        <f t="shared" ca="1" si="16"/>
        <v>6352091.8300000001</v>
      </c>
      <c r="BW24" s="18">
        <f t="shared" ca="1" si="16"/>
        <v>3272.74</v>
      </c>
      <c r="BX24" s="18">
        <f t="shared" ca="1" si="16"/>
        <v>0</v>
      </c>
      <c r="BY24" s="18">
        <f t="shared" ca="1" si="16"/>
        <v>0</v>
      </c>
      <c r="BZ24" s="18">
        <f t="shared" ca="1" si="16"/>
        <v>1384540.66</v>
      </c>
      <c r="CA24" s="18">
        <f t="shared" ca="1" si="20"/>
        <v>286325352.57999998</v>
      </c>
      <c r="CB24" s="18">
        <f t="shared" ca="1" si="20"/>
        <v>0</v>
      </c>
      <c r="CC24" s="18">
        <f t="shared" ca="1" si="20"/>
        <v>7425245.54</v>
      </c>
      <c r="CD24" s="18">
        <f t="shared" ca="1" si="20"/>
        <v>0</v>
      </c>
      <c r="CE24" s="18">
        <f t="shared" ca="1" si="20"/>
        <v>0</v>
      </c>
      <c r="CF24" s="18">
        <f t="shared" ca="1" si="20"/>
        <v>8544</v>
      </c>
      <c r="CG24" s="18">
        <f t="shared" ca="1" si="20"/>
        <v>208391.77</v>
      </c>
      <c r="CH24" s="18">
        <f t="shared" ca="1" si="20"/>
        <v>0</v>
      </c>
      <c r="CI24" s="19">
        <f ca="1">CJ24+CK24+CL24+CO24</f>
        <v>67717018.404999986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288476.34999999998</v>
      </c>
      <c r="CK24" s="18">
        <f t="shared" ca="1" si="22"/>
        <v>35202</v>
      </c>
      <c r="CL24" s="19">
        <f ca="1">+CM24+CN24</f>
        <v>18283001.684999987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3586713.6699999981</v>
      </c>
      <c r="CN24" s="18">
        <f t="shared" ca="1" si="23"/>
        <v>14696288.014999991</v>
      </c>
      <c r="CO24" s="19">
        <f ca="1">+CP24+CQ24</f>
        <v>49110338.369999997</v>
      </c>
      <c r="CP24" s="18">
        <f t="shared" ca="1" si="21"/>
        <v>36673682.579999998</v>
      </c>
      <c r="CQ24" s="18">
        <f t="shared" ca="1" si="21"/>
        <v>12436655.789999999</v>
      </c>
      <c r="CR24" s="18">
        <f t="shared" ca="1" si="21"/>
        <v>10399041.68</v>
      </c>
      <c r="CS24" s="18">
        <f t="shared" ca="1" si="21"/>
        <v>0</v>
      </c>
      <c r="CT24" s="18">
        <f t="shared" ca="1" si="21"/>
        <v>0</v>
      </c>
      <c r="CU24" s="19">
        <f t="shared" ca="1" si="9"/>
        <v>3856673467.0150008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113125041.15000112</v>
      </c>
      <c r="E25" s="18">
        <f t="shared" ca="1" si="17"/>
        <v>9644358.9400000107</v>
      </c>
      <c r="F25" s="18">
        <f t="shared" ca="1" si="17"/>
        <v>82220946.230001107</v>
      </c>
      <c r="G25" s="18">
        <f t="shared" ca="1" si="17"/>
        <v>21259735.98</v>
      </c>
      <c r="H25" s="18">
        <f t="shared" ca="1" si="17"/>
        <v>2427641.79</v>
      </c>
      <c r="I25" s="18">
        <f t="shared" ca="1" si="17"/>
        <v>14657056.370000301</v>
      </c>
      <c r="J25" s="18">
        <f t="shared" ca="1" si="17"/>
        <v>12783.56</v>
      </c>
      <c r="K25" s="18">
        <f t="shared" ca="1" si="17"/>
        <v>1711364.92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8691282.1300000288</v>
      </c>
      <c r="P25" s="18">
        <f t="shared" ca="1" si="17"/>
        <v>0</v>
      </c>
      <c r="Q25" s="18">
        <f t="shared" ca="1" si="17"/>
        <v>547966.81000000006</v>
      </c>
      <c r="R25" s="18">
        <f t="shared" ca="1" si="17"/>
        <v>0</v>
      </c>
      <c r="S25" s="18">
        <f t="shared" ca="1" si="17"/>
        <v>0</v>
      </c>
      <c r="T25" s="18">
        <f t="shared" ca="1" si="11"/>
        <v>414540602.20003402</v>
      </c>
      <c r="U25" s="18">
        <f t="shared" ca="1" si="18"/>
        <v>90977.950000000099</v>
      </c>
      <c r="V25" s="18">
        <f t="shared" ca="1" si="18"/>
        <v>20569385.2300005</v>
      </c>
      <c r="W25" s="18">
        <f t="shared" ca="1" si="18"/>
        <v>125886169.95999999</v>
      </c>
      <c r="X25" s="18">
        <f t="shared" ca="1" si="18"/>
        <v>0</v>
      </c>
      <c r="Y25" s="18">
        <f t="shared" ca="1" si="18"/>
        <v>2306159.66</v>
      </c>
      <c r="Z25" s="18">
        <f t="shared" ca="1" si="18"/>
        <v>7876135.3900001692</v>
      </c>
      <c r="AA25" s="18">
        <f t="shared" ca="1" si="18"/>
        <v>0</v>
      </c>
      <c r="AB25" s="18">
        <f t="shared" ca="1" si="18"/>
        <v>0</v>
      </c>
      <c r="AC25" s="18">
        <f t="shared" ca="1" si="18"/>
        <v>916712.20999997691</v>
      </c>
      <c r="AD25" s="18">
        <f t="shared" ca="1" si="18"/>
        <v>589967.87999999896</v>
      </c>
      <c r="AE25" s="18">
        <f t="shared" ca="1" si="18"/>
        <v>0</v>
      </c>
      <c r="AF25" s="18">
        <f t="shared" ca="1" si="18"/>
        <v>11988328.919999899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226166.18</v>
      </c>
      <c r="AK25" s="18">
        <f t="shared" ca="1" si="15"/>
        <v>4721.7700000000004</v>
      </c>
      <c r="AL25" s="18">
        <f t="shared" ca="1" si="15"/>
        <v>0</v>
      </c>
      <c r="AM25" s="18">
        <f t="shared" ca="1" si="15"/>
        <v>47066.51</v>
      </c>
      <c r="AN25" s="18">
        <f t="shared" ca="1" si="15"/>
        <v>4000</v>
      </c>
      <c r="AO25" s="18">
        <f t="shared" ca="1" si="15"/>
        <v>0</v>
      </c>
      <c r="AP25" s="18">
        <f t="shared" ca="1" si="15"/>
        <v>129617.62000000001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100330340.58000021</v>
      </c>
      <c r="AU25" s="18">
        <f t="shared" ca="1" si="15"/>
        <v>3754332.7399999797</v>
      </c>
      <c r="AV25" s="18">
        <f t="shared" ca="1" si="15"/>
        <v>3782366.2900000098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6009328.3800010998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26719300.309999801</v>
      </c>
      <c r="BO25" s="18">
        <f t="shared" ca="1" si="19"/>
        <v>0</v>
      </c>
      <c r="BP25" s="18">
        <f t="shared" ca="1" si="16"/>
        <v>19263704.570000101</v>
      </c>
      <c r="BQ25" s="18">
        <f t="shared" ca="1" si="16"/>
        <v>0</v>
      </c>
      <c r="BR25" s="18">
        <f t="shared" ca="1" si="16"/>
        <v>5544999.8800000008</v>
      </c>
      <c r="BS25" s="18">
        <f t="shared" ca="1" si="16"/>
        <v>2844026.1799999704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249659.32</v>
      </c>
      <c r="BX25" s="18">
        <f t="shared" ca="1" si="16"/>
        <v>0</v>
      </c>
      <c r="BY25" s="18">
        <f t="shared" ca="1" si="16"/>
        <v>0</v>
      </c>
      <c r="BZ25" s="18">
        <f t="shared" ca="1" si="16"/>
        <v>7167646.5800000001</v>
      </c>
      <c r="CA25" s="18">
        <f t="shared" ca="1" si="20"/>
        <v>1244880678.68997</v>
      </c>
      <c r="CB25" s="18">
        <f t="shared" ca="1" si="20"/>
        <v>807023.08</v>
      </c>
      <c r="CC25" s="18">
        <f t="shared" ca="1" si="20"/>
        <v>48190422.870000303</v>
      </c>
      <c r="CD25" s="18">
        <f t="shared" ca="1" si="20"/>
        <v>0</v>
      </c>
      <c r="CE25" s="18">
        <f t="shared" ca="1" si="20"/>
        <v>0</v>
      </c>
      <c r="CF25" s="18">
        <f t="shared" ca="1" si="20"/>
        <v>591984.84000000008</v>
      </c>
      <c r="CG25" s="18">
        <f t="shared" ca="1" si="20"/>
        <v>8621658.8200000003</v>
      </c>
      <c r="CH25" s="18">
        <f t="shared" ca="1" si="20"/>
        <v>493328.61</v>
      </c>
      <c r="CI25" s="19">
        <f ca="1">CJ25+CK25+CL25+CO25</f>
        <v>21455275.32</v>
      </c>
      <c r="CJ25" s="18">
        <f t="shared" ca="1" si="22"/>
        <v>0</v>
      </c>
      <c r="CK25" s="18">
        <f t="shared" ca="1" si="22"/>
        <v>0</v>
      </c>
      <c r="CL25" s="19">
        <f ca="1">+CM25+CN25</f>
        <v>21455275.32</v>
      </c>
      <c r="CM25" s="18">
        <f t="shared" ca="1" si="23"/>
        <v>0</v>
      </c>
      <c r="CN25" s="18">
        <f t="shared" ca="1" si="23"/>
        <v>21455275.32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114453.24</v>
      </c>
      <c r="CS25" s="18">
        <f t="shared" ca="1" si="21"/>
        <v>0</v>
      </c>
      <c r="CT25" s="18">
        <f t="shared" ca="1" si="21"/>
        <v>0</v>
      </c>
      <c r="CU25" s="19">
        <f t="shared" ca="1" si="9"/>
        <v>2227169678.5100069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24">+E26+F26+G26</f>
        <v>3884435.5599999996</v>
      </c>
      <c r="E26" s="18">
        <f t="shared" ca="1" si="17"/>
        <v>1272383.1599999997</v>
      </c>
      <c r="F26" s="18">
        <f t="shared" ca="1" si="17"/>
        <v>472544.23000000004</v>
      </c>
      <c r="G26" s="18">
        <f t="shared" ca="1" si="17"/>
        <v>2139508.17</v>
      </c>
      <c r="H26" s="18">
        <f t="shared" ca="1" si="17"/>
        <v>4108.3</v>
      </c>
      <c r="I26" s="18">
        <f t="shared" ca="1" si="17"/>
        <v>1556919.91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3794199.6251899996</v>
      </c>
      <c r="P26" s="18">
        <f t="shared" ca="1" si="17"/>
        <v>0</v>
      </c>
      <c r="Q26" s="18">
        <f t="shared" ca="1" si="17"/>
        <v>197495.88</v>
      </c>
      <c r="R26" s="18">
        <f t="shared" ca="1" si="17"/>
        <v>0</v>
      </c>
      <c r="S26" s="18">
        <f t="shared" ca="1" si="17"/>
        <v>0</v>
      </c>
      <c r="T26" s="18">
        <f t="shared" ca="1" si="11"/>
        <v>117465824.23</v>
      </c>
      <c r="U26" s="18">
        <f t="shared" ca="1" si="18"/>
        <v>1063671.0900000001</v>
      </c>
      <c r="V26" s="18">
        <f t="shared" ca="1" si="18"/>
        <v>1184311.8400000003</v>
      </c>
      <c r="W26" s="18">
        <f t="shared" ca="1" si="18"/>
        <v>30380921.809999999</v>
      </c>
      <c r="X26" s="18">
        <f t="shared" ca="1" si="18"/>
        <v>0</v>
      </c>
      <c r="Y26" s="18">
        <f t="shared" ca="1" si="18"/>
        <v>419825.16000000003</v>
      </c>
      <c r="Z26" s="18">
        <f t="shared" ca="1" si="18"/>
        <v>313561.62</v>
      </c>
      <c r="AA26" s="18">
        <f t="shared" ca="1" si="18"/>
        <v>0</v>
      </c>
      <c r="AB26" s="18">
        <f t="shared" ca="1" si="18"/>
        <v>0</v>
      </c>
      <c r="AC26" s="18">
        <f t="shared" ca="1" si="18"/>
        <v>69647.08</v>
      </c>
      <c r="AD26" s="18">
        <f t="shared" ca="1" si="18"/>
        <v>140798.38999999998</v>
      </c>
      <c r="AE26" s="18">
        <f t="shared" ca="1" si="18"/>
        <v>0</v>
      </c>
      <c r="AF26" s="18">
        <f t="shared" ca="1" si="18"/>
        <v>0</v>
      </c>
      <c r="AG26" s="18">
        <f t="shared" ca="1" si="18"/>
        <v>274305.43000000005</v>
      </c>
      <c r="AH26" s="18">
        <f t="shared" ca="1" si="18"/>
        <v>57671.07</v>
      </c>
      <c r="AI26" s="18">
        <f t="shared" ca="1" si="18"/>
        <v>0</v>
      </c>
      <c r="AJ26" s="18">
        <f t="shared" ca="1" si="18"/>
        <v>299756.06</v>
      </c>
      <c r="AK26" s="18">
        <f t="shared" ca="1" si="15"/>
        <v>13503.4</v>
      </c>
      <c r="AL26" s="18">
        <f t="shared" ca="1" si="15"/>
        <v>0</v>
      </c>
      <c r="AM26" s="18">
        <f t="shared" ca="1" si="15"/>
        <v>148496.15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8993499.1899999995</v>
      </c>
      <c r="AU26" s="18">
        <f t="shared" ca="1" si="15"/>
        <v>2214647.04</v>
      </c>
      <c r="AV26" s="18">
        <f t="shared" ca="1" si="15"/>
        <v>1311586.3300000003</v>
      </c>
      <c r="AW26" s="18">
        <f t="shared" ca="1" si="15"/>
        <v>0</v>
      </c>
      <c r="AX26" s="18">
        <f t="shared" ca="1" si="15"/>
        <v>361046.27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-1905192.1200000031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0</v>
      </c>
      <c r="BN26" s="18">
        <f t="shared" ca="1" si="19"/>
        <v>382146.82000000012</v>
      </c>
      <c r="BO26" s="18">
        <f t="shared" ca="1" si="19"/>
        <v>0</v>
      </c>
      <c r="BP26" s="18">
        <f t="shared" ca="1" si="16"/>
        <v>686242.79</v>
      </c>
      <c r="BQ26" s="18">
        <f t="shared" ca="1" si="16"/>
        <v>105905.64</v>
      </c>
      <c r="BR26" s="18">
        <f t="shared" ca="1" si="16"/>
        <v>670524.02</v>
      </c>
      <c r="BS26" s="18">
        <f t="shared" ca="1" si="16"/>
        <v>1392886.59</v>
      </c>
      <c r="BT26" s="18">
        <f t="shared" ca="1" si="16"/>
        <v>0</v>
      </c>
      <c r="BU26" s="18">
        <f t="shared" ca="1" si="16"/>
        <v>0</v>
      </c>
      <c r="BV26" s="18">
        <f t="shared" ca="1" si="16"/>
        <v>619.04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3360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4274.8099999999995</v>
      </c>
      <c r="CI26" s="19">
        <f t="shared" ref="CI26:CI73" ca="1" si="25">CJ26+CK26+CL26+CO26</f>
        <v>49408173.840000004</v>
      </c>
      <c r="CJ26" s="18">
        <f t="shared" ca="1" si="22"/>
        <v>0</v>
      </c>
      <c r="CK26" s="18">
        <f t="shared" ca="1" si="22"/>
        <v>2606868.41</v>
      </c>
      <c r="CL26" s="19">
        <f t="shared" ref="CL26:CL73" ca="1" si="26">+CM26+CN26</f>
        <v>46676773.240000002</v>
      </c>
      <c r="CM26" s="18">
        <f t="shared" ca="1" si="23"/>
        <v>89935.57</v>
      </c>
      <c r="CN26" s="18">
        <f t="shared" ca="1" si="23"/>
        <v>46586837.670000002</v>
      </c>
      <c r="CO26" s="19">
        <f t="shared" ref="CO26:CO73" ca="1" si="27">+CP26+CQ26</f>
        <v>124532.18999999999</v>
      </c>
      <c r="CP26" s="18">
        <f t="shared" ca="1" si="21"/>
        <v>33337.279999999999</v>
      </c>
      <c r="CQ26" s="18">
        <f t="shared" ca="1" si="21"/>
        <v>91194.909999999989</v>
      </c>
      <c r="CR26" s="18">
        <f t="shared" ca="1" si="21"/>
        <v>64197.462688</v>
      </c>
      <c r="CS26" s="18">
        <f t="shared" ca="1" si="21"/>
        <v>0</v>
      </c>
      <c r="CT26" s="18">
        <f t="shared" ca="1" si="21"/>
        <v>0</v>
      </c>
      <c r="CU26" s="19">
        <f t="shared" ca="1" si="9"/>
        <v>224963370.327878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293538797.69999999</v>
      </c>
      <c r="E27" s="18">
        <f t="shared" ca="1" si="17"/>
        <v>29524208.91899997</v>
      </c>
      <c r="F27" s="18">
        <f t="shared" ca="1" si="17"/>
        <v>220851479.83200002</v>
      </c>
      <c r="G27" s="18">
        <f t="shared" ca="1" si="17"/>
        <v>43163108.948999994</v>
      </c>
      <c r="H27" s="18">
        <f t="shared" ca="1" si="17"/>
        <v>2985602.34</v>
      </c>
      <c r="I27" s="18">
        <f t="shared" ca="1" si="17"/>
        <v>16360148.83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39040786.890000001</v>
      </c>
      <c r="P27" s="18">
        <f t="shared" ca="1" si="17"/>
        <v>0</v>
      </c>
      <c r="Q27" s="18">
        <f t="shared" ca="1" si="17"/>
        <v>17314615.510000002</v>
      </c>
      <c r="R27" s="18">
        <f t="shared" ca="1" si="17"/>
        <v>0</v>
      </c>
      <c r="S27" s="18">
        <f t="shared" ca="1" si="17"/>
        <v>0</v>
      </c>
      <c r="T27" s="18">
        <f t="shared" ca="1" si="11"/>
        <v>351749099.77520096</v>
      </c>
      <c r="U27" s="18">
        <f t="shared" ca="1" si="18"/>
        <v>3943495.8847989999</v>
      </c>
      <c r="V27" s="18">
        <f t="shared" ca="1" si="18"/>
        <v>6316888.1799999997</v>
      </c>
      <c r="W27" s="18">
        <f t="shared" ca="1" si="18"/>
        <v>118557074.61</v>
      </c>
      <c r="X27" s="18">
        <f t="shared" ca="1" si="18"/>
        <v>0</v>
      </c>
      <c r="Y27" s="18">
        <f t="shared" ca="1" si="18"/>
        <v>17152873.239999998</v>
      </c>
      <c r="Z27" s="18">
        <f t="shared" ca="1" si="18"/>
        <v>8352355.29</v>
      </c>
      <c r="AA27" s="18">
        <f t="shared" ca="1" si="18"/>
        <v>0</v>
      </c>
      <c r="AB27" s="18">
        <f t="shared" ca="1" si="18"/>
        <v>0</v>
      </c>
      <c r="AC27" s="18">
        <f t="shared" ca="1" si="18"/>
        <v>1230872.78</v>
      </c>
      <c r="AD27" s="18">
        <f t="shared" ca="1" si="18"/>
        <v>5493084.1699999999</v>
      </c>
      <c r="AE27" s="18">
        <f t="shared" ca="1" si="18"/>
        <v>0</v>
      </c>
      <c r="AF27" s="18">
        <f t="shared" ca="1" si="18"/>
        <v>436260.27</v>
      </c>
      <c r="AG27" s="18">
        <f t="shared" ca="1" si="18"/>
        <v>445017.77</v>
      </c>
      <c r="AH27" s="18">
        <f t="shared" ca="1" si="18"/>
        <v>258775.19</v>
      </c>
      <c r="AI27" s="18">
        <f t="shared" ca="1" si="18"/>
        <v>5666.61</v>
      </c>
      <c r="AJ27" s="18">
        <f t="shared" ca="1" si="18"/>
        <v>123900.64</v>
      </c>
      <c r="AK27" s="18">
        <f t="shared" ca="1" si="15"/>
        <v>10888.43</v>
      </c>
      <c r="AL27" s="18">
        <f t="shared" ca="1" si="15"/>
        <v>0</v>
      </c>
      <c r="AM27" s="18">
        <f t="shared" ca="1" si="15"/>
        <v>745005.33000000007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654133.14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2731911.38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141409.09</v>
      </c>
      <c r="BO27" s="18">
        <f t="shared" ca="1" si="19"/>
        <v>0</v>
      </c>
      <c r="BP27" s="18">
        <f t="shared" ca="1" si="16"/>
        <v>49898103.710000001</v>
      </c>
      <c r="BQ27" s="18">
        <f t="shared" ca="1" si="16"/>
        <v>9452150.9600000009</v>
      </c>
      <c r="BR27" s="18">
        <f t="shared" ca="1" si="16"/>
        <v>21044181.289999999</v>
      </c>
      <c r="BS27" s="18">
        <f t="shared" ca="1" si="16"/>
        <v>38911695.68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0</v>
      </c>
      <c r="CA27" s="18">
        <f t="shared" ca="1" si="20"/>
        <v>10255463.279999999</v>
      </c>
      <c r="CB27" s="18">
        <f t="shared" ca="1" si="20"/>
        <v>0</v>
      </c>
      <c r="CC27" s="18">
        <f t="shared" ca="1" si="20"/>
        <v>110298.13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721638732.42999995</v>
      </c>
      <c r="CJ27" s="18">
        <f t="shared" ca="1" si="22"/>
        <v>15804.41</v>
      </c>
      <c r="CK27" s="18">
        <f t="shared" ca="1" si="22"/>
        <v>122456.23</v>
      </c>
      <c r="CL27" s="19">
        <f t="shared" ca="1" si="26"/>
        <v>137079295.17001534</v>
      </c>
      <c r="CM27" s="18">
        <f t="shared" ca="1" si="23"/>
        <v>914293.40000000771</v>
      </c>
      <c r="CN27" s="18">
        <f t="shared" ca="1" si="23"/>
        <v>136165001.77001533</v>
      </c>
      <c r="CO27" s="19">
        <f t="shared" ca="1" si="27"/>
        <v>584421176.61998463</v>
      </c>
      <c r="CP27" s="18">
        <f t="shared" ca="1" si="21"/>
        <v>48596501.459997043</v>
      </c>
      <c r="CQ27" s="18">
        <f t="shared" ca="1" si="21"/>
        <v>535824675.15998763</v>
      </c>
      <c r="CR27" s="18">
        <f t="shared" ca="1" si="21"/>
        <v>893205.49000000244</v>
      </c>
      <c r="CS27" s="18">
        <f t="shared" ca="1" si="21"/>
        <v>0</v>
      </c>
      <c r="CT27" s="18">
        <f t="shared" ca="1" si="21"/>
        <v>0</v>
      </c>
      <c r="CU27" s="19">
        <f t="shared" ca="1" si="9"/>
        <v>1739799541.6399999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50341810.839903414</v>
      </c>
      <c r="E28" s="18">
        <f t="shared" ca="1" si="17"/>
        <v>12958054.100004863</v>
      </c>
      <c r="F28" s="18">
        <f t="shared" ca="1" si="17"/>
        <v>11076937.569998886</v>
      </c>
      <c r="G28" s="18">
        <f t="shared" ca="1" si="17"/>
        <v>26306819.169899661</v>
      </c>
      <c r="H28" s="18">
        <f t="shared" ca="1" si="17"/>
        <v>1757926.78</v>
      </c>
      <c r="I28" s="18">
        <f t="shared" ca="1" si="17"/>
        <v>29564940.050000001</v>
      </c>
      <c r="J28" s="18">
        <f t="shared" ca="1" si="17"/>
        <v>-1167.95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981028.02</v>
      </c>
      <c r="P28" s="18">
        <f t="shared" ca="1" si="17"/>
        <v>2875947.05</v>
      </c>
      <c r="Q28" s="18">
        <f t="shared" ca="1" si="17"/>
        <v>0</v>
      </c>
      <c r="R28" s="18">
        <f t="shared" ca="1" si="17"/>
        <v>0</v>
      </c>
      <c r="S28" s="18">
        <f t="shared" ca="1" si="17"/>
        <v>0</v>
      </c>
      <c r="T28" s="18">
        <f t="shared" ca="1" si="11"/>
        <v>637010271.89999998</v>
      </c>
      <c r="U28" s="18">
        <f t="shared" ca="1" si="18"/>
        <v>739183.64</v>
      </c>
      <c r="V28" s="18">
        <f t="shared" ca="1" si="18"/>
        <v>60704136.18</v>
      </c>
      <c r="W28" s="18">
        <f t="shared" ca="1" si="18"/>
        <v>353450420.45999998</v>
      </c>
      <c r="X28" s="18">
        <f t="shared" ca="1" si="18"/>
        <v>0</v>
      </c>
      <c r="Y28" s="18">
        <f t="shared" ca="1" si="18"/>
        <v>3404128.49</v>
      </c>
      <c r="Z28" s="18">
        <f t="shared" ca="1" si="18"/>
        <v>5172647.3599999994</v>
      </c>
      <c r="AA28" s="18">
        <f t="shared" ca="1" si="18"/>
        <v>0</v>
      </c>
      <c r="AB28" s="18">
        <f t="shared" ca="1" si="18"/>
        <v>0</v>
      </c>
      <c r="AC28" s="18">
        <f t="shared" ca="1" si="18"/>
        <v>460667.28</v>
      </c>
      <c r="AD28" s="18">
        <f t="shared" ca="1" si="18"/>
        <v>1527807.91</v>
      </c>
      <c r="AE28" s="18">
        <f t="shared" ca="1" si="18"/>
        <v>0</v>
      </c>
      <c r="AF28" s="18">
        <f t="shared" ca="1" si="18"/>
        <v>725346.36</v>
      </c>
      <c r="AG28" s="18">
        <f t="shared" ca="1" si="18"/>
        <v>873590.91</v>
      </c>
      <c r="AH28" s="18">
        <f t="shared" ca="1" si="18"/>
        <v>0</v>
      </c>
      <c r="AI28" s="18">
        <f t="shared" ca="1" si="18"/>
        <v>0</v>
      </c>
      <c r="AJ28" s="18">
        <f t="shared" ca="1" si="18"/>
        <v>158336.91</v>
      </c>
      <c r="AK28" s="18">
        <f t="shared" ca="1" si="15"/>
        <v>1016.72</v>
      </c>
      <c r="AL28" s="18">
        <f t="shared" ca="1" si="15"/>
        <v>0</v>
      </c>
      <c r="AM28" s="18">
        <f t="shared" ca="1" si="15"/>
        <v>2939631.03</v>
      </c>
      <c r="AN28" s="18">
        <f t="shared" ca="1" si="15"/>
        <v>0</v>
      </c>
      <c r="AO28" s="18">
        <f t="shared" ca="1" si="15"/>
        <v>0</v>
      </c>
      <c r="AP28" s="18">
        <f t="shared" ca="1" si="15"/>
        <v>1475761.55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97276920.730000004</v>
      </c>
      <c r="AU28" s="18">
        <f t="shared" ca="1" si="15"/>
        <v>907360.82</v>
      </c>
      <c r="AV28" s="18">
        <f t="shared" ca="1" si="15"/>
        <v>869822.81</v>
      </c>
      <c r="AW28" s="18">
        <f t="shared" ca="1" si="15"/>
        <v>0</v>
      </c>
      <c r="AX28" s="18">
        <f t="shared" ca="1" si="15"/>
        <v>883217.64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63824809.109999999</v>
      </c>
      <c r="BE28" s="18">
        <f t="shared" ca="1" si="19"/>
        <v>1155.3499999999999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6276393.4000000004</v>
      </c>
      <c r="BO28" s="18">
        <f t="shared" ca="1" si="19"/>
        <v>0</v>
      </c>
      <c r="BP28" s="18">
        <f t="shared" ca="1" si="16"/>
        <v>30895094.010000002</v>
      </c>
      <c r="BQ28" s="18">
        <f t="shared" ca="1" si="16"/>
        <v>259778.7</v>
      </c>
      <c r="BR28" s="18">
        <f t="shared" ca="1" si="16"/>
        <v>9669016.5299999993</v>
      </c>
      <c r="BS28" s="18">
        <f t="shared" ca="1" si="16"/>
        <v>27873999.890000001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4784.41</v>
      </c>
      <c r="BX28" s="18">
        <f t="shared" ca="1" si="16"/>
        <v>0</v>
      </c>
      <c r="BY28" s="18">
        <f t="shared" ca="1" si="16"/>
        <v>0</v>
      </c>
      <c r="BZ28" s="18">
        <f t="shared" ca="1" si="16"/>
        <v>1785542.71</v>
      </c>
      <c r="CA28" s="18">
        <f t="shared" ca="1" si="20"/>
        <v>106346666.47</v>
      </c>
      <c r="CB28" s="18">
        <f t="shared" ca="1" si="20"/>
        <v>0</v>
      </c>
      <c r="CC28" s="18">
        <f t="shared" ca="1" si="20"/>
        <v>1373730.57</v>
      </c>
      <c r="CD28" s="18">
        <f t="shared" ca="1" si="20"/>
        <v>0</v>
      </c>
      <c r="CE28" s="18">
        <f t="shared" ca="1" si="20"/>
        <v>0</v>
      </c>
      <c r="CF28" s="18">
        <f t="shared" ca="1" si="20"/>
        <v>3060</v>
      </c>
      <c r="CG28" s="18">
        <f t="shared" ca="1" si="20"/>
        <v>345018.14</v>
      </c>
      <c r="CH28" s="18">
        <f t="shared" ca="1" si="20"/>
        <v>0</v>
      </c>
      <c r="CI28" s="19">
        <f t="shared" ca="1" si="25"/>
        <v>2223540.5699999994</v>
      </c>
      <c r="CJ28" s="18">
        <f t="shared" ca="1" si="22"/>
        <v>0</v>
      </c>
      <c r="CK28" s="18">
        <f t="shared" ca="1" si="22"/>
        <v>0</v>
      </c>
      <c r="CL28" s="19">
        <f t="shared" ca="1" si="26"/>
        <v>2223540.5699999994</v>
      </c>
      <c r="CM28" s="18">
        <f t="shared" ca="1" si="23"/>
        <v>0</v>
      </c>
      <c r="CN28" s="18">
        <f t="shared" ca="1" si="23"/>
        <v>2223540.5699999994</v>
      </c>
      <c r="CO28" s="19">
        <f t="shared" ca="1" si="27"/>
        <v>0</v>
      </c>
      <c r="CP28" s="18">
        <f t="shared" ca="1" si="21"/>
        <v>0</v>
      </c>
      <c r="CQ28" s="18">
        <f t="shared" ca="1" si="21"/>
        <v>0</v>
      </c>
      <c r="CR28" s="18">
        <f t="shared" ca="1" si="21"/>
        <v>221118.96</v>
      </c>
      <c r="CS28" s="18">
        <f t="shared" ca="1" si="21"/>
        <v>0</v>
      </c>
      <c r="CT28" s="18">
        <f t="shared" ca="1" si="21"/>
        <v>0</v>
      </c>
      <c r="CU28" s="19">
        <f t="shared" ca="1" si="9"/>
        <v>1505204462.3099034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19257640.98</v>
      </c>
      <c r="E29" s="18">
        <f t="shared" ca="1" si="17"/>
        <v>5158659.25</v>
      </c>
      <c r="F29" s="18">
        <f t="shared" ca="1" si="17"/>
        <v>6600938.7300000004</v>
      </c>
      <c r="G29" s="18">
        <f t="shared" ca="1" si="17"/>
        <v>7498043</v>
      </c>
      <c r="H29" s="18">
        <f t="shared" ca="1" si="17"/>
        <v>75588.800000000003</v>
      </c>
      <c r="I29" s="18">
        <f t="shared" ca="1" si="17"/>
        <v>957341.12</v>
      </c>
      <c r="J29" s="18">
        <f t="shared" ca="1" si="17"/>
        <v>0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3116088.43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-44.87</v>
      </c>
      <c r="U29" s="18">
        <f t="shared" ca="1" si="18"/>
        <v>0</v>
      </c>
      <c r="V29" s="18">
        <f t="shared" ca="1" si="18"/>
        <v>0</v>
      </c>
      <c r="W29" s="18">
        <f t="shared" ca="1" si="18"/>
        <v>58592827.969999999</v>
      </c>
      <c r="X29" s="18">
        <f t="shared" ca="1" si="18"/>
        <v>0</v>
      </c>
      <c r="Y29" s="18">
        <f t="shared" ca="1" si="18"/>
        <v>286523.18</v>
      </c>
      <c r="Z29" s="18">
        <f t="shared" ca="1" si="18"/>
        <v>734405.05</v>
      </c>
      <c r="AA29" s="18">
        <f t="shared" ca="1" si="18"/>
        <v>0</v>
      </c>
      <c r="AB29" s="18">
        <f t="shared" ca="1" si="18"/>
        <v>0</v>
      </c>
      <c r="AC29" s="18">
        <f t="shared" ca="1" si="18"/>
        <v>3008.53</v>
      </c>
      <c r="AD29" s="18">
        <f t="shared" ca="1" si="18"/>
        <v>20690.87</v>
      </c>
      <c r="AE29" s="18">
        <f t="shared" ca="1" si="18"/>
        <v>0</v>
      </c>
      <c r="AF29" s="18">
        <f t="shared" ca="1" si="18"/>
        <v>0</v>
      </c>
      <c r="AG29" s="18">
        <f t="shared" ca="1" si="18"/>
        <v>-9875.32</v>
      </c>
      <c r="AH29" s="18">
        <f t="shared" ca="1" si="18"/>
        <v>0</v>
      </c>
      <c r="AI29" s="18">
        <f t="shared" ca="1" si="18"/>
        <v>0</v>
      </c>
      <c r="AJ29" s="18">
        <f t="shared" ca="1" si="18"/>
        <v>58336.91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15061.81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7133.85</v>
      </c>
      <c r="BC29" s="18">
        <f t="shared" ca="1" si="19"/>
        <v>0</v>
      </c>
      <c r="BD29" s="18">
        <f t="shared" ca="1" si="19"/>
        <v>318128.93</v>
      </c>
      <c r="BE29" s="18">
        <f t="shared" ca="1" si="19"/>
        <v>-1943.04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4581732.1900000004</v>
      </c>
      <c r="BN29" s="18">
        <f t="shared" ca="1" si="19"/>
        <v>178319.73</v>
      </c>
      <c r="BO29" s="18">
        <f t="shared" ca="1" si="19"/>
        <v>0</v>
      </c>
      <c r="BP29" s="18">
        <f t="shared" ca="1" si="16"/>
        <v>1108148.68</v>
      </c>
      <c r="BQ29" s="18">
        <f t="shared" ca="1" si="16"/>
        <v>5245.79</v>
      </c>
      <c r="BR29" s="18">
        <f t="shared" ca="1" si="16"/>
        <v>1464861.35</v>
      </c>
      <c r="BS29" s="18">
        <f t="shared" ca="1" si="16"/>
        <v>655249.67000000004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287288.28999999998</v>
      </c>
      <c r="CS29" s="18">
        <f t="shared" ca="1" si="21"/>
        <v>0</v>
      </c>
      <c r="CT29" s="18">
        <f t="shared" ca="1" si="21"/>
        <v>0</v>
      </c>
      <c r="CU29" s="19">
        <f t="shared" ca="1" si="9"/>
        <v>91711758.900000021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105645992.56900002</v>
      </c>
      <c r="E30" s="18">
        <f t="shared" ca="1" si="17"/>
        <v>10726367.967881877</v>
      </c>
      <c r="F30" s="18">
        <f t="shared" ca="1" si="17"/>
        <v>76944799.657846555</v>
      </c>
      <c r="G30" s="18">
        <f t="shared" ca="1" si="17"/>
        <v>17974824.943271592</v>
      </c>
      <c r="H30" s="18">
        <f t="shared" ca="1" si="17"/>
        <v>9843551.1515999995</v>
      </c>
      <c r="I30" s="18">
        <f t="shared" ca="1" si="17"/>
        <v>32264873.949999999</v>
      </c>
      <c r="J30" s="18">
        <f t="shared" ca="1" si="17"/>
        <v>139906.05000000002</v>
      </c>
      <c r="K30" s="18">
        <f t="shared" ca="1" si="17"/>
        <v>0</v>
      </c>
      <c r="L30" s="18">
        <f t="shared" ca="1" si="17"/>
        <v>0</v>
      </c>
      <c r="M30" s="18">
        <f t="shared" ca="1" si="17"/>
        <v>1254550.99</v>
      </c>
      <c r="N30" s="18">
        <f t="shared" ca="1" si="17"/>
        <v>0</v>
      </c>
      <c r="O30" s="18">
        <f t="shared" ca="1" si="17"/>
        <v>100149531.5</v>
      </c>
      <c r="P30" s="18">
        <f t="shared" ca="1" si="17"/>
        <v>0</v>
      </c>
      <c r="Q30" s="18">
        <f t="shared" ca="1" si="17"/>
        <v>6099348.7200000007</v>
      </c>
      <c r="R30" s="18">
        <f t="shared" ca="1" si="17"/>
        <v>0</v>
      </c>
      <c r="S30" s="18">
        <f t="shared" ca="1" si="17"/>
        <v>0</v>
      </c>
      <c r="T30" s="18">
        <f t="shared" ca="1" si="11"/>
        <v>571933360.1500001</v>
      </c>
      <c r="U30" s="18">
        <f t="shared" ca="1" si="18"/>
        <v>59463.98</v>
      </c>
      <c r="V30" s="18">
        <f t="shared" ca="1" si="18"/>
        <v>23667638.979999997</v>
      </c>
      <c r="W30" s="18">
        <f t="shared" ca="1" si="18"/>
        <v>289304470.14219999</v>
      </c>
      <c r="X30" s="18">
        <f t="shared" ca="1" si="18"/>
        <v>36009.06</v>
      </c>
      <c r="Y30" s="18">
        <f t="shared" ca="1" si="18"/>
        <v>8097549.5175000001</v>
      </c>
      <c r="Z30" s="18">
        <f t="shared" ca="1" si="18"/>
        <v>29566953.344000001</v>
      </c>
      <c r="AA30" s="18">
        <f t="shared" ca="1" si="18"/>
        <v>506.25</v>
      </c>
      <c r="AB30" s="18">
        <f t="shared" ca="1" si="18"/>
        <v>0</v>
      </c>
      <c r="AC30" s="18">
        <f t="shared" ca="1" si="18"/>
        <v>1047017.2928000001</v>
      </c>
      <c r="AD30" s="18">
        <f t="shared" ca="1" si="18"/>
        <v>20168721.3345</v>
      </c>
      <c r="AE30" s="18">
        <f t="shared" ca="1" si="18"/>
        <v>0</v>
      </c>
      <c r="AF30" s="18">
        <f t="shared" ca="1" si="18"/>
        <v>2406111.66</v>
      </c>
      <c r="AG30" s="18">
        <f t="shared" ca="1" si="18"/>
        <v>886518.7</v>
      </c>
      <c r="AH30" s="18">
        <f t="shared" ca="1" si="18"/>
        <v>43763.46</v>
      </c>
      <c r="AI30" s="18">
        <f t="shared" ca="1" si="18"/>
        <v>0</v>
      </c>
      <c r="AJ30" s="18">
        <f t="shared" ca="1" si="18"/>
        <v>180941.19</v>
      </c>
      <c r="AK30" s="18">
        <f t="shared" ca="1" si="15"/>
        <v>10867.6</v>
      </c>
      <c r="AL30" s="18">
        <f t="shared" ca="1" si="15"/>
        <v>0</v>
      </c>
      <c r="AM30" s="18">
        <f t="shared" ca="1" si="15"/>
        <v>168392.57</v>
      </c>
      <c r="AN30" s="18">
        <f t="shared" ca="1" si="15"/>
        <v>168229.72</v>
      </c>
      <c r="AO30" s="18">
        <f t="shared" ca="1" si="15"/>
        <v>0</v>
      </c>
      <c r="AP30" s="18">
        <f t="shared" ca="1" si="15"/>
        <v>230973.38190000001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94614525.002800003</v>
      </c>
      <c r="AU30" s="18">
        <f t="shared" ca="1" si="15"/>
        <v>17821566.833799999</v>
      </c>
      <c r="AV30" s="18">
        <f t="shared" ca="1" si="15"/>
        <v>36066960.659500003</v>
      </c>
      <c r="AW30" s="18">
        <f t="shared" ca="1" si="15"/>
        <v>0</v>
      </c>
      <c r="AX30" s="18">
        <f t="shared" ca="1" si="15"/>
        <v>17612968.8402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3221502.06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2200312.7599999998</v>
      </c>
      <c r="BO30" s="18">
        <f t="shared" ca="1" si="19"/>
        <v>0</v>
      </c>
      <c r="BP30" s="18">
        <f t="shared" ca="1" si="16"/>
        <v>18062351.502100002</v>
      </c>
      <c r="BQ30" s="18">
        <f t="shared" ca="1" si="16"/>
        <v>3389035.7199999997</v>
      </c>
      <c r="BR30" s="18">
        <f t="shared" ca="1" si="16"/>
        <v>50734220.160000004</v>
      </c>
      <c r="BS30" s="18">
        <f t="shared" ca="1" si="16"/>
        <v>7269460.1499999994</v>
      </c>
      <c r="BT30" s="18">
        <f t="shared" ca="1" si="16"/>
        <v>0</v>
      </c>
      <c r="BU30" s="18">
        <f t="shared" ca="1" si="16"/>
        <v>0</v>
      </c>
      <c r="BV30" s="18">
        <f t="shared" ca="1" si="16"/>
        <v>-216855.05</v>
      </c>
      <c r="BW30" s="18">
        <f t="shared" ca="1" si="16"/>
        <v>45960.46</v>
      </c>
      <c r="BX30" s="18">
        <f t="shared" ca="1" si="16"/>
        <v>0</v>
      </c>
      <c r="BY30" s="18">
        <f t="shared" ca="1" si="16"/>
        <v>0</v>
      </c>
      <c r="BZ30" s="18">
        <f t="shared" ca="1" si="16"/>
        <v>2941617.85</v>
      </c>
      <c r="CA30" s="18">
        <f t="shared" ca="1" si="20"/>
        <v>172780152.91999999</v>
      </c>
      <c r="CB30" s="18">
        <f t="shared" ca="1" si="20"/>
        <v>230883.6</v>
      </c>
      <c r="CC30" s="18">
        <f t="shared" ca="1" si="20"/>
        <v>299439.40999999997</v>
      </c>
      <c r="CD30" s="18">
        <f t="shared" ca="1" si="20"/>
        <v>0</v>
      </c>
      <c r="CE30" s="18">
        <f t="shared" ca="1" si="20"/>
        <v>156864.92000000001</v>
      </c>
      <c r="CF30" s="18">
        <f t="shared" ca="1" si="20"/>
        <v>7524396.1499999994</v>
      </c>
      <c r="CG30" s="18">
        <f t="shared" ca="1" si="20"/>
        <v>915529.51</v>
      </c>
      <c r="CH30" s="18">
        <f t="shared" ca="1" si="20"/>
        <v>0</v>
      </c>
      <c r="CI30" s="19">
        <f t="shared" ca="1" si="25"/>
        <v>23315210.32</v>
      </c>
      <c r="CJ30" s="18">
        <f t="shared" ca="1" si="22"/>
        <v>291980.25</v>
      </c>
      <c r="CK30" s="18">
        <f t="shared" ca="1" si="22"/>
        <v>830149.25</v>
      </c>
      <c r="CL30" s="19">
        <f t="shared" ca="1" si="26"/>
        <v>11294957.17</v>
      </c>
      <c r="CM30" s="18">
        <f t="shared" ca="1" si="23"/>
        <v>133034.14000000001</v>
      </c>
      <c r="CN30" s="18">
        <f t="shared" ca="1" si="23"/>
        <v>11161923.029999999</v>
      </c>
      <c r="CO30" s="19">
        <f t="shared" ca="1" si="27"/>
        <v>10898123.65</v>
      </c>
      <c r="CP30" s="18">
        <f t="shared" ca="1" si="21"/>
        <v>1808822.23</v>
      </c>
      <c r="CQ30" s="18">
        <f t="shared" ca="1" si="21"/>
        <v>9089301.4199999999</v>
      </c>
      <c r="CR30" s="18">
        <f t="shared" ca="1" si="21"/>
        <v>1007636.53</v>
      </c>
      <c r="CS30" s="18">
        <f t="shared" ca="1" si="21"/>
        <v>0</v>
      </c>
      <c r="CT30" s="18">
        <f t="shared" ca="1" si="21"/>
        <v>0</v>
      </c>
      <c r="CU30" s="19">
        <f t="shared" ca="1" si="9"/>
        <v>1663368983.5719006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4254405.01</v>
      </c>
      <c r="E31" s="18">
        <f t="shared" ca="1" si="17"/>
        <v>493839.38000000006</v>
      </c>
      <c r="F31" s="18">
        <f t="shared" ca="1" si="17"/>
        <v>1497836.67</v>
      </c>
      <c r="G31" s="18">
        <f t="shared" ca="1" si="17"/>
        <v>2262728.96</v>
      </c>
      <c r="H31" s="18">
        <f t="shared" ca="1" si="17"/>
        <v>742845.85</v>
      </c>
      <c r="I31" s="18">
        <f t="shared" ca="1" si="17"/>
        <v>2751573.28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262330.75</v>
      </c>
      <c r="P31" s="18">
        <f t="shared" ca="1" si="17"/>
        <v>0</v>
      </c>
      <c r="Q31" s="18">
        <f t="shared" ca="1" si="17"/>
        <v>18088.129999999997</v>
      </c>
      <c r="R31" s="18">
        <f t="shared" ca="1" si="17"/>
        <v>0</v>
      </c>
      <c r="S31" s="18">
        <f t="shared" ca="1" si="17"/>
        <v>0</v>
      </c>
      <c r="T31" s="18">
        <f t="shared" ca="1" si="11"/>
        <v>34521725.580000006</v>
      </c>
      <c r="U31" s="18">
        <f t="shared" ca="1" si="18"/>
        <v>0</v>
      </c>
      <c r="V31" s="18">
        <f t="shared" ca="1" si="18"/>
        <v>304912.18</v>
      </c>
      <c r="W31" s="18">
        <f t="shared" ca="1" si="18"/>
        <v>3036060.11</v>
      </c>
      <c r="X31" s="18">
        <f t="shared" ca="1" si="18"/>
        <v>0</v>
      </c>
      <c r="Y31" s="18">
        <f t="shared" ca="1" si="18"/>
        <v>877346.3600000001</v>
      </c>
      <c r="Z31" s="18">
        <f t="shared" ca="1" si="18"/>
        <v>300268.13000000006</v>
      </c>
      <c r="AA31" s="18">
        <f t="shared" ca="1" si="18"/>
        <v>0</v>
      </c>
      <c r="AB31" s="18">
        <f t="shared" ca="1" si="18"/>
        <v>0</v>
      </c>
      <c r="AC31" s="18">
        <f t="shared" ca="1" si="18"/>
        <v>197150.58999999997</v>
      </c>
      <c r="AD31" s="18">
        <f t="shared" ca="1" si="18"/>
        <v>2009348.71</v>
      </c>
      <c r="AE31" s="18">
        <f t="shared" ca="1" si="18"/>
        <v>0</v>
      </c>
      <c r="AF31" s="18">
        <f t="shared" ca="1" si="18"/>
        <v>21563.440000000002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0</v>
      </c>
      <c r="AK31" s="18">
        <f t="shared" ca="1" si="15"/>
        <v>49480.73</v>
      </c>
      <c r="AL31" s="18">
        <f t="shared" ca="1" si="15"/>
        <v>0</v>
      </c>
      <c r="AM31" s="18">
        <f t="shared" ca="1" si="15"/>
        <v>10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12951193.380000001</v>
      </c>
      <c r="AU31" s="18">
        <f t="shared" ca="1" si="15"/>
        <v>633791.84</v>
      </c>
      <c r="AV31" s="18">
        <f t="shared" ca="1" si="15"/>
        <v>1119840.99</v>
      </c>
      <c r="AW31" s="18">
        <f t="shared" ca="1" si="15"/>
        <v>0</v>
      </c>
      <c r="AX31" s="18">
        <f t="shared" ca="1" si="15"/>
        <v>520325.88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10612314.229999999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12226.24</v>
      </c>
      <c r="BM31" s="18">
        <f t="shared" ca="1" si="19"/>
        <v>0</v>
      </c>
      <c r="BN31" s="18">
        <f t="shared" ca="1" si="19"/>
        <v>792.09</v>
      </c>
      <c r="BO31" s="18">
        <f t="shared" ca="1" si="19"/>
        <v>0</v>
      </c>
      <c r="BP31" s="18">
        <f t="shared" ca="1" si="16"/>
        <v>2736987.96</v>
      </c>
      <c r="BQ31" s="18">
        <f t="shared" ca="1" si="16"/>
        <v>10760.08</v>
      </c>
      <c r="BR31" s="18">
        <f t="shared" ca="1" si="16"/>
        <v>1816235.05</v>
      </c>
      <c r="BS31" s="18">
        <f t="shared" ca="1" si="16"/>
        <v>1057644.92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270276.28999999998</v>
      </c>
      <c r="CA31" s="18">
        <f t="shared" ca="1" si="20"/>
        <v>19054993.440000001</v>
      </c>
      <c r="CB31" s="18">
        <f t="shared" ca="1" si="20"/>
        <v>0</v>
      </c>
      <c r="CC31" s="18">
        <f t="shared" ca="1" si="20"/>
        <v>576561.76</v>
      </c>
      <c r="CD31" s="18">
        <f t="shared" ca="1" si="20"/>
        <v>0</v>
      </c>
      <c r="CE31" s="18">
        <f t="shared" ca="1" si="20"/>
        <v>0</v>
      </c>
      <c r="CF31" s="18">
        <f t="shared" ca="1" si="20"/>
        <v>0</v>
      </c>
      <c r="CG31" s="18">
        <f t="shared" ca="1" si="20"/>
        <v>0</v>
      </c>
      <c r="CH31" s="18">
        <f t="shared" ca="1" si="20"/>
        <v>0</v>
      </c>
      <c r="CI31" s="19">
        <f t="shared" ca="1" si="25"/>
        <v>-15956.04</v>
      </c>
      <c r="CJ31" s="18">
        <f t="shared" ca="1" si="22"/>
        <v>-15956.04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100705096.96000001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176329417.45362499</v>
      </c>
      <c r="E32" s="18">
        <f t="shared" ca="1" si="17"/>
        <v>13668435.730010001</v>
      </c>
      <c r="F32" s="18">
        <f t="shared" ca="1" si="17"/>
        <v>29893276.967983004</v>
      </c>
      <c r="G32" s="18">
        <f t="shared" ca="1" si="17"/>
        <v>132767704.755632</v>
      </c>
      <c r="H32" s="18">
        <f t="shared" ca="1" si="17"/>
        <v>14044964.762306001</v>
      </c>
      <c r="I32" s="18">
        <f t="shared" ca="1" si="17"/>
        <v>24154126.699999999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35987090.770016998</v>
      </c>
      <c r="P32" s="18">
        <f t="shared" ca="1" si="17"/>
        <v>0</v>
      </c>
      <c r="Q32" s="18">
        <f t="shared" ca="1" si="17"/>
        <v>4849092.8800010001</v>
      </c>
      <c r="R32" s="18">
        <f t="shared" ca="1" si="17"/>
        <v>0</v>
      </c>
      <c r="S32" s="18">
        <f t="shared" ca="1" si="17"/>
        <v>0</v>
      </c>
      <c r="T32" s="18">
        <f t="shared" ca="1" si="11"/>
        <v>638206691.36000001</v>
      </c>
      <c r="U32" s="18">
        <f t="shared" ca="1" si="18"/>
        <v>0</v>
      </c>
      <c r="V32" s="18">
        <f t="shared" ca="1" si="18"/>
        <v>59781765.759999998</v>
      </c>
      <c r="W32" s="18">
        <f t="shared" ca="1" si="18"/>
        <v>516534375.35000002</v>
      </c>
      <c r="X32" s="18">
        <f t="shared" ca="1" si="18"/>
        <v>336574.99</v>
      </c>
      <c r="Y32" s="18">
        <f t="shared" ca="1" si="18"/>
        <v>17111847.07</v>
      </c>
      <c r="Z32" s="18">
        <f t="shared" ca="1" si="18"/>
        <v>6305300.1399999997</v>
      </c>
      <c r="AA32" s="18">
        <f t="shared" ca="1" si="18"/>
        <v>0</v>
      </c>
      <c r="AB32" s="18">
        <f t="shared" ca="1" si="18"/>
        <v>0</v>
      </c>
      <c r="AC32" s="18">
        <f t="shared" ca="1" si="18"/>
        <v>3109669.4900580002</v>
      </c>
      <c r="AD32" s="18">
        <f t="shared" ca="1" si="18"/>
        <v>21412791.426286001</v>
      </c>
      <c r="AE32" s="18">
        <f t="shared" ca="1" si="18"/>
        <v>0</v>
      </c>
      <c r="AF32" s="18">
        <f t="shared" ca="1" si="18"/>
        <v>1959138.9300000002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531342.04999999993</v>
      </c>
      <c r="AK32" s="18">
        <f t="shared" ca="1" si="15"/>
        <v>498372.02</v>
      </c>
      <c r="AL32" s="18">
        <f t="shared" ca="1" si="15"/>
        <v>0</v>
      </c>
      <c r="AM32" s="18">
        <f t="shared" ca="1" si="15"/>
        <v>7799914.1799999997</v>
      </c>
      <c r="AN32" s="18">
        <f t="shared" ca="1" si="15"/>
        <v>70449.5</v>
      </c>
      <c r="AO32" s="18">
        <f t="shared" ca="1" si="15"/>
        <v>26822.45</v>
      </c>
      <c r="AP32" s="18">
        <f t="shared" ca="1" si="15"/>
        <v>417325.28999999992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165745487.78664902</v>
      </c>
      <c r="AU32" s="18">
        <f t="shared" ca="1" si="15"/>
        <v>20642376.010208003</v>
      </c>
      <c r="AV32" s="18">
        <f t="shared" ca="1" si="15"/>
        <v>19010581.817673001</v>
      </c>
      <c r="AW32" s="18">
        <f t="shared" ca="1" si="15"/>
        <v>0</v>
      </c>
      <c r="AX32" s="18">
        <f t="shared" ca="1" si="15"/>
        <v>19967624.317653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6013753.5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466559.03</v>
      </c>
      <c r="BM32" s="18">
        <f t="shared" ca="1" si="19"/>
        <v>0</v>
      </c>
      <c r="BN32" s="18">
        <f t="shared" ca="1" si="19"/>
        <v>13150009.829995001</v>
      </c>
      <c r="BO32" s="18">
        <f t="shared" ca="1" si="19"/>
        <v>0</v>
      </c>
      <c r="BP32" s="18">
        <f t="shared" ca="1" si="16"/>
        <v>47372768.350083992</v>
      </c>
      <c r="BQ32" s="18">
        <f t="shared" ca="1" si="16"/>
        <v>6635584.3600000003</v>
      </c>
      <c r="BR32" s="18">
        <f t="shared" ca="1" si="16"/>
        <v>18670673.502198</v>
      </c>
      <c r="BS32" s="18">
        <f t="shared" ca="1" si="16"/>
        <v>22068483.930029999</v>
      </c>
      <c r="BT32" s="18">
        <f t="shared" ca="1" si="16"/>
        <v>0</v>
      </c>
      <c r="BU32" s="18">
        <f t="shared" ca="1" si="16"/>
        <v>0</v>
      </c>
      <c r="BV32" s="18">
        <f t="shared" ca="1" si="16"/>
        <v>9631222</v>
      </c>
      <c r="BW32" s="18">
        <f t="shared" ca="1" si="16"/>
        <v>63844.45</v>
      </c>
      <c r="BX32" s="18">
        <f t="shared" ca="1" si="16"/>
        <v>0</v>
      </c>
      <c r="BY32" s="18">
        <f t="shared" ca="1" si="16"/>
        <v>0</v>
      </c>
      <c r="BZ32" s="18">
        <f t="shared" ca="1" si="16"/>
        <v>2143649.4500000002</v>
      </c>
      <c r="CA32" s="18">
        <f t="shared" ca="1" si="20"/>
        <v>82586977.579999998</v>
      </c>
      <c r="CB32" s="18">
        <f t="shared" ca="1" si="20"/>
        <v>199105.15</v>
      </c>
      <c r="CC32" s="18">
        <f t="shared" ca="1" si="20"/>
        <v>5241745.1100000003</v>
      </c>
      <c r="CD32" s="18">
        <f t="shared" ca="1" si="20"/>
        <v>0</v>
      </c>
      <c r="CE32" s="18">
        <f t="shared" ca="1" si="20"/>
        <v>0</v>
      </c>
      <c r="CF32" s="18">
        <f t="shared" ca="1" si="20"/>
        <v>157559.71000000002</v>
      </c>
      <c r="CG32" s="18">
        <f t="shared" ca="1" si="20"/>
        <v>1284004.0499999998</v>
      </c>
      <c r="CH32" s="18">
        <f t="shared" ca="1" si="20"/>
        <v>55132.729999999996</v>
      </c>
      <c r="CI32" s="19">
        <f t="shared" ca="1" si="25"/>
        <v>64937786.590000004</v>
      </c>
      <c r="CJ32" s="18">
        <f t="shared" ca="1" si="22"/>
        <v>2393423.34</v>
      </c>
      <c r="CK32" s="18">
        <f t="shared" ca="1" si="22"/>
        <v>12992543.84</v>
      </c>
      <c r="CL32" s="19">
        <f t="shared" ca="1" si="26"/>
        <v>49446260.790000007</v>
      </c>
      <c r="CM32" s="18">
        <f t="shared" ca="1" si="23"/>
        <v>3852295.88</v>
      </c>
      <c r="CN32" s="18">
        <f t="shared" ca="1" si="23"/>
        <v>45593964.910000004</v>
      </c>
      <c r="CO32" s="19">
        <f t="shared" ca="1" si="27"/>
        <v>105558.62</v>
      </c>
      <c r="CP32" s="18">
        <f t="shared" ca="1" si="21"/>
        <v>64181.37</v>
      </c>
      <c r="CQ32" s="18">
        <f t="shared" ca="1" si="21"/>
        <v>41377.25</v>
      </c>
      <c r="CR32" s="18">
        <f t="shared" ca="1" si="21"/>
        <v>8476179.5099999998</v>
      </c>
      <c r="CS32" s="18">
        <f t="shared" ca="1" si="21"/>
        <v>0</v>
      </c>
      <c r="CT32" s="18">
        <f t="shared" ca="1" si="21"/>
        <v>15011.75</v>
      </c>
      <c r="CU32" s="19">
        <f t="shared" ca="1" si="9"/>
        <v>2044003193.0867827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101400853.33999935</v>
      </c>
      <c r="E33" s="18">
        <f t="shared" ca="1" si="17"/>
        <v>35208539.449998915</v>
      </c>
      <c r="F33" s="18">
        <f t="shared" ca="1" si="17"/>
        <v>27166267.450000044</v>
      </c>
      <c r="G33" s="18">
        <f t="shared" ca="1" si="17"/>
        <v>39026046.440000385</v>
      </c>
      <c r="H33" s="18">
        <f t="shared" ca="1" si="17"/>
        <v>3850418.450000003</v>
      </c>
      <c r="I33" s="18">
        <f t="shared" ca="1" si="17"/>
        <v>37578292.300001554</v>
      </c>
      <c r="J33" s="18">
        <f t="shared" ca="1" si="17"/>
        <v>558876.01000000013</v>
      </c>
      <c r="K33" s="18">
        <f t="shared" ca="1" si="17"/>
        <v>186423.75999999998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56544713.09000019</v>
      </c>
      <c r="P33" s="18">
        <f t="shared" ca="1" si="17"/>
        <v>0</v>
      </c>
      <c r="Q33" s="18">
        <f t="shared" ca="1" si="17"/>
        <v>0</v>
      </c>
      <c r="R33" s="18">
        <f t="shared" ca="1" si="17"/>
        <v>0</v>
      </c>
      <c r="S33" s="18">
        <f t="shared" ca="1" si="17"/>
        <v>0</v>
      </c>
      <c r="T33" s="18">
        <f t="shared" ca="1" si="11"/>
        <v>503836149.35993594</v>
      </c>
      <c r="U33" s="18">
        <f t="shared" ca="1" si="18"/>
        <v>26341286.370000117</v>
      </c>
      <c r="V33" s="18">
        <f t="shared" ca="1" si="18"/>
        <v>15363058.760000013</v>
      </c>
      <c r="W33" s="18">
        <f t="shared" ca="1" si="18"/>
        <v>172171957.23000413</v>
      </c>
      <c r="X33" s="18">
        <f t="shared" ca="1" si="18"/>
        <v>1864039.8900000416</v>
      </c>
      <c r="Y33" s="18">
        <f t="shared" ca="1" si="18"/>
        <v>7931404.3899999987</v>
      </c>
      <c r="Z33" s="18">
        <f t="shared" ca="1" si="18"/>
        <v>1980345.5699999987</v>
      </c>
      <c r="AA33" s="18">
        <f t="shared" ca="1" si="18"/>
        <v>48016.369999999988</v>
      </c>
      <c r="AB33" s="18">
        <f t="shared" ca="1" si="18"/>
        <v>0</v>
      </c>
      <c r="AC33" s="18">
        <f t="shared" ca="1" si="18"/>
        <v>917790.27999999933</v>
      </c>
      <c r="AD33" s="18">
        <f t="shared" ca="1" si="18"/>
        <v>1647173.4999997136</v>
      </c>
      <c r="AE33" s="18">
        <f t="shared" ca="1" si="18"/>
        <v>6000</v>
      </c>
      <c r="AF33" s="18">
        <f t="shared" ca="1" si="18"/>
        <v>299127.83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99036.95</v>
      </c>
      <c r="AK33" s="18">
        <f t="shared" ca="1" si="15"/>
        <v>33962.029999999992</v>
      </c>
      <c r="AL33" s="18">
        <f t="shared" ca="1" si="15"/>
        <v>0</v>
      </c>
      <c r="AM33" s="18">
        <f t="shared" ca="1" si="15"/>
        <v>4000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199184.92999999988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102718001.95999984</v>
      </c>
      <c r="AU33" s="18">
        <f t="shared" ca="1" si="15"/>
        <v>9200849.0499993656</v>
      </c>
      <c r="AV33" s="18">
        <f t="shared" ca="1" si="15"/>
        <v>2347557.2499993574</v>
      </c>
      <c r="AW33" s="18">
        <f t="shared" ca="1" si="15"/>
        <v>0</v>
      </c>
      <c r="AX33" s="18">
        <f t="shared" ca="1" si="15"/>
        <v>473283.88000003604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16963967.90000036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593356.01000000571</v>
      </c>
      <c r="BO33" s="18">
        <f t="shared" ca="1" si="19"/>
        <v>0</v>
      </c>
      <c r="BP33" s="18">
        <f t="shared" ca="1" si="16"/>
        <v>9434152.9499999993</v>
      </c>
      <c r="BQ33" s="18">
        <f t="shared" ca="1" si="16"/>
        <v>590679.24000000011</v>
      </c>
      <c r="BR33" s="18">
        <f t="shared" ca="1" si="16"/>
        <v>955062.37000000081</v>
      </c>
      <c r="BS33" s="18">
        <f t="shared" ca="1" si="16"/>
        <v>3505930.2599999574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2541.5500000000002</v>
      </c>
      <c r="BX33" s="18">
        <f t="shared" ca="1" si="16"/>
        <v>0</v>
      </c>
      <c r="BY33" s="18">
        <f t="shared" ca="1" si="16"/>
        <v>0</v>
      </c>
      <c r="BZ33" s="18">
        <f t="shared" ca="1" si="16"/>
        <v>1978643.1700000002</v>
      </c>
      <c r="CA33" s="18">
        <f t="shared" ca="1" si="20"/>
        <v>111247044.09999986</v>
      </c>
      <c r="CB33" s="18">
        <f t="shared" ca="1" si="20"/>
        <v>0</v>
      </c>
      <c r="CC33" s="18">
        <f t="shared" ca="1" si="20"/>
        <v>795421.16000000015</v>
      </c>
      <c r="CD33" s="18">
        <f t="shared" ca="1" si="20"/>
        <v>0</v>
      </c>
      <c r="CE33" s="18">
        <f t="shared" ca="1" si="20"/>
        <v>0</v>
      </c>
      <c r="CF33" s="18">
        <f t="shared" ca="1" si="20"/>
        <v>33345</v>
      </c>
      <c r="CG33" s="18">
        <f t="shared" ca="1" si="20"/>
        <v>79679.44</v>
      </c>
      <c r="CH33" s="18">
        <f t="shared" ca="1" si="20"/>
        <v>7676692.6699999999</v>
      </c>
      <c r="CI33" s="19">
        <f t="shared" ca="1" si="25"/>
        <v>43877704.330000006</v>
      </c>
      <c r="CJ33" s="18">
        <f t="shared" ca="1" si="22"/>
        <v>4675038.3599999957</v>
      </c>
      <c r="CK33" s="18">
        <f t="shared" ca="1" si="22"/>
        <v>739526.73000000021</v>
      </c>
      <c r="CL33" s="19">
        <f t="shared" ca="1" si="26"/>
        <v>38463139.24000001</v>
      </c>
      <c r="CM33" s="18">
        <f t="shared" ca="1" si="23"/>
        <v>673937.74</v>
      </c>
      <c r="CN33" s="18">
        <f t="shared" ca="1" si="23"/>
        <v>37789201.500000007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927638.78999999771</v>
      </c>
      <c r="CS33" s="18">
        <f t="shared" ca="1" si="21"/>
        <v>0</v>
      </c>
      <c r="CT33" s="18">
        <f t="shared" ca="1" si="21"/>
        <v>0</v>
      </c>
      <c r="CU33" s="19">
        <f t="shared" ca="1" si="9"/>
        <v>1246263661.4899399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2328985.3699999531</v>
      </c>
      <c r="E34" s="18">
        <f t="shared" ca="1" si="17"/>
        <v>1405719.8299999542</v>
      </c>
      <c r="F34" s="18">
        <f t="shared" ca="1" si="17"/>
        <v>217854.99999999994</v>
      </c>
      <c r="G34" s="18">
        <f t="shared" ca="1" si="17"/>
        <v>705410.53999999887</v>
      </c>
      <c r="H34" s="18">
        <f t="shared" ca="1" si="17"/>
        <v>1318.67</v>
      </c>
      <c r="I34" s="18">
        <f t="shared" ca="1" si="17"/>
        <v>9865780.5000000335</v>
      </c>
      <c r="J34" s="18">
        <f t="shared" ca="1" si="17"/>
        <v>0</v>
      </c>
      <c r="K34" s="18">
        <f t="shared" ca="1" si="17"/>
        <v>168291.91999999995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2043618.0999999999</v>
      </c>
      <c r="P34" s="18">
        <f t="shared" ca="1" si="17"/>
        <v>0</v>
      </c>
      <c r="Q34" s="18">
        <f t="shared" ca="1" si="17"/>
        <v>0</v>
      </c>
      <c r="R34" s="18">
        <f t="shared" ca="1" si="17"/>
        <v>0</v>
      </c>
      <c r="S34" s="18">
        <f t="shared" ca="1" si="17"/>
        <v>0</v>
      </c>
      <c r="T34" s="18">
        <f t="shared" ca="1" si="11"/>
        <v>150245676.8799873</v>
      </c>
      <c r="U34" s="18">
        <f t="shared" ca="1" si="18"/>
        <v>683578.82</v>
      </c>
      <c r="V34" s="18">
        <f t="shared" ca="1" si="18"/>
        <v>2334904.8099999353</v>
      </c>
      <c r="W34" s="18">
        <f t="shared" ca="1" si="18"/>
        <v>58460153.359998256</v>
      </c>
      <c r="X34" s="18">
        <f t="shared" ca="1" si="18"/>
        <v>0</v>
      </c>
      <c r="Y34" s="18">
        <f t="shared" ca="1" si="18"/>
        <v>1250202.49</v>
      </c>
      <c r="Z34" s="18">
        <f t="shared" ca="1" si="18"/>
        <v>1926467.36</v>
      </c>
      <c r="AA34" s="18">
        <f t="shared" ca="1" si="18"/>
        <v>1081</v>
      </c>
      <c r="AB34" s="18">
        <f t="shared" ca="1" si="18"/>
        <v>0</v>
      </c>
      <c r="AC34" s="18">
        <f t="shared" ca="1" si="18"/>
        <v>154901.51000000015</v>
      </c>
      <c r="AD34" s="18">
        <f t="shared" ca="1" si="18"/>
        <v>1369892.7800000026</v>
      </c>
      <c r="AE34" s="18">
        <f t="shared" ca="1" si="18"/>
        <v>0</v>
      </c>
      <c r="AF34" s="18">
        <f t="shared" ca="1" si="18"/>
        <v>14018.7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96378.19</v>
      </c>
      <c r="AK34" s="18">
        <f t="shared" ca="1" si="15"/>
        <v>5257.5199999999995</v>
      </c>
      <c r="AL34" s="18">
        <f t="shared" ca="1" si="15"/>
        <v>0</v>
      </c>
      <c r="AM34" s="18">
        <f t="shared" ca="1" si="15"/>
        <v>13296.460000000003</v>
      </c>
      <c r="AN34" s="18">
        <f t="shared" ca="1" si="15"/>
        <v>0</v>
      </c>
      <c r="AO34" s="18">
        <f t="shared" ca="1" si="15"/>
        <v>0</v>
      </c>
      <c r="AP34" s="18">
        <f t="shared" ca="1" si="15"/>
        <v>3271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6369255.0900000492</v>
      </c>
      <c r="AU34" s="18">
        <f t="shared" ca="1" si="15"/>
        <v>144798.1200000004</v>
      </c>
      <c r="AV34" s="18">
        <f t="shared" ca="1" si="15"/>
        <v>207850.69999999888</v>
      </c>
      <c r="AW34" s="18">
        <f t="shared" ca="1" si="15"/>
        <v>0</v>
      </c>
      <c r="AX34" s="18">
        <f t="shared" ca="1" si="15"/>
        <v>234631.03000000067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1530095.7100000405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240552.14999999703</v>
      </c>
      <c r="BO34" s="18">
        <f t="shared" ca="1" si="19"/>
        <v>0</v>
      </c>
      <c r="BP34" s="18">
        <f t="shared" ca="1" si="16"/>
        <v>194144.44000000003</v>
      </c>
      <c r="BQ34" s="18">
        <f t="shared" ca="1" si="16"/>
        <v>0</v>
      </c>
      <c r="BR34" s="18">
        <f t="shared" ca="1" si="16"/>
        <v>17556.670000000002</v>
      </c>
      <c r="BS34" s="18">
        <f t="shared" ca="1" si="16"/>
        <v>498197.50000000087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457041.95999999996</v>
      </c>
      <c r="CA34" s="18">
        <f t="shared" ca="1" si="20"/>
        <v>48266381.590000011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2290169.5399999721</v>
      </c>
      <c r="CS34" s="18">
        <f t="shared" ca="1" si="21"/>
        <v>0</v>
      </c>
      <c r="CT34" s="18">
        <f t="shared" ca="1" si="21"/>
        <v>0</v>
      </c>
      <c r="CU34" s="19">
        <f t="shared" ca="1" si="9"/>
        <v>291417749.93998557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17694722.140000001</v>
      </c>
      <c r="E35" s="18">
        <f t="shared" ca="1" si="17"/>
        <v>3116184.28</v>
      </c>
      <c r="F35" s="18">
        <f t="shared" ca="1" si="17"/>
        <v>14578537.860000001</v>
      </c>
      <c r="G35" s="18">
        <f t="shared" ca="1" si="17"/>
        <v>0</v>
      </c>
      <c r="H35" s="18">
        <f t="shared" ca="1" si="17"/>
        <v>32908143.830000002</v>
      </c>
      <c r="I35" s="18">
        <f t="shared" ca="1" si="17"/>
        <v>2224417.4500000002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57522816.479999997</v>
      </c>
      <c r="P35" s="18">
        <f t="shared" ca="1" si="17"/>
        <v>0</v>
      </c>
      <c r="Q35" s="18">
        <f t="shared" ca="1" si="17"/>
        <v>1531652.27</v>
      </c>
      <c r="R35" s="18">
        <f t="shared" ca="1" si="17"/>
        <v>0</v>
      </c>
      <c r="S35" s="18">
        <f t="shared" ca="1" si="17"/>
        <v>0</v>
      </c>
      <c r="T35" s="18">
        <f t="shared" ca="1" si="11"/>
        <v>1779.1699999999998</v>
      </c>
      <c r="U35" s="18">
        <f t="shared" ca="1" si="18"/>
        <v>0</v>
      </c>
      <c r="V35" s="18">
        <f t="shared" ca="1" si="18"/>
        <v>0</v>
      </c>
      <c r="W35" s="18">
        <f t="shared" ca="1" si="18"/>
        <v>15832667.619999999</v>
      </c>
      <c r="X35" s="18">
        <f t="shared" ca="1" si="18"/>
        <v>0</v>
      </c>
      <c r="Y35" s="18">
        <f t="shared" ca="1" si="18"/>
        <v>16281035.640000001</v>
      </c>
      <c r="Z35" s="18">
        <f t="shared" ca="1" si="18"/>
        <v>4633624.99</v>
      </c>
      <c r="AA35" s="18">
        <f t="shared" ca="1" si="18"/>
        <v>0</v>
      </c>
      <c r="AB35" s="18">
        <f t="shared" ca="1" si="18"/>
        <v>0</v>
      </c>
      <c r="AC35" s="18">
        <f t="shared" ca="1" si="18"/>
        <v>505833.98000000004</v>
      </c>
      <c r="AD35" s="18">
        <f t="shared" ca="1" si="18"/>
        <v>4994759.84</v>
      </c>
      <c r="AE35" s="18">
        <f t="shared" ca="1" si="18"/>
        <v>0</v>
      </c>
      <c r="AF35" s="18">
        <f t="shared" ca="1" si="18"/>
        <v>1164738.24</v>
      </c>
      <c r="AG35" s="18">
        <f t="shared" ca="1" si="18"/>
        <v>0</v>
      </c>
      <c r="AH35" s="18">
        <f t="shared" ca="1" si="18"/>
        <v>470594.04</v>
      </c>
      <c r="AI35" s="18">
        <f t="shared" ca="1" si="18"/>
        <v>0</v>
      </c>
      <c r="AJ35" s="18">
        <f t="shared" ca="1" si="18"/>
        <v>117676.98</v>
      </c>
      <c r="AK35" s="18">
        <f t="shared" ca="1" si="15"/>
        <v>11134.02</v>
      </c>
      <c r="AL35" s="18">
        <f t="shared" ca="1" si="15"/>
        <v>0</v>
      </c>
      <c r="AM35" s="18">
        <f t="shared" ca="1" si="15"/>
        <v>30159867.98</v>
      </c>
      <c r="AN35" s="18">
        <f t="shared" ca="1" si="15"/>
        <v>914805.88</v>
      </c>
      <c r="AO35" s="18">
        <f t="shared" ca="1" si="15"/>
        <v>388290.05</v>
      </c>
      <c r="AP35" s="18">
        <f t="shared" ca="1" si="15"/>
        <v>7423604.8899999997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93136580.640000015</v>
      </c>
      <c r="AU35" s="18">
        <f t="shared" ca="1" si="15"/>
        <v>1282916.7999999998</v>
      </c>
      <c r="AV35" s="18">
        <f t="shared" ca="1" si="15"/>
        <v>417632.4499999999</v>
      </c>
      <c r="AW35" s="18">
        <f t="shared" ca="1" si="15"/>
        <v>0</v>
      </c>
      <c r="AX35" s="18">
        <f t="shared" ca="1" si="15"/>
        <v>342280.27999999997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9352463.1199999992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3436713.8000000003</v>
      </c>
      <c r="BQ35" s="18">
        <f t="shared" ca="1" si="16"/>
        <v>284735.62</v>
      </c>
      <c r="BR35" s="18">
        <f t="shared" ca="1" si="16"/>
        <v>922897.45</v>
      </c>
      <c r="BS35" s="18">
        <f t="shared" ca="1" si="16"/>
        <v>283688154.47000003</v>
      </c>
      <c r="BT35" s="18">
        <f t="shared" ca="1" si="16"/>
        <v>0</v>
      </c>
      <c r="BU35" s="18">
        <f t="shared" ca="1" si="16"/>
        <v>0</v>
      </c>
      <c r="BV35" s="18">
        <f t="shared" ca="1" si="16"/>
        <v>19651854.850000001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234265.36</v>
      </c>
      <c r="CI35" s="19">
        <f t="shared" ca="1" si="25"/>
        <v>3349922.66</v>
      </c>
      <c r="CJ35" s="18">
        <f t="shared" ca="1" si="22"/>
        <v>54037.2</v>
      </c>
      <c r="CK35" s="18">
        <f t="shared" ca="1" si="22"/>
        <v>3295885.46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3917047.84</v>
      </c>
      <c r="CS35" s="18">
        <f t="shared" ca="1" si="21"/>
        <v>0</v>
      </c>
      <c r="CT35" s="18">
        <f t="shared" ca="1" si="21"/>
        <v>0</v>
      </c>
      <c r="CU35" s="19">
        <f t="shared" ca="1" si="9"/>
        <v>615082681.73000002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12807535.039999999</v>
      </c>
      <c r="E36" s="18">
        <f t="shared" ca="1" si="17"/>
        <v>2332500</v>
      </c>
      <c r="F36" s="18">
        <f t="shared" ca="1" si="17"/>
        <v>7673442.04</v>
      </c>
      <c r="G36" s="18">
        <f t="shared" ca="1" si="17"/>
        <v>2801593</v>
      </c>
      <c r="H36" s="18">
        <f t="shared" ca="1" si="17"/>
        <v>0</v>
      </c>
      <c r="I36" s="18">
        <f t="shared" ca="1" si="17"/>
        <v>5851207</v>
      </c>
      <c r="J36" s="18">
        <f t="shared" ca="1" si="17"/>
        <v>446719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8709907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88403909</v>
      </c>
      <c r="U36" s="18">
        <f t="shared" ca="1" si="18"/>
        <v>999645</v>
      </c>
      <c r="V36" s="18">
        <f t="shared" ca="1" si="18"/>
        <v>4691795</v>
      </c>
      <c r="W36" s="18">
        <f t="shared" ca="1" si="18"/>
        <v>75689478</v>
      </c>
      <c r="X36" s="18">
        <f t="shared" ca="1" si="18"/>
        <v>1355183</v>
      </c>
      <c r="Y36" s="18">
        <f t="shared" ca="1" si="18"/>
        <v>5179490</v>
      </c>
      <c r="Z36" s="18">
        <f t="shared" ca="1" si="18"/>
        <v>1606720</v>
      </c>
      <c r="AA36" s="18">
        <f t="shared" ca="1" si="18"/>
        <v>0</v>
      </c>
      <c r="AB36" s="18">
        <f t="shared" ca="1" si="18"/>
        <v>0</v>
      </c>
      <c r="AC36" s="18">
        <f t="shared" ca="1" si="18"/>
        <v>875814</v>
      </c>
      <c r="AD36" s="18">
        <f t="shared" ca="1" si="18"/>
        <v>1894870</v>
      </c>
      <c r="AE36" s="18">
        <f t="shared" ca="1" si="18"/>
        <v>0</v>
      </c>
      <c r="AF36" s="18">
        <f t="shared" ca="1" si="18"/>
        <v>29678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292369</v>
      </c>
      <c r="AK36" s="18">
        <f t="shared" ca="1" si="15"/>
        <v>7250</v>
      </c>
      <c r="AL36" s="18">
        <f t="shared" ca="1" si="15"/>
        <v>0</v>
      </c>
      <c r="AM36" s="18">
        <f t="shared" ca="1" si="15"/>
        <v>1698033.5</v>
      </c>
      <c r="AN36" s="18">
        <f t="shared" ca="1" si="15"/>
        <v>0</v>
      </c>
      <c r="AO36" s="18">
        <f t="shared" ca="1" si="15"/>
        <v>0</v>
      </c>
      <c r="AP36" s="18">
        <f t="shared" ca="1" si="15"/>
        <v>489624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15741171.5</v>
      </c>
      <c r="AU36" s="18">
        <f t="shared" ca="1" si="15"/>
        <v>1033651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7591298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1684421</v>
      </c>
      <c r="BQ36" s="18">
        <f t="shared" ca="1" si="16"/>
        <v>126104</v>
      </c>
      <c r="BR36" s="18">
        <f t="shared" ca="1" si="16"/>
        <v>1396325</v>
      </c>
      <c r="BS36" s="18">
        <f t="shared" ca="1" si="16"/>
        <v>2210422.5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76198321</v>
      </c>
      <c r="CJ36" s="18">
        <f t="shared" ca="1" si="22"/>
        <v>0</v>
      </c>
      <c r="CK36" s="18">
        <f t="shared" ca="1" si="22"/>
        <v>45706385</v>
      </c>
      <c r="CL36" s="19">
        <f t="shared" ca="1" si="26"/>
        <v>30491936</v>
      </c>
      <c r="CM36" s="18">
        <f t="shared" ca="1" si="23"/>
        <v>0</v>
      </c>
      <c r="CN36" s="18">
        <f t="shared" ca="1" si="23"/>
        <v>30491936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1581772.5</v>
      </c>
      <c r="CS36" s="18">
        <f t="shared" ca="1" si="21"/>
        <v>0</v>
      </c>
      <c r="CT36" s="18">
        <f t="shared" ca="1" si="21"/>
        <v>0</v>
      </c>
      <c r="CU36" s="19">
        <f t="shared" ca="1" si="9"/>
        <v>318595713.04000002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169218330.38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100519944.46000001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269738274.84000003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139065779.98999861</v>
      </c>
      <c r="E38" s="18">
        <f t="shared" ca="1" si="17"/>
        <v>24620247.779997703</v>
      </c>
      <c r="F38" s="18">
        <f t="shared" ca="1" si="17"/>
        <v>89644775.740000904</v>
      </c>
      <c r="G38" s="18">
        <f t="shared" ca="1" si="17"/>
        <v>24800756.470000003</v>
      </c>
      <c r="H38" s="18">
        <f t="shared" ca="1" si="17"/>
        <v>1177739.72</v>
      </c>
      <c r="I38" s="18">
        <f t="shared" ca="1" si="17"/>
        <v>6970736.9100000001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28019844.989999998</v>
      </c>
      <c r="P38" s="18">
        <f t="shared" ca="1" si="17"/>
        <v>23677.55</v>
      </c>
      <c r="Q38" s="18">
        <f t="shared" ca="1" si="17"/>
        <v>1112234.45</v>
      </c>
      <c r="R38" s="18">
        <f t="shared" ca="1" si="17"/>
        <v>0</v>
      </c>
      <c r="S38" s="18">
        <f t="shared" ca="1" si="17"/>
        <v>0</v>
      </c>
      <c r="T38" s="18">
        <f t="shared" ca="1" si="11"/>
        <v>100913535.57000001</v>
      </c>
      <c r="U38" s="18">
        <f t="shared" ca="1" si="18"/>
        <v>0</v>
      </c>
      <c r="V38" s="18">
        <f t="shared" ca="1" si="18"/>
        <v>14302982.369999999</v>
      </c>
      <c r="W38" s="18">
        <f t="shared" ca="1" si="18"/>
        <v>175047428.90000001</v>
      </c>
      <c r="X38" s="18">
        <f t="shared" ca="1" si="18"/>
        <v>1500</v>
      </c>
      <c r="Y38" s="18">
        <f t="shared" ca="1" si="18"/>
        <v>9060299.3900000006</v>
      </c>
      <c r="Z38" s="18">
        <f t="shared" ca="1" si="18"/>
        <v>16410623.58</v>
      </c>
      <c r="AA38" s="18">
        <f t="shared" ca="1" si="18"/>
        <v>0</v>
      </c>
      <c r="AB38" s="18">
        <f t="shared" ca="1" si="18"/>
        <v>0</v>
      </c>
      <c r="AC38" s="18">
        <f t="shared" ca="1" si="18"/>
        <v>1523396.6400000001</v>
      </c>
      <c r="AD38" s="18">
        <f t="shared" ca="1" si="18"/>
        <v>7466310.4000000004</v>
      </c>
      <c r="AE38" s="18">
        <f t="shared" ca="1" si="18"/>
        <v>2955386</v>
      </c>
      <c r="AF38" s="18">
        <f t="shared" ca="1" si="18"/>
        <v>2756036.18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126285.34999999999</v>
      </c>
      <c r="AK38" s="18">
        <f t="shared" ca="1" si="28"/>
        <v>45999.14</v>
      </c>
      <c r="AL38" s="18">
        <f t="shared" ca="1" si="28"/>
        <v>0</v>
      </c>
      <c r="AM38" s="18">
        <f t="shared" ca="1" si="28"/>
        <v>13427046.01</v>
      </c>
      <c r="AN38" s="18">
        <f t="shared" ca="1" si="28"/>
        <v>0</v>
      </c>
      <c r="AO38" s="18">
        <f t="shared" ca="1" si="28"/>
        <v>0</v>
      </c>
      <c r="AP38" s="18">
        <f t="shared" ca="1" si="28"/>
        <v>637627.92999999993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5870616.3099999996</v>
      </c>
      <c r="BE38" s="18">
        <f t="shared" ca="1" si="19"/>
        <v>-8949.06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20384.189999999999</v>
      </c>
      <c r="BM38" s="18">
        <f t="shared" ca="1" si="19"/>
        <v>507.98</v>
      </c>
      <c r="BN38" s="18">
        <f t="shared" ca="1" si="19"/>
        <v>732554.13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11023758.15</v>
      </c>
      <c r="BQ38" s="18">
        <f t="shared" ca="1" si="29"/>
        <v>13256.77</v>
      </c>
      <c r="BR38" s="18">
        <f t="shared" ca="1" si="29"/>
        <v>1386461.22</v>
      </c>
      <c r="BS38" s="18">
        <f t="shared" ca="1" si="29"/>
        <v>5128813.3599999994</v>
      </c>
      <c r="BT38" s="18">
        <f t="shared" ca="1" si="29"/>
        <v>0</v>
      </c>
      <c r="BU38" s="18">
        <f t="shared" ca="1" si="29"/>
        <v>0</v>
      </c>
      <c r="BV38" s="18">
        <f t="shared" ca="1" si="29"/>
        <v>3718981.29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19403.11</v>
      </c>
      <c r="CA38" s="18">
        <f t="shared" ca="1" si="29"/>
        <v>18384799</v>
      </c>
      <c r="CB38" s="18">
        <f t="shared" ca="1" si="29"/>
        <v>0</v>
      </c>
      <c r="CC38" s="18">
        <f t="shared" ca="1" si="20"/>
        <v>60653.41</v>
      </c>
      <c r="CD38" s="18">
        <f t="shared" ca="1" si="20"/>
        <v>156522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29853964.329999827</v>
      </c>
      <c r="CJ38" s="18">
        <f t="shared" ca="1" si="22"/>
        <v>1004.27</v>
      </c>
      <c r="CK38" s="18">
        <f t="shared" ca="1" si="22"/>
        <v>0</v>
      </c>
      <c r="CL38" s="19">
        <f t="shared" ca="1" si="26"/>
        <v>20000668.309999999</v>
      </c>
      <c r="CM38" s="18">
        <f t="shared" ca="1" si="23"/>
        <v>5566337.79</v>
      </c>
      <c r="CN38" s="18">
        <f t="shared" ca="1" si="23"/>
        <v>14434330.52</v>
      </c>
      <c r="CO38" s="19">
        <f t="shared" ca="1" si="27"/>
        <v>9852291.7499998305</v>
      </c>
      <c r="CP38" s="18">
        <f t="shared" ca="1" si="21"/>
        <v>0</v>
      </c>
      <c r="CQ38" s="18">
        <f t="shared" ca="1" si="21"/>
        <v>9852291.7499998305</v>
      </c>
      <c r="CR38" s="18">
        <f t="shared" ca="1" si="21"/>
        <v>160663.41</v>
      </c>
      <c r="CS38" s="18">
        <f t="shared" ca="1" si="21"/>
        <v>0</v>
      </c>
      <c r="CT38" s="18">
        <f t="shared" ca="1" si="21"/>
        <v>0</v>
      </c>
      <c r="CU38" s="19">
        <f t="shared" ca="1" si="9"/>
        <v>597566860.66999841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25271347.59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22220466.25</v>
      </c>
      <c r="F39" s="18">
        <f t="shared" ca="1" si="30"/>
        <v>3050881.34</v>
      </c>
      <c r="G39" s="18">
        <f t="shared" ca="1" si="30"/>
        <v>0</v>
      </c>
      <c r="H39" s="18">
        <f t="shared" ca="1" si="30"/>
        <v>0</v>
      </c>
      <c r="I39" s="18">
        <f t="shared" ca="1" si="30"/>
        <v>19499382.32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642944910.33000004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677694.4</v>
      </c>
      <c r="V39" s="18">
        <f t="shared" ca="1" si="31"/>
        <v>9951992.1199999992</v>
      </c>
      <c r="W39" s="18">
        <f t="shared" ca="1" si="31"/>
        <v>38025462.509999998</v>
      </c>
      <c r="X39" s="18">
        <f t="shared" ca="1" si="31"/>
        <v>0</v>
      </c>
      <c r="Y39" s="18">
        <f t="shared" ca="1" si="31"/>
        <v>9208.9500000000007</v>
      </c>
      <c r="Z39" s="18">
        <f t="shared" ca="1" si="31"/>
        <v>348457.02</v>
      </c>
      <c r="AA39" s="18">
        <f t="shared" ca="1" si="31"/>
        <v>0</v>
      </c>
      <c r="AB39" s="18">
        <f t="shared" ca="1" si="31"/>
        <v>0</v>
      </c>
      <c r="AC39" s="18">
        <f t="shared" ca="1" si="31"/>
        <v>1486367.05</v>
      </c>
      <c r="AD39" s="18">
        <f t="shared" ca="1" si="31"/>
        <v>2670929.6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118348.64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20562.150000000001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3640360.49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20257586.129999999</v>
      </c>
      <c r="BO39" s="18">
        <f t="shared" ca="1" si="32"/>
        <v>0</v>
      </c>
      <c r="BP39" s="18">
        <f t="shared" ca="1" si="29"/>
        <v>20108.64</v>
      </c>
      <c r="BQ39" s="18">
        <f t="shared" ca="1" si="29"/>
        <v>0</v>
      </c>
      <c r="BR39" s="18">
        <f t="shared" ca="1" si="29"/>
        <v>0</v>
      </c>
      <c r="BS39" s="18">
        <f t="shared" ca="1" si="29"/>
        <v>368124.72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22682846.73</v>
      </c>
      <c r="CJ39" s="18">
        <f t="shared" ca="1" si="22"/>
        <v>0</v>
      </c>
      <c r="CK39" s="18">
        <f t="shared" ca="1" si="22"/>
        <v>0</v>
      </c>
      <c r="CL39" s="19">
        <f t="shared" ca="1" si="26"/>
        <v>22682846.73</v>
      </c>
      <c r="CM39" s="18">
        <f t="shared" ca="1" si="23"/>
        <v>260715.68</v>
      </c>
      <c r="CN39" s="18">
        <f t="shared" ca="1" si="23"/>
        <v>22422131.050000001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162380.72</v>
      </c>
      <c r="CS39" s="18">
        <f t="shared" ca="1" si="34"/>
        <v>0</v>
      </c>
      <c r="CT39" s="18">
        <f t="shared" ca="1" si="34"/>
        <v>0</v>
      </c>
      <c r="CU39" s="19">
        <f t="shared" ca="1" si="9"/>
        <v>788156070.11000013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6217985.7800000003</v>
      </c>
      <c r="E40" s="18">
        <f t="shared" ca="1" si="30"/>
        <v>1276959.8399999999</v>
      </c>
      <c r="F40" s="18">
        <f t="shared" ca="1" si="30"/>
        <v>3088354.7800000003</v>
      </c>
      <c r="G40" s="18">
        <f t="shared" ca="1" si="30"/>
        <v>1852671.1600000001</v>
      </c>
      <c r="H40" s="18">
        <f t="shared" ca="1" si="30"/>
        <v>489148.1</v>
      </c>
      <c r="I40" s="18">
        <f t="shared" ca="1" si="30"/>
        <v>6893018.6900000004</v>
      </c>
      <c r="J40" s="18">
        <f t="shared" ca="1" si="30"/>
        <v>0</v>
      </c>
      <c r="K40" s="18">
        <f t="shared" ca="1" si="30"/>
        <v>2283662.88</v>
      </c>
      <c r="L40" s="18">
        <f t="shared" ca="1" si="30"/>
        <v>0</v>
      </c>
      <c r="M40" s="18">
        <f t="shared" ca="1" si="30"/>
        <v>0</v>
      </c>
      <c r="N40" s="18">
        <f t="shared" ca="1" si="30"/>
        <v>14980.96</v>
      </c>
      <c r="O40" s="18">
        <f t="shared" ca="1" si="30"/>
        <v>32219135.596760001</v>
      </c>
      <c r="P40" s="18">
        <f t="shared" ca="1" si="30"/>
        <v>0</v>
      </c>
      <c r="Q40" s="18">
        <f t="shared" ca="1" si="30"/>
        <v>169943.618861</v>
      </c>
      <c r="R40" s="18">
        <f t="shared" ca="1" si="30"/>
        <v>0</v>
      </c>
      <c r="S40" s="18">
        <f t="shared" ca="1" si="30"/>
        <v>0</v>
      </c>
      <c r="T40" s="18">
        <f t="shared" ca="1" si="11"/>
        <v>866224333.69239998</v>
      </c>
      <c r="U40" s="18">
        <f t="shared" ca="1" si="31"/>
        <v>402798.7</v>
      </c>
      <c r="V40" s="18">
        <f t="shared" ca="1" si="31"/>
        <v>114224565.23999999</v>
      </c>
      <c r="W40" s="18">
        <f t="shared" ca="1" si="31"/>
        <v>3276971.79</v>
      </c>
      <c r="X40" s="18">
        <f t="shared" ca="1" si="31"/>
        <v>0</v>
      </c>
      <c r="Y40" s="18">
        <f t="shared" ca="1" si="31"/>
        <v>2510986</v>
      </c>
      <c r="Z40" s="18">
        <f t="shared" ca="1" si="31"/>
        <v>1538935.6218099999</v>
      </c>
      <c r="AA40" s="18">
        <f t="shared" ca="1" si="31"/>
        <v>0</v>
      </c>
      <c r="AB40" s="18">
        <f t="shared" ca="1" si="31"/>
        <v>0</v>
      </c>
      <c r="AC40" s="18">
        <f t="shared" ca="1" si="31"/>
        <v>257383.49948799997</v>
      </c>
      <c r="AD40" s="18">
        <f t="shared" ca="1" si="31"/>
        <v>759776.12131600012</v>
      </c>
      <c r="AE40" s="18">
        <f t="shared" ca="1" si="31"/>
        <v>0</v>
      </c>
      <c r="AF40" s="18">
        <f t="shared" ca="1" si="31"/>
        <v>197649.12</v>
      </c>
      <c r="AG40" s="18">
        <f t="shared" ca="1" si="31"/>
        <v>232118.93</v>
      </c>
      <c r="AH40" s="18">
        <f t="shared" ca="1" si="31"/>
        <v>1576457.04</v>
      </c>
      <c r="AI40" s="18">
        <f t="shared" ca="1" si="31"/>
        <v>0</v>
      </c>
      <c r="AJ40" s="18">
        <f t="shared" ca="1" si="31"/>
        <v>987170.44</v>
      </c>
      <c r="AK40" s="18">
        <f t="shared" ca="1" si="28"/>
        <v>10631.6</v>
      </c>
      <c r="AL40" s="18">
        <f t="shared" ca="1" si="28"/>
        <v>0</v>
      </c>
      <c r="AM40" s="18">
        <f t="shared" ca="1" si="28"/>
        <v>215662.98</v>
      </c>
      <c r="AN40" s="18">
        <f t="shared" ca="1" si="28"/>
        <v>0</v>
      </c>
      <c r="AO40" s="18">
        <f t="shared" ca="1" si="28"/>
        <v>0</v>
      </c>
      <c r="AP40" s="18">
        <f t="shared" ca="1" si="28"/>
        <v>15825.44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19630945.27031</v>
      </c>
      <c r="AU40" s="18">
        <f t="shared" ca="1" si="28"/>
        <v>876189.65543999989</v>
      </c>
      <c r="AV40" s="18">
        <f t="shared" ca="1" si="28"/>
        <v>0</v>
      </c>
      <c r="AW40" s="18">
        <f t="shared" ca="1" si="28"/>
        <v>0</v>
      </c>
      <c r="AX40" s="18">
        <f t="shared" ca="1" si="28"/>
        <v>624481.06543999992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899603.29926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1390538.0504990001</v>
      </c>
      <c r="BO40" s="18">
        <f t="shared" ca="1" si="32"/>
        <v>0</v>
      </c>
      <c r="BP40" s="18">
        <f t="shared" ca="1" si="29"/>
        <v>17519197.779325001</v>
      </c>
      <c r="BQ40" s="18">
        <f t="shared" ca="1" si="29"/>
        <v>4629451.4800000004</v>
      </c>
      <c r="BR40" s="18">
        <f t="shared" ca="1" si="29"/>
        <v>11142697.060000001</v>
      </c>
      <c r="BS40" s="18">
        <f t="shared" ca="1" si="29"/>
        <v>3247543.478232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4192.5</v>
      </c>
      <c r="BX40" s="18">
        <f t="shared" ca="1" si="29"/>
        <v>0</v>
      </c>
      <c r="BY40" s="18">
        <f t="shared" ca="1" si="29"/>
        <v>0</v>
      </c>
      <c r="BZ40" s="18">
        <f t="shared" ca="1" si="29"/>
        <v>3958.73</v>
      </c>
      <c r="CA40" s="18">
        <f t="shared" ca="1" si="29"/>
        <v>18004340.18</v>
      </c>
      <c r="CB40" s="18">
        <f t="shared" ca="1" si="29"/>
        <v>0</v>
      </c>
      <c r="CC40" s="18">
        <f t="shared" ca="1" si="29"/>
        <v>124964.25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40434.22</v>
      </c>
      <c r="CH40" s="18">
        <f t="shared" ca="1" si="33"/>
        <v>0</v>
      </c>
      <c r="CI40" s="19">
        <f t="shared" ca="1" si="25"/>
        <v>10369870.83</v>
      </c>
      <c r="CJ40" s="18">
        <f t="shared" ca="1" si="22"/>
        <v>0</v>
      </c>
      <c r="CK40" s="18">
        <f t="shared" ca="1" si="22"/>
        <v>0</v>
      </c>
      <c r="CL40" s="19">
        <f t="shared" ca="1" si="26"/>
        <v>10369870.83</v>
      </c>
      <c r="CM40" s="18">
        <f t="shared" ca="1" si="23"/>
        <v>0</v>
      </c>
      <c r="CN40" s="18">
        <f t="shared" ca="1" si="23"/>
        <v>10369870.83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3532774.147688</v>
      </c>
      <c r="CS40" s="18">
        <f t="shared" ca="1" si="34"/>
        <v>49721153.697700001</v>
      </c>
      <c r="CT40" s="18">
        <f t="shared" ca="1" si="34"/>
        <v>0</v>
      </c>
      <c r="CU40" s="19">
        <f t="shared" ca="1" si="9"/>
        <v>1182481477.5345287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1333652.8799999999</v>
      </c>
      <c r="E41" s="18">
        <f t="shared" ca="1" si="30"/>
        <v>235245.07</v>
      </c>
      <c r="F41" s="18">
        <f t="shared" ca="1" si="30"/>
        <v>477421.19</v>
      </c>
      <c r="G41" s="18">
        <f t="shared" ca="1" si="30"/>
        <v>620986.62</v>
      </c>
      <c r="H41" s="18">
        <f t="shared" ca="1" si="30"/>
        <v>21311.79</v>
      </c>
      <c r="I41" s="18">
        <f t="shared" ca="1" si="30"/>
        <v>458615.99</v>
      </c>
      <c r="J41" s="18">
        <f t="shared" ca="1" si="30"/>
        <v>0</v>
      </c>
      <c r="K41" s="18">
        <f t="shared" ca="1" si="30"/>
        <v>23536.46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4747682.33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81029222.950000003</v>
      </c>
      <c r="X41" s="18">
        <f t="shared" ca="1" si="31"/>
        <v>1373088.95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81329</v>
      </c>
      <c r="AD41" s="18">
        <f t="shared" ca="1" si="31"/>
        <v>58297.78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5512655.9700000007</v>
      </c>
      <c r="AU41" s="18">
        <f t="shared" ca="1" si="28"/>
        <v>85359.430000000008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641673.26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1583864.78</v>
      </c>
      <c r="BO41" s="18">
        <f t="shared" ca="1" si="32"/>
        <v>0</v>
      </c>
      <c r="BP41" s="18">
        <f t="shared" ca="1" si="29"/>
        <v>483349.1</v>
      </c>
      <c r="BQ41" s="18">
        <f t="shared" ca="1" si="29"/>
        <v>0</v>
      </c>
      <c r="BR41" s="18">
        <f t="shared" ca="1" si="29"/>
        <v>297010.43</v>
      </c>
      <c r="BS41" s="18">
        <f t="shared" ca="1" si="29"/>
        <v>216712.11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97947363.210000023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9046.23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9758938.0499999952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65395.32999999998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51707.550000000017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9885087.1599999964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2305204.3599999924</v>
      </c>
      <c r="E43" s="18">
        <f t="shared" ca="1" si="30"/>
        <v>1320698.899999995</v>
      </c>
      <c r="F43" s="18">
        <f t="shared" ca="1" si="30"/>
        <v>10498.870000000004</v>
      </c>
      <c r="G43" s="18">
        <f t="shared" ca="1" si="30"/>
        <v>974006.58999999729</v>
      </c>
      <c r="H43" s="18">
        <f t="shared" ca="1" si="30"/>
        <v>0</v>
      </c>
      <c r="I43" s="18">
        <f t="shared" ca="1" si="30"/>
        <v>137781.99000000002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16907.849999999999</v>
      </c>
      <c r="P43" s="18">
        <f t="shared" ca="1" si="30"/>
        <v>0</v>
      </c>
      <c r="Q43" s="18">
        <f t="shared" ca="1" si="30"/>
        <v>0</v>
      </c>
      <c r="R43" s="18">
        <f t="shared" ca="1" si="30"/>
        <v>0</v>
      </c>
      <c r="S43" s="18">
        <f t="shared" ca="1" si="30"/>
        <v>0</v>
      </c>
      <c r="T43" s="18">
        <f t="shared" ca="1" si="11"/>
        <v>0</v>
      </c>
      <c r="U43" s="18">
        <f t="shared" ca="1" si="31"/>
        <v>0</v>
      </c>
      <c r="V43" s="18">
        <f t="shared" ca="1" si="31"/>
        <v>0</v>
      </c>
      <c r="W43" s="18">
        <f t="shared" ca="1" si="31"/>
        <v>6385069.8199999984</v>
      </c>
      <c r="X43" s="18">
        <f t="shared" ca="1" si="31"/>
        <v>0</v>
      </c>
      <c r="Y43" s="18">
        <f t="shared" ca="1" si="31"/>
        <v>4350</v>
      </c>
      <c r="Z43" s="18">
        <f t="shared" ca="1" si="31"/>
        <v>35657.140000000007</v>
      </c>
      <c r="AA43" s="18">
        <f t="shared" ca="1" si="31"/>
        <v>0</v>
      </c>
      <c r="AB43" s="18">
        <f t="shared" ca="1" si="31"/>
        <v>0</v>
      </c>
      <c r="AC43" s="18">
        <f t="shared" ca="1" si="31"/>
        <v>31382.700000000106</v>
      </c>
      <c r="AD43" s="18">
        <f t="shared" ca="1" si="31"/>
        <v>23595.260000000861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0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6406606.5899999114</v>
      </c>
      <c r="AU43" s="18">
        <f t="shared" ca="1" si="28"/>
        <v>489048.13999999891</v>
      </c>
      <c r="AV43" s="18">
        <f t="shared" ca="1" si="28"/>
        <v>95826.310000000449</v>
      </c>
      <c r="AW43" s="18">
        <f t="shared" ca="1" si="28"/>
        <v>0</v>
      </c>
      <c r="AX43" s="18">
        <f t="shared" ca="1" si="28"/>
        <v>89368.920000000347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116520.24000000059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16724.970000000041</v>
      </c>
      <c r="BM43" s="18">
        <f t="shared" ca="1" si="32"/>
        <v>0</v>
      </c>
      <c r="BN43" s="18">
        <f t="shared" ca="1" si="32"/>
        <v>13970.210000000017</v>
      </c>
      <c r="BO43" s="18">
        <f t="shared" ca="1" si="32"/>
        <v>0</v>
      </c>
      <c r="BP43" s="18">
        <f t="shared" ca="1" si="29"/>
        <v>837165.07</v>
      </c>
      <c r="BQ43" s="18">
        <f t="shared" ca="1" si="29"/>
        <v>0</v>
      </c>
      <c r="BR43" s="18">
        <f t="shared" ca="1" si="29"/>
        <v>4998.28</v>
      </c>
      <c r="BS43" s="18">
        <f t="shared" ca="1" si="29"/>
        <v>662747.58000000031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17672925.429999903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1483577.8699999922</v>
      </c>
      <c r="E44" s="18">
        <f t="shared" ca="1" si="30"/>
        <v>1242009.419999992</v>
      </c>
      <c r="F44" s="18">
        <f t="shared" ca="1" si="30"/>
        <v>0</v>
      </c>
      <c r="G44" s="18">
        <f t="shared" ca="1" si="30"/>
        <v>241568.4500000001</v>
      </c>
      <c r="H44" s="18">
        <f t="shared" ca="1" si="30"/>
        <v>0</v>
      </c>
      <c r="I44" s="18">
        <f t="shared" ca="1" si="30"/>
        <v>4365083.6599999228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76729.489999999976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93981045.820000306</v>
      </c>
      <c r="U44" s="18">
        <f t="shared" ca="1" si="31"/>
        <v>638337</v>
      </c>
      <c r="V44" s="18">
        <f t="shared" ca="1" si="31"/>
        <v>3590365.1900000037</v>
      </c>
      <c r="W44" s="18">
        <f t="shared" ca="1" si="31"/>
        <v>49506718.450000174</v>
      </c>
      <c r="X44" s="18">
        <f t="shared" ca="1" si="31"/>
        <v>0</v>
      </c>
      <c r="Y44" s="18">
        <f t="shared" ca="1" si="31"/>
        <v>5190</v>
      </c>
      <c r="Z44" s="18">
        <f t="shared" ca="1" si="31"/>
        <v>16454.269999999997</v>
      </c>
      <c r="AA44" s="18">
        <f t="shared" ca="1" si="31"/>
        <v>0</v>
      </c>
      <c r="AB44" s="18">
        <f t="shared" ca="1" si="31"/>
        <v>0</v>
      </c>
      <c r="AC44" s="18">
        <f t="shared" ca="1" si="31"/>
        <v>142708.07000000015</v>
      </c>
      <c r="AD44" s="18">
        <f t="shared" ca="1" si="31"/>
        <v>77803.23000000001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105746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3557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2793403.2699999842</v>
      </c>
      <c r="AU44" s="18">
        <f t="shared" ca="1" si="28"/>
        <v>163640.9500000003</v>
      </c>
      <c r="AV44" s="18">
        <f t="shared" ca="1" si="28"/>
        <v>147495.46000000049</v>
      </c>
      <c r="AW44" s="18">
        <f t="shared" ca="1" si="28"/>
        <v>0</v>
      </c>
      <c r="AX44" s="18">
        <f t="shared" ca="1" si="28"/>
        <v>147330.93000000043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1562814.9799999504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227014.41000000006</v>
      </c>
      <c r="BO44" s="18">
        <f t="shared" ca="1" si="32"/>
        <v>0</v>
      </c>
      <c r="BP44" s="18">
        <f t="shared" ca="1" si="29"/>
        <v>90574.000000000189</v>
      </c>
      <c r="BQ44" s="18">
        <f t="shared" ca="1" si="29"/>
        <v>0</v>
      </c>
      <c r="BR44" s="18">
        <f t="shared" ca="1" si="29"/>
        <v>0</v>
      </c>
      <c r="BS44" s="18">
        <f t="shared" ca="1" si="29"/>
        <v>85389.950000000041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0</v>
      </c>
      <c r="BX44" s="18">
        <f t="shared" ca="1" si="29"/>
        <v>0</v>
      </c>
      <c r="BY44" s="18">
        <f t="shared" ca="1" si="29"/>
        <v>0</v>
      </c>
      <c r="BZ44" s="18">
        <f t="shared" ca="1" si="29"/>
        <v>1129448.31</v>
      </c>
      <c r="CA44" s="18">
        <f t="shared" ca="1" si="29"/>
        <v>36670070.350000046</v>
      </c>
      <c r="CB44" s="18">
        <f t="shared" ca="1" si="29"/>
        <v>0</v>
      </c>
      <c r="CC44" s="18">
        <f t="shared" ca="1" si="29"/>
        <v>8813.2800000000007</v>
      </c>
      <c r="CD44" s="18">
        <f t="shared" ca="1" si="29"/>
        <v>0</v>
      </c>
      <c r="CE44" s="18">
        <f t="shared" ca="1" si="33"/>
        <v>0</v>
      </c>
      <c r="CF44" s="18">
        <f t="shared" ca="1" si="33"/>
        <v>0</v>
      </c>
      <c r="CG44" s="18">
        <f t="shared" ca="1" si="33"/>
        <v>3303.72</v>
      </c>
      <c r="CH44" s="18">
        <f t="shared" ca="1" si="33"/>
        <v>0</v>
      </c>
      <c r="CI44" s="19">
        <f t="shared" ca="1" si="25"/>
        <v>8040381.5199999986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388326.11</v>
      </c>
      <c r="CL44" s="19">
        <f t="shared" ca="1" si="26"/>
        <v>7652055.4099999983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142960.24</v>
      </c>
      <c r="CN44" s="18">
        <f t="shared" ca="1" si="37"/>
        <v>7509095.1699999981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180916.16999999966</v>
      </c>
      <c r="CS44" s="18">
        <f t="shared" ca="1" si="34"/>
        <v>0</v>
      </c>
      <c r="CT44" s="18">
        <f t="shared" ca="1" si="34"/>
        <v>0</v>
      </c>
      <c r="CU44" s="19">
        <f t="shared" ref="CU44:CU56" ca="1" si="38">+D44+SUM(H44:CI44)+SUM(CR44:CT44)</f>
        <v>205243913.35000038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2257230.0199999986</v>
      </c>
      <c r="E45" s="18">
        <f t="shared" ca="1" si="30"/>
        <v>897100.6399999985</v>
      </c>
      <c r="F45" s="18">
        <f t="shared" ca="1" si="30"/>
        <v>845015.43999999983</v>
      </c>
      <c r="G45" s="18">
        <f t="shared" ca="1" si="30"/>
        <v>515113.94000000058</v>
      </c>
      <c r="H45" s="18">
        <f t="shared" ca="1" si="30"/>
        <v>0</v>
      </c>
      <c r="I45" s="18">
        <f t="shared" ca="1" si="30"/>
        <v>2670491.8099999786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84511349.330004096</v>
      </c>
      <c r="X45" s="18">
        <f t="shared" ca="1" si="31"/>
        <v>1644801.5699999812</v>
      </c>
      <c r="Y45" s="18">
        <f t="shared" ca="1" si="31"/>
        <v>38819.25</v>
      </c>
      <c r="Z45" s="18">
        <f t="shared" ca="1" si="31"/>
        <v>662862.87000000058</v>
      </c>
      <c r="AA45" s="18">
        <f t="shared" ca="1" si="31"/>
        <v>365.89</v>
      </c>
      <c r="AB45" s="18">
        <f t="shared" ca="1" si="31"/>
        <v>0</v>
      </c>
      <c r="AC45" s="18">
        <f t="shared" ca="1" si="31"/>
        <v>125203.26000000055</v>
      </c>
      <c r="AD45" s="18">
        <f t="shared" ca="1" si="31"/>
        <v>155842.33000000261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58800</v>
      </c>
      <c r="AK45" s="18">
        <f t="shared" ca="1" si="28"/>
        <v>131023.64000000001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5762368.5300000375</v>
      </c>
      <c r="AU45" s="18">
        <f t="shared" ca="1" si="28"/>
        <v>3214662.869999995</v>
      </c>
      <c r="AV45" s="18">
        <f t="shared" ca="1" si="28"/>
        <v>38188.090000000077</v>
      </c>
      <c r="AW45" s="18">
        <f t="shared" ca="1" si="28"/>
        <v>0</v>
      </c>
      <c r="AX45" s="18">
        <f t="shared" ca="1" si="28"/>
        <v>37907.09000000004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433868.87999999902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362527.69000000006</v>
      </c>
      <c r="BQ45" s="18">
        <f t="shared" ca="1" si="29"/>
        <v>0</v>
      </c>
      <c r="BR45" s="18">
        <f t="shared" ca="1" si="29"/>
        <v>0</v>
      </c>
      <c r="BS45" s="18">
        <f t="shared" ca="1" si="29"/>
        <v>100893.00999999995</v>
      </c>
      <c r="BT45" s="18">
        <f t="shared" ca="1" si="29"/>
        <v>0</v>
      </c>
      <c r="BU45" s="18">
        <f t="shared" ca="1" si="29"/>
        <v>0</v>
      </c>
      <c r="BV45" s="18">
        <f t="shared" ca="1" si="29"/>
        <v>150760.79999999999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2163346.17</v>
      </c>
      <c r="CB45" s="18">
        <f t="shared" ca="1" si="29"/>
        <v>0</v>
      </c>
      <c r="CC45" s="18">
        <f t="shared" ca="1" si="33"/>
        <v>-66234.33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52215.45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104510820.38000408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2177160.42</v>
      </c>
      <c r="E46" s="18">
        <f t="shared" ca="1" si="30"/>
        <v>10914.6</v>
      </c>
      <c r="F46" s="18">
        <f t="shared" ca="1" si="30"/>
        <v>1965114.65</v>
      </c>
      <c r="G46" s="18">
        <f t="shared" ca="1" si="30"/>
        <v>201131.17</v>
      </c>
      <c r="H46" s="18">
        <f t="shared" ca="1" si="30"/>
        <v>6758.93</v>
      </c>
      <c r="I46" s="18">
        <f t="shared" ca="1" si="30"/>
        <v>105390.89</v>
      </c>
      <c r="J46" s="18">
        <f t="shared" ca="1" si="30"/>
        <v>0</v>
      </c>
      <c r="K46" s="18">
        <f t="shared" ca="1" si="30"/>
        <v>31577216.559999999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2341333.9500000002</v>
      </c>
      <c r="P46" s="18">
        <f t="shared" ca="1" si="30"/>
        <v>0</v>
      </c>
      <c r="Q46" s="18">
        <f t="shared" ca="1" si="30"/>
        <v>63653.61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16567942.039999999</v>
      </c>
      <c r="X46" s="18">
        <f t="shared" ca="1" si="31"/>
        <v>27037.5</v>
      </c>
      <c r="Y46" s="18">
        <f t="shared" ca="1" si="31"/>
        <v>8073598.7599999998</v>
      </c>
      <c r="Z46" s="18">
        <f t="shared" ca="1" si="31"/>
        <v>4831322.2699999996</v>
      </c>
      <c r="AA46" s="18">
        <f t="shared" ca="1" si="31"/>
        <v>0</v>
      </c>
      <c r="AB46" s="18">
        <f t="shared" ca="1" si="31"/>
        <v>0</v>
      </c>
      <c r="AC46" s="18">
        <f t="shared" ca="1" si="31"/>
        <v>14310.3</v>
      </c>
      <c r="AD46" s="18">
        <f t="shared" ca="1" si="31"/>
        <v>839383.18</v>
      </c>
      <c r="AE46" s="18">
        <f t="shared" ca="1" si="31"/>
        <v>0</v>
      </c>
      <c r="AF46" s="18">
        <f t="shared" ca="1" si="31"/>
        <v>97198.61</v>
      </c>
      <c r="AG46" s="18">
        <f t="shared" ca="1" si="31"/>
        <v>1273142.77</v>
      </c>
      <c r="AH46" s="18">
        <f t="shared" ca="1" si="31"/>
        <v>0</v>
      </c>
      <c r="AI46" s="18">
        <f t="shared" ca="1" si="31"/>
        <v>238973.45</v>
      </c>
      <c r="AJ46" s="18">
        <f t="shared" ca="1" si="31"/>
        <v>0</v>
      </c>
      <c r="AK46" s="18">
        <f t="shared" ca="1" si="28"/>
        <v>-9.99</v>
      </c>
      <c r="AL46" s="18">
        <f t="shared" ca="1" si="28"/>
        <v>0</v>
      </c>
      <c r="AM46" s="18">
        <f t="shared" ca="1" si="28"/>
        <v>1485583.57</v>
      </c>
      <c r="AN46" s="18">
        <f t="shared" ca="1" si="28"/>
        <v>0</v>
      </c>
      <c r="AO46" s="18">
        <f t="shared" ca="1" si="28"/>
        <v>0</v>
      </c>
      <c r="AP46" s="18">
        <f t="shared" ca="1" si="28"/>
        <v>247826.33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16105756.51</v>
      </c>
      <c r="AU46" s="18">
        <f t="shared" ca="1" si="28"/>
        <v>647029.96</v>
      </c>
      <c r="AV46" s="18">
        <f t="shared" ca="1" si="28"/>
        <v>265905.02</v>
      </c>
      <c r="AW46" s="18">
        <f t="shared" ca="1" si="28"/>
        <v>0</v>
      </c>
      <c r="AX46" s="18">
        <f t="shared" ca="1" si="28"/>
        <v>264503.90000000002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3821310.42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733.25</v>
      </c>
      <c r="BM46" s="18">
        <f t="shared" ca="1" si="32"/>
        <v>0</v>
      </c>
      <c r="BN46" s="18">
        <f t="shared" ca="1" si="32"/>
        <v>17595016.68</v>
      </c>
      <c r="BO46" s="18">
        <f t="shared" ca="1" si="32"/>
        <v>0</v>
      </c>
      <c r="BP46" s="18">
        <f t="shared" ca="1" si="29"/>
        <v>8255629.8799999999</v>
      </c>
      <c r="BQ46" s="18">
        <f t="shared" ca="1" si="29"/>
        <v>30316.13</v>
      </c>
      <c r="BR46" s="18">
        <f t="shared" ca="1" si="29"/>
        <v>1577007.44</v>
      </c>
      <c r="BS46" s="18">
        <f t="shared" ca="1" si="29"/>
        <v>1759828.65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0</v>
      </c>
      <c r="CI46" s="19">
        <f t="shared" ca="1" si="25"/>
        <v>8069755.6100000003</v>
      </c>
      <c r="CJ46" s="18">
        <f t="shared" ca="1" si="36"/>
        <v>0</v>
      </c>
      <c r="CK46" s="18">
        <f t="shared" ca="1" si="36"/>
        <v>8069755.6100000003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2772512.05</v>
      </c>
      <c r="CS46" s="18">
        <f t="shared" ca="1" si="34"/>
        <v>0</v>
      </c>
      <c r="CT46" s="18">
        <f t="shared" ca="1" si="34"/>
        <v>0</v>
      </c>
      <c r="CU46" s="19">
        <f t="shared" ca="1" si="38"/>
        <v>131133128.64999999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1852.4199999999998</v>
      </c>
      <c r="E47" s="18">
        <f t="shared" ca="1" si="30"/>
        <v>1108.42</v>
      </c>
      <c r="F47" s="18">
        <f t="shared" ca="1" si="30"/>
        <v>0</v>
      </c>
      <c r="G47" s="18">
        <f t="shared" ca="1" si="30"/>
        <v>743.99999999999977</v>
      </c>
      <c r="H47" s="18">
        <f t="shared" ca="1" si="30"/>
        <v>0</v>
      </c>
      <c r="I47" s="18">
        <f t="shared" ca="1" si="30"/>
        <v>31315.169999999984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0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-84489.340000000011</v>
      </c>
      <c r="X47" s="18">
        <f t="shared" ca="1" si="31"/>
        <v>0</v>
      </c>
      <c r="Y47" s="18">
        <f t="shared" ca="1" si="31"/>
        <v>0</v>
      </c>
      <c r="Z47" s="18">
        <f t="shared" ca="1" si="31"/>
        <v>60</v>
      </c>
      <c r="AA47" s="18">
        <f t="shared" ca="1" si="31"/>
        <v>0</v>
      </c>
      <c r="AB47" s="18">
        <f t="shared" ca="1" si="31"/>
        <v>0</v>
      </c>
      <c r="AC47" s="18">
        <f t="shared" ca="1" si="31"/>
        <v>140.88</v>
      </c>
      <c r="AD47" s="18">
        <f t="shared" ca="1" si="31"/>
        <v>79.95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0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5976.7500000000009</v>
      </c>
      <c r="AU47" s="18">
        <f t="shared" ca="1" si="28"/>
        <v>-1156.19</v>
      </c>
      <c r="AV47" s="18">
        <f t="shared" ca="1" si="28"/>
        <v>0</v>
      </c>
      <c r="AW47" s="18">
        <f t="shared" ca="1" si="28"/>
        <v>0</v>
      </c>
      <c r="AX47" s="18">
        <f t="shared" ca="1" si="28"/>
        <v>0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520.17999999999995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-248.55000000000013</v>
      </c>
      <c r="BO47" s="18">
        <f t="shared" ca="1" si="32"/>
        <v>0</v>
      </c>
      <c r="BP47" s="18">
        <f t="shared" ca="1" si="29"/>
        <v>0</v>
      </c>
      <c r="BQ47" s="18">
        <f t="shared" ca="1" si="29"/>
        <v>0</v>
      </c>
      <c r="BR47" s="18">
        <f t="shared" ca="1" si="29"/>
        <v>0</v>
      </c>
      <c r="BS47" s="18">
        <f t="shared" ca="1" si="29"/>
        <v>39.19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4190</v>
      </c>
      <c r="CJ47" s="18">
        <f t="shared" ca="1" si="36"/>
        <v>0</v>
      </c>
      <c r="CK47" s="18">
        <f t="shared" ca="1" si="36"/>
        <v>4190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1991.8999999999999</v>
      </c>
      <c r="CS47" s="18">
        <f t="shared" ca="1" si="34"/>
        <v>0</v>
      </c>
      <c r="CT47" s="18">
        <f t="shared" ca="1" si="34"/>
        <v>0</v>
      </c>
      <c r="CU47" s="19">
        <f t="shared" ca="1" si="38"/>
        <v>-39727.640000000036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2092.15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368958852.92000002</v>
      </c>
      <c r="U48" s="18">
        <f t="shared" ca="1" si="31"/>
        <v>823334</v>
      </c>
      <c r="V48" s="18">
        <f t="shared" ca="1" si="31"/>
        <v>22355847.369999997</v>
      </c>
      <c r="W48" s="18">
        <f t="shared" ca="1" si="31"/>
        <v>172413066.56999999</v>
      </c>
      <c r="X48" s="18">
        <f t="shared" ca="1" si="31"/>
        <v>0</v>
      </c>
      <c r="Y48" s="18">
        <f t="shared" ca="1" si="31"/>
        <v>0</v>
      </c>
      <c r="Z48" s="18">
        <f t="shared" ca="1" si="31"/>
        <v>104687.81000000001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0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39026636.109999999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37399.019999999997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0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9831778.8499999996</v>
      </c>
      <c r="CJ48" s="18">
        <f t="shared" ca="1" si="36"/>
        <v>0</v>
      </c>
      <c r="CK48" s="18">
        <f t="shared" ca="1" si="36"/>
        <v>6652102.4199999999</v>
      </c>
      <c r="CL48" s="19">
        <f t="shared" ca="1" si="26"/>
        <v>3179676.43</v>
      </c>
      <c r="CM48" s="18">
        <f t="shared" ca="1" si="37"/>
        <v>56605.43</v>
      </c>
      <c r="CN48" s="18">
        <f t="shared" ca="1" si="37"/>
        <v>3123071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778156.04999999993</v>
      </c>
      <c r="CS48" s="18">
        <f t="shared" ca="1" si="34"/>
        <v>0</v>
      </c>
      <c r="CT48" s="18">
        <f t="shared" ca="1" si="34"/>
        <v>138130.46</v>
      </c>
      <c r="CU48" s="19">
        <f t="shared" ca="1" si="38"/>
        <v>614469981.30999994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6950512.5999999987</v>
      </c>
      <c r="E49" s="18">
        <f t="shared" ca="1" si="30"/>
        <v>1203041.9699999988</v>
      </c>
      <c r="F49" s="18">
        <f t="shared" ca="1" si="30"/>
        <v>141172.37</v>
      </c>
      <c r="G49" s="18">
        <f t="shared" ca="1" si="30"/>
        <v>5606298.2599999998</v>
      </c>
      <c r="H49" s="18">
        <f t="shared" ca="1" si="30"/>
        <v>0</v>
      </c>
      <c r="I49" s="18">
        <f t="shared" ca="1" si="30"/>
        <v>1183747.8499999994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17642.28</v>
      </c>
      <c r="P49" s="18">
        <f t="shared" ca="1" si="30"/>
        <v>0</v>
      </c>
      <c r="Q49" s="18">
        <f t="shared" ca="1" si="30"/>
        <v>0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141072010.27999991</v>
      </c>
      <c r="X49" s="18">
        <f t="shared" ca="1" si="31"/>
        <v>0</v>
      </c>
      <c r="Y49" s="18">
        <f t="shared" ca="1" si="31"/>
        <v>31768.15</v>
      </c>
      <c r="Z49" s="18">
        <f t="shared" ca="1" si="31"/>
        <v>8227.5599999998103</v>
      </c>
      <c r="AA49" s="18">
        <f t="shared" ca="1" si="31"/>
        <v>0</v>
      </c>
      <c r="AB49" s="18">
        <f t="shared" ca="1" si="31"/>
        <v>0</v>
      </c>
      <c r="AC49" s="18">
        <f t="shared" ca="1" si="31"/>
        <v>157708.23000000036</v>
      </c>
      <c r="AD49" s="18">
        <f t="shared" ca="1" si="31"/>
        <v>3706373.9899999881</v>
      </c>
      <c r="AE49" s="18">
        <f t="shared" ca="1" si="31"/>
        <v>0</v>
      </c>
      <c r="AF49" s="18">
        <f t="shared" ca="1" si="31"/>
        <v>0</v>
      </c>
      <c r="AG49" s="18">
        <f t="shared" ca="1" si="31"/>
        <v>7500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24677.96</v>
      </c>
      <c r="AK49" s="18">
        <f t="shared" ca="1" si="28"/>
        <v>0</v>
      </c>
      <c r="AL49" s="18">
        <f t="shared" ca="1" si="28"/>
        <v>0</v>
      </c>
      <c r="AM49" s="18">
        <f t="shared" ca="1" si="28"/>
        <v>10000</v>
      </c>
      <c r="AN49" s="18">
        <f t="shared" ca="1" si="28"/>
        <v>0</v>
      </c>
      <c r="AO49" s="18">
        <f t="shared" ca="1" si="28"/>
        <v>0</v>
      </c>
      <c r="AP49" s="18">
        <f t="shared" ca="1" si="28"/>
        <v>495.5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16716484.260000026</v>
      </c>
      <c r="AU49" s="18">
        <f t="shared" ca="1" si="28"/>
        <v>0</v>
      </c>
      <c r="AV49" s="18">
        <f t="shared" ca="1" si="28"/>
        <v>0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1889227.8699999831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362361.82000000123</v>
      </c>
      <c r="BO49" s="18">
        <f t="shared" ca="1" si="32"/>
        <v>0</v>
      </c>
      <c r="BP49" s="18">
        <f t="shared" ca="1" si="29"/>
        <v>36788321.05999992</v>
      </c>
      <c r="BQ49" s="18">
        <f t="shared" ca="1" si="29"/>
        <v>0</v>
      </c>
      <c r="BR49" s="18">
        <f t="shared" ca="1" si="29"/>
        <v>50213.590000000004</v>
      </c>
      <c r="BS49" s="18">
        <f t="shared" ca="1" si="29"/>
        <v>208937.82000000007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686720</v>
      </c>
      <c r="BY49" s="18">
        <f t="shared" ca="1" si="29"/>
        <v>0</v>
      </c>
      <c r="BZ49" s="18">
        <f t="shared" ca="1" si="29"/>
        <v>106771.71000000002</v>
      </c>
      <c r="CA49" s="18">
        <f t="shared" ca="1" si="29"/>
        <v>51848845.139999807</v>
      </c>
      <c r="CB49" s="18">
        <f t="shared" ca="1" si="29"/>
        <v>0</v>
      </c>
      <c r="CC49" s="18">
        <f t="shared" ca="1" si="33"/>
        <v>1279075.27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7853.33</v>
      </c>
      <c r="CH49" s="18">
        <f t="shared" ca="1" si="33"/>
        <v>0</v>
      </c>
      <c r="CI49" s="19">
        <f t="shared" ca="1" si="25"/>
        <v>6232392.8500000006</v>
      </c>
      <c r="CJ49" s="18">
        <f t="shared" ca="1" si="36"/>
        <v>0</v>
      </c>
      <c r="CK49" s="18">
        <f t="shared" ca="1" si="36"/>
        <v>581283</v>
      </c>
      <c r="CL49" s="19">
        <f t="shared" ca="1" si="26"/>
        <v>5651109.8500000006</v>
      </c>
      <c r="CM49" s="18">
        <f t="shared" ca="1" si="37"/>
        <v>0</v>
      </c>
      <c r="CN49" s="18">
        <f t="shared" ca="1" si="37"/>
        <v>5651109.8500000006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573090.67999999668</v>
      </c>
      <c r="CS49" s="18">
        <f t="shared" ca="1" si="34"/>
        <v>0</v>
      </c>
      <c r="CT49" s="18">
        <f t="shared" ca="1" si="34"/>
        <v>0</v>
      </c>
      <c r="CU49" s="19">
        <f t="shared" ca="1" si="38"/>
        <v>269924522.29999965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1015437.47</v>
      </c>
      <c r="E50" s="18">
        <f t="shared" ca="1" si="30"/>
        <v>830948.1</v>
      </c>
      <c r="F50" s="18">
        <f t="shared" ca="1" si="30"/>
        <v>22797.08</v>
      </c>
      <c r="G50" s="18">
        <f t="shared" ca="1" si="30"/>
        <v>161692.29</v>
      </c>
      <c r="H50" s="18">
        <f t="shared" ca="1" si="30"/>
        <v>318.33</v>
      </c>
      <c r="I50" s="18">
        <f t="shared" ca="1" si="30"/>
        <v>2769914.8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2528609.9900000002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218960427.75999999</v>
      </c>
      <c r="X50" s="18">
        <f t="shared" ca="1" si="31"/>
        <v>0</v>
      </c>
      <c r="Y50" s="18">
        <f t="shared" ca="1" si="31"/>
        <v>173539.4</v>
      </c>
      <c r="Z50" s="18">
        <f t="shared" ca="1" si="31"/>
        <v>25587.7</v>
      </c>
      <c r="AA50" s="18">
        <f t="shared" ca="1" si="31"/>
        <v>3350</v>
      </c>
      <c r="AB50" s="18">
        <f t="shared" ca="1" si="31"/>
        <v>11242.37</v>
      </c>
      <c r="AC50" s="18">
        <f t="shared" ca="1" si="31"/>
        <v>26884.83</v>
      </c>
      <c r="AD50" s="18">
        <f t="shared" ca="1" si="31"/>
        <v>80001.58</v>
      </c>
      <c r="AE50" s="18">
        <f t="shared" ca="1" si="31"/>
        <v>0</v>
      </c>
      <c r="AF50" s="18">
        <f t="shared" ca="1" si="31"/>
        <v>0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142783.78</v>
      </c>
      <c r="AK50" s="18">
        <f t="shared" ca="1" si="28"/>
        <v>0</v>
      </c>
      <c r="AL50" s="18">
        <f t="shared" ca="1" si="28"/>
        <v>0</v>
      </c>
      <c r="AM50" s="18">
        <f t="shared" ca="1" si="28"/>
        <v>20302.64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3308139.16</v>
      </c>
      <c r="AU50" s="18">
        <f t="shared" ca="1" si="28"/>
        <v>52203.76</v>
      </c>
      <c r="AV50" s="18">
        <f t="shared" ca="1" si="28"/>
        <v>133923.34</v>
      </c>
      <c r="AW50" s="18">
        <f t="shared" ca="1" si="28"/>
        <v>0</v>
      </c>
      <c r="AX50" s="18">
        <f t="shared" ca="1" si="28"/>
        <v>44790.55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2293221.63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1244021.29</v>
      </c>
      <c r="BO50" s="18">
        <f t="shared" ca="1" si="32"/>
        <v>0</v>
      </c>
      <c r="BP50" s="18">
        <f t="shared" ca="1" si="29"/>
        <v>49246.69</v>
      </c>
      <c r="BQ50" s="18">
        <f t="shared" ca="1" si="29"/>
        <v>0</v>
      </c>
      <c r="BR50" s="18">
        <f t="shared" ca="1" si="29"/>
        <v>0</v>
      </c>
      <c r="BS50" s="18">
        <f t="shared" ca="1" si="29"/>
        <v>146063.82999999999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1509005.98</v>
      </c>
      <c r="CS50" s="18">
        <f t="shared" ca="1" si="34"/>
        <v>0</v>
      </c>
      <c r="CT50" s="18">
        <f t="shared" ca="1" si="34"/>
        <v>0</v>
      </c>
      <c r="CU50" s="19">
        <f t="shared" ca="1" si="38"/>
        <v>234539016.88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0</v>
      </c>
      <c r="U51" s="18">
        <f t="shared" ca="1" si="31"/>
        <v>0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58429.41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0</v>
      </c>
      <c r="CJ51" s="18">
        <f t="shared" ca="1" si="36"/>
        <v>0</v>
      </c>
      <c r="CK51" s="18">
        <f t="shared" ca="1" si="36"/>
        <v>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109058754.77999118</v>
      </c>
      <c r="CS51" s="18">
        <f t="shared" ca="1" si="34"/>
        <v>0</v>
      </c>
      <c r="CT51" s="18">
        <f t="shared" ca="1" si="34"/>
        <v>0</v>
      </c>
      <c r="CU51" s="19">
        <f t="shared" ca="1" si="38"/>
        <v>109117184.18999118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10406403.389999995</v>
      </c>
      <c r="E52" s="18">
        <f t="shared" ca="1" si="30"/>
        <v>3629987.0799999954</v>
      </c>
      <c r="F52" s="18">
        <f t="shared" ca="1" si="30"/>
        <v>5558110.9999999991</v>
      </c>
      <c r="G52" s="18">
        <f t="shared" ca="1" si="30"/>
        <v>1218305.31</v>
      </c>
      <c r="H52" s="18">
        <f t="shared" ca="1" si="30"/>
        <v>0</v>
      </c>
      <c r="I52" s="18">
        <f t="shared" ca="1" si="30"/>
        <v>1961825.35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302199.09000000003</v>
      </c>
      <c r="P52" s="18">
        <f t="shared" ca="1" si="30"/>
        <v>0</v>
      </c>
      <c r="Q52" s="18">
        <f t="shared" ca="1" si="30"/>
        <v>0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57293302.609999999</v>
      </c>
      <c r="X52" s="18">
        <f t="shared" ca="1" si="31"/>
        <v>83177</v>
      </c>
      <c r="Y52" s="18">
        <f t="shared" ca="1" si="31"/>
        <v>58427.4</v>
      </c>
      <c r="Z52" s="18">
        <f t="shared" ca="1" si="31"/>
        <v>53443.72</v>
      </c>
      <c r="AA52" s="18">
        <f t="shared" ca="1" si="31"/>
        <v>0</v>
      </c>
      <c r="AB52" s="18">
        <f t="shared" ca="1" si="31"/>
        <v>0</v>
      </c>
      <c r="AC52" s="18">
        <f t="shared" ca="1" si="31"/>
        <v>0</v>
      </c>
      <c r="AD52" s="18">
        <f t="shared" ca="1" si="31"/>
        <v>828347.15</v>
      </c>
      <c r="AE52" s="18">
        <f t="shared" ca="1" si="31"/>
        <v>0</v>
      </c>
      <c r="AF52" s="18">
        <f t="shared" ca="1" si="31"/>
        <v>0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3106.24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5033695.99</v>
      </c>
      <c r="BE52" s="18">
        <f t="shared" ca="1" si="32"/>
        <v>96798.59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9055460.4100000001</v>
      </c>
      <c r="BO52" s="18">
        <f t="shared" ca="1" si="32"/>
        <v>0</v>
      </c>
      <c r="BP52" s="18">
        <f t="shared" ca="1" si="29"/>
        <v>6499275.8499999996</v>
      </c>
      <c r="BQ52" s="18">
        <f t="shared" ca="1" si="29"/>
        <v>0</v>
      </c>
      <c r="BR52" s="18">
        <f t="shared" ca="1" si="29"/>
        <v>57186.63</v>
      </c>
      <c r="BS52" s="18">
        <f t="shared" ca="1" si="29"/>
        <v>392142.86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6749.71</v>
      </c>
      <c r="CS52" s="18">
        <f t="shared" ca="1" si="34"/>
        <v>0</v>
      </c>
      <c r="CT52" s="18">
        <f t="shared" ca="1" si="34"/>
        <v>0</v>
      </c>
      <c r="CU52" s="19">
        <f t="shared" ca="1" si="38"/>
        <v>92131541.98999998</v>
      </c>
    </row>
    <row r="53" spans="1:99" ht="12.75" customHeight="1">
      <c r="A53" s="57" t="s">
        <v>239</v>
      </c>
      <c r="B53" s="17">
        <v>2001</v>
      </c>
      <c r="C53" s="58" t="s">
        <v>146</v>
      </c>
      <c r="D53" s="19">
        <f t="shared" ca="1" si="24"/>
        <v>0</v>
      </c>
      <c r="E53" s="18">
        <f t="shared" ca="1" si="30"/>
        <v>0</v>
      </c>
      <c r="F53" s="18">
        <f t="shared" ca="1" si="30"/>
        <v>0</v>
      </c>
      <c r="G53" s="18">
        <f t="shared" ca="1" si="30"/>
        <v>0</v>
      </c>
      <c r="H53" s="18">
        <f t="shared" ca="1" si="30"/>
        <v>0</v>
      </c>
      <c r="I53" s="18">
        <f t="shared" ca="1" si="30"/>
        <v>0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0</v>
      </c>
      <c r="X53" s="18">
        <f t="shared" ca="1" si="31"/>
        <v>0</v>
      </c>
      <c r="Y53" s="18">
        <f t="shared" ca="1" si="31"/>
        <v>0</v>
      </c>
      <c r="Z53" s="18">
        <f t="shared" ca="1" si="31"/>
        <v>0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0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0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0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0</v>
      </c>
      <c r="BN53" s="18">
        <f t="shared" ca="1" si="32"/>
        <v>0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4212147776.7561722</v>
      </c>
      <c r="CJ53" s="18">
        <f t="shared" ca="1" si="36"/>
        <v>2563799.7849999997</v>
      </c>
      <c r="CK53" s="18">
        <f t="shared" ca="1" si="36"/>
        <v>17305.776600000041</v>
      </c>
      <c r="CL53" s="19">
        <f t="shared" ca="1" si="26"/>
        <v>877748890.29899752</v>
      </c>
      <c r="CM53" s="18">
        <f t="shared" ca="1" si="37"/>
        <v>5819406.6765000205</v>
      </c>
      <c r="CN53" s="18">
        <f t="shared" ca="1" si="37"/>
        <v>871929483.62249756</v>
      </c>
      <c r="CO53" s="19">
        <f t="shared" ca="1" si="27"/>
        <v>3331817780.8955746</v>
      </c>
      <c r="CP53" s="18">
        <f t="shared" ca="1" si="34"/>
        <v>132778410.77950019</v>
      </c>
      <c r="CQ53" s="18">
        <f t="shared" ca="1" si="34"/>
        <v>3199039370.1160746</v>
      </c>
      <c r="CR53" s="18">
        <f t="shared" ca="1" si="34"/>
        <v>121247.94</v>
      </c>
      <c r="CS53" s="18">
        <f t="shared" ca="1" si="34"/>
        <v>0</v>
      </c>
      <c r="CT53" s="18">
        <f t="shared" ca="1" si="34"/>
        <v>0</v>
      </c>
      <c r="CU53" s="19">
        <f t="shared" ca="1" si="38"/>
        <v>4212269024.6961722</v>
      </c>
    </row>
    <row r="54" spans="1:99" ht="12.75" customHeight="1">
      <c r="A54" s="57" t="s">
        <v>242</v>
      </c>
      <c r="B54" s="17">
        <v>2002</v>
      </c>
      <c r="C54" s="58" t="s">
        <v>240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39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39"/>
        <v>0</v>
      </c>
      <c r="AL54" s="18">
        <f t="shared" ca="1" si="39"/>
        <v>0</v>
      </c>
      <c r="AM54" s="18">
        <f t="shared" ca="1" si="39"/>
        <v>0</v>
      </c>
      <c r="AN54" s="18">
        <f t="shared" ca="1" si="39"/>
        <v>0</v>
      </c>
      <c r="AO54" s="18">
        <f t="shared" ca="1" si="39"/>
        <v>0</v>
      </c>
      <c r="AP54" s="18">
        <f t="shared" ca="1" si="39"/>
        <v>0</v>
      </c>
      <c r="AQ54" s="18">
        <f t="shared" ca="1" si="39"/>
        <v>0</v>
      </c>
      <c r="AR54" s="18">
        <f t="shared" ca="1" si="39"/>
        <v>0</v>
      </c>
      <c r="AS54" s="18">
        <f t="shared" ca="1" si="39"/>
        <v>0</v>
      </c>
      <c r="AT54" s="18">
        <f t="shared" ca="1" si="39"/>
        <v>0</v>
      </c>
      <c r="AU54" s="18">
        <f t="shared" ca="1" si="39"/>
        <v>0</v>
      </c>
      <c r="AV54" s="18">
        <f t="shared" ca="1" si="39"/>
        <v>0</v>
      </c>
      <c r="AW54" s="18">
        <f t="shared" ca="1" si="39"/>
        <v>0</v>
      </c>
      <c r="AX54" s="18">
        <f t="shared" ca="1" si="39"/>
        <v>0</v>
      </c>
      <c r="AY54" s="18">
        <f t="shared" ca="1" si="39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1410322.4600000002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0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0"/>
        <v>0</v>
      </c>
      <c r="BQ54" s="18">
        <f t="shared" ca="1" si="40"/>
        <v>0</v>
      </c>
      <c r="BR54" s="18">
        <f t="shared" ca="1" si="40"/>
        <v>0</v>
      </c>
      <c r="BS54" s="18">
        <f t="shared" ca="1" si="40"/>
        <v>0</v>
      </c>
      <c r="BT54" s="18">
        <f t="shared" ca="1" si="40"/>
        <v>0</v>
      </c>
      <c r="BU54" s="18">
        <f t="shared" ca="1" si="40"/>
        <v>0</v>
      </c>
      <c r="BV54" s="18">
        <f t="shared" ca="1" si="40"/>
        <v>0</v>
      </c>
      <c r="BW54" s="18">
        <f t="shared" ca="1" si="40"/>
        <v>0</v>
      </c>
      <c r="BX54" s="18">
        <f t="shared" ca="1" si="40"/>
        <v>0</v>
      </c>
      <c r="BY54" s="18">
        <f t="shared" ca="1" si="40"/>
        <v>0</v>
      </c>
      <c r="BZ54" s="18">
        <f t="shared" ca="1" si="40"/>
        <v>0</v>
      </c>
      <c r="CA54" s="18">
        <f t="shared" ca="1" si="40"/>
        <v>0</v>
      </c>
      <c r="CB54" s="18">
        <f t="shared" ca="1" si="40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363.48571428571427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8"/>
        <v>1410685.9457142858</v>
      </c>
    </row>
    <row r="55" spans="1:99" ht="12.75" customHeight="1">
      <c r="A55" s="57" t="s">
        <v>244</v>
      </c>
      <c r="B55" s="17">
        <v>2005</v>
      </c>
      <c r="C55" s="58" t="s">
        <v>240</v>
      </c>
      <c r="D55" s="19">
        <f t="shared" ca="1" si="24"/>
        <v>0</v>
      </c>
      <c r="E55" s="18">
        <f t="shared" ref="E55:S70" ca="1" si="4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1"/>
        <v>0</v>
      </c>
      <c r="G55" s="18">
        <f t="shared" ca="1" si="41"/>
        <v>0</v>
      </c>
      <c r="H55" s="18">
        <f t="shared" ca="1" si="41"/>
        <v>0</v>
      </c>
      <c r="I55" s="18">
        <f t="shared" ca="1" si="41"/>
        <v>0</v>
      </c>
      <c r="J55" s="18">
        <f t="shared" ca="1" si="41"/>
        <v>0</v>
      </c>
      <c r="K55" s="18">
        <f t="shared" ca="1" si="41"/>
        <v>0</v>
      </c>
      <c r="L55" s="18">
        <f t="shared" ca="1" si="41"/>
        <v>0</v>
      </c>
      <c r="M55" s="18">
        <f t="shared" ca="1" si="41"/>
        <v>0</v>
      </c>
      <c r="N55" s="18">
        <f t="shared" ca="1" si="41"/>
        <v>0</v>
      </c>
      <c r="O55" s="18">
        <f t="shared" ca="1" si="41"/>
        <v>0</v>
      </c>
      <c r="P55" s="18">
        <f t="shared" ca="1" si="41"/>
        <v>0</v>
      </c>
      <c r="Q55" s="18">
        <f t="shared" ca="1" si="41"/>
        <v>0</v>
      </c>
      <c r="R55" s="18">
        <f t="shared" ca="1" si="41"/>
        <v>0</v>
      </c>
      <c r="S55" s="18">
        <f t="shared" ca="1" si="41"/>
        <v>0</v>
      </c>
      <c r="T55" s="18">
        <f t="shared" ca="1" si="11"/>
        <v>0</v>
      </c>
      <c r="U55" s="18">
        <f t="shared" ref="U55:AJ70" ca="1" si="42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2"/>
        <v>0</v>
      </c>
      <c r="W55" s="18">
        <f t="shared" ca="1" si="42"/>
        <v>0</v>
      </c>
      <c r="X55" s="18">
        <f t="shared" ca="1" si="42"/>
        <v>0</v>
      </c>
      <c r="Y55" s="18">
        <f t="shared" ca="1" si="42"/>
        <v>0</v>
      </c>
      <c r="Z55" s="18">
        <f t="shared" ca="1" si="42"/>
        <v>0</v>
      </c>
      <c r="AA55" s="18">
        <f t="shared" ca="1" si="42"/>
        <v>0</v>
      </c>
      <c r="AB55" s="18">
        <f t="shared" ca="1" si="42"/>
        <v>0</v>
      </c>
      <c r="AC55" s="18">
        <f t="shared" ca="1" si="42"/>
        <v>0</v>
      </c>
      <c r="AD55" s="18">
        <f t="shared" ca="1" si="42"/>
        <v>0</v>
      </c>
      <c r="AE55" s="18">
        <f t="shared" ca="1" si="42"/>
        <v>0</v>
      </c>
      <c r="AF55" s="18">
        <f t="shared" ca="1" si="42"/>
        <v>0</v>
      </c>
      <c r="AG55" s="18">
        <f t="shared" ca="1" si="42"/>
        <v>0</v>
      </c>
      <c r="AH55" s="18">
        <f t="shared" ca="1" si="42"/>
        <v>0</v>
      </c>
      <c r="AI55" s="18">
        <f t="shared" ca="1" si="42"/>
        <v>0</v>
      </c>
      <c r="AJ55" s="18">
        <f t="shared" ca="1" si="42"/>
        <v>0</v>
      </c>
      <c r="AK55" s="18">
        <f t="shared" ca="1" si="39"/>
        <v>0</v>
      </c>
      <c r="AL55" s="18">
        <f t="shared" ca="1" si="39"/>
        <v>0</v>
      </c>
      <c r="AM55" s="18">
        <f t="shared" ca="1" si="39"/>
        <v>0</v>
      </c>
      <c r="AN55" s="18">
        <f t="shared" ca="1" si="39"/>
        <v>0</v>
      </c>
      <c r="AO55" s="18">
        <f t="shared" ca="1" si="39"/>
        <v>0</v>
      </c>
      <c r="AP55" s="18">
        <f t="shared" ca="1" si="39"/>
        <v>0</v>
      </c>
      <c r="AQ55" s="18">
        <f t="shared" ca="1" si="39"/>
        <v>0</v>
      </c>
      <c r="AR55" s="18">
        <f t="shared" ca="1" si="39"/>
        <v>0</v>
      </c>
      <c r="AS55" s="18">
        <f t="shared" ca="1" si="39"/>
        <v>0</v>
      </c>
      <c r="AT55" s="18">
        <f t="shared" ca="1" si="39"/>
        <v>0</v>
      </c>
      <c r="AU55" s="18">
        <f t="shared" ca="1" si="39"/>
        <v>0</v>
      </c>
      <c r="AV55" s="18">
        <f t="shared" ca="1" si="39"/>
        <v>0</v>
      </c>
      <c r="AW55" s="18">
        <f t="shared" ca="1" si="39"/>
        <v>0</v>
      </c>
      <c r="AX55" s="18">
        <f t="shared" ca="1" si="39"/>
        <v>0</v>
      </c>
      <c r="AY55" s="18">
        <f t="shared" ca="1" si="39"/>
        <v>0</v>
      </c>
      <c r="AZ55" s="18">
        <f t="shared" ref="AZ55:BO70" ca="1" si="43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3"/>
        <v>0</v>
      </c>
      <c r="BB55" s="18">
        <f t="shared" ca="1" si="43"/>
        <v>0</v>
      </c>
      <c r="BC55" s="18">
        <f t="shared" ca="1" si="43"/>
        <v>0</v>
      </c>
      <c r="BD55" s="18">
        <f t="shared" ca="1" si="43"/>
        <v>50363.670000000304</v>
      </c>
      <c r="BE55" s="18">
        <f t="shared" ca="1" si="43"/>
        <v>0</v>
      </c>
      <c r="BF55" s="18">
        <f t="shared" ca="1" si="43"/>
        <v>0</v>
      </c>
      <c r="BG55" s="18">
        <f t="shared" ca="1" si="43"/>
        <v>0</v>
      </c>
      <c r="BH55" s="18">
        <f t="shared" ca="1" si="43"/>
        <v>0</v>
      </c>
      <c r="BI55" s="18">
        <f t="shared" ca="1" si="43"/>
        <v>0</v>
      </c>
      <c r="BJ55" s="18">
        <f t="shared" ca="1" si="43"/>
        <v>0</v>
      </c>
      <c r="BK55" s="18">
        <f t="shared" ca="1" si="43"/>
        <v>0</v>
      </c>
      <c r="BL55" s="18">
        <f t="shared" ca="1" si="43"/>
        <v>0</v>
      </c>
      <c r="BM55" s="18">
        <f t="shared" ca="1" si="43"/>
        <v>0</v>
      </c>
      <c r="BN55" s="18">
        <f t="shared" ca="1" si="43"/>
        <v>0</v>
      </c>
      <c r="BO55" s="18">
        <f t="shared" ca="1" si="43"/>
        <v>0</v>
      </c>
      <c r="BP55" s="18">
        <f t="shared" ca="1" si="40"/>
        <v>0</v>
      </c>
      <c r="BQ55" s="18">
        <f t="shared" ca="1" si="40"/>
        <v>0</v>
      </c>
      <c r="BR55" s="18">
        <f t="shared" ca="1" si="40"/>
        <v>0</v>
      </c>
      <c r="BS55" s="18">
        <f t="shared" ca="1" si="40"/>
        <v>0</v>
      </c>
      <c r="BT55" s="18">
        <f t="shared" ca="1" si="40"/>
        <v>0</v>
      </c>
      <c r="BU55" s="18">
        <f t="shared" ca="1" si="40"/>
        <v>0</v>
      </c>
      <c r="BV55" s="18">
        <f t="shared" ca="1" si="40"/>
        <v>0</v>
      </c>
      <c r="BW55" s="18">
        <f t="shared" ca="1" si="40"/>
        <v>0</v>
      </c>
      <c r="BX55" s="18">
        <f t="shared" ca="1" si="40"/>
        <v>0</v>
      </c>
      <c r="BY55" s="18">
        <f t="shared" ca="1" si="40"/>
        <v>0</v>
      </c>
      <c r="BZ55" s="18">
        <f t="shared" ca="1" si="40"/>
        <v>0</v>
      </c>
      <c r="CA55" s="18">
        <f t="shared" ca="1" si="40"/>
        <v>0</v>
      </c>
      <c r="CB55" s="18">
        <f t="shared" ca="1" si="40"/>
        <v>0</v>
      </c>
      <c r="CC55" s="18">
        <f t="shared" ca="1" si="40"/>
        <v>0</v>
      </c>
      <c r="CD55" s="18">
        <f t="shared" ca="1" si="40"/>
        <v>0</v>
      </c>
      <c r="CE55" s="18">
        <f t="shared" ref="CC55:CH70" ca="1" si="44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4"/>
        <v>0</v>
      </c>
      <c r="CG55" s="18">
        <f t="shared" ca="1" si="44"/>
        <v>0</v>
      </c>
      <c r="CH55" s="18">
        <f t="shared" ca="1" si="44"/>
        <v>0</v>
      </c>
      <c r="CI55" s="19">
        <f t="shared" ca="1" si="25"/>
        <v>61132872.940000251</v>
      </c>
      <c r="CJ55" s="18">
        <f t="shared" ca="1" si="36"/>
        <v>11299.400000000003</v>
      </c>
      <c r="CK55" s="18">
        <f t="shared" ca="1" si="36"/>
        <v>18846526.809999954</v>
      </c>
      <c r="CL55" s="19">
        <f t="shared" ca="1" si="26"/>
        <v>22645299.7400003</v>
      </c>
      <c r="CM55" s="18">
        <f t="shared" ca="1" si="37"/>
        <v>113203.71999999993</v>
      </c>
      <c r="CN55" s="18">
        <f t="shared" ca="1" si="37"/>
        <v>22532096.020000301</v>
      </c>
      <c r="CO55" s="19">
        <f t="shared" ca="1" si="27"/>
        <v>19629746.989999998</v>
      </c>
      <c r="CP55" s="18">
        <f t="shared" ref="CP55:CT70" ca="1" si="45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2204381.6400000006</v>
      </c>
      <c r="CQ55" s="18">
        <f t="shared" ca="1" si="45"/>
        <v>17425365.349999998</v>
      </c>
      <c r="CR55" s="18">
        <f t="shared" ca="1" si="45"/>
        <v>17957526.739999019</v>
      </c>
      <c r="CS55" s="18">
        <f t="shared" ca="1" si="45"/>
        <v>0</v>
      </c>
      <c r="CT55" s="18">
        <f t="shared" ca="1" si="45"/>
        <v>0</v>
      </c>
      <c r="CU55" s="19">
        <f t="shared" ca="1" si="38"/>
        <v>79140763.349999279</v>
      </c>
    </row>
    <row r="56" spans="1:99" ht="12.75" customHeight="1">
      <c r="A56" s="57" t="s">
        <v>246</v>
      </c>
      <c r="B56" s="17">
        <v>2006</v>
      </c>
      <c r="C56" s="58" t="s">
        <v>240</v>
      </c>
      <c r="D56" s="19">
        <f t="shared" ca="1" si="24"/>
        <v>0</v>
      </c>
      <c r="E56" s="18">
        <f t="shared" ca="1" si="41"/>
        <v>0</v>
      </c>
      <c r="F56" s="18">
        <f t="shared" ca="1" si="41"/>
        <v>0</v>
      </c>
      <c r="G56" s="18">
        <f t="shared" ca="1" si="41"/>
        <v>0</v>
      </c>
      <c r="H56" s="18">
        <f t="shared" ca="1" si="41"/>
        <v>0</v>
      </c>
      <c r="I56" s="18">
        <f t="shared" ca="1" si="41"/>
        <v>0</v>
      </c>
      <c r="J56" s="18">
        <f t="shared" ca="1" si="41"/>
        <v>0</v>
      </c>
      <c r="K56" s="18">
        <f t="shared" ca="1" si="41"/>
        <v>0</v>
      </c>
      <c r="L56" s="18">
        <f t="shared" ca="1" si="41"/>
        <v>0</v>
      </c>
      <c r="M56" s="18">
        <f t="shared" ca="1" si="41"/>
        <v>0</v>
      </c>
      <c r="N56" s="18">
        <f t="shared" ca="1" si="41"/>
        <v>0</v>
      </c>
      <c r="O56" s="18">
        <f t="shared" ca="1" si="41"/>
        <v>0</v>
      </c>
      <c r="P56" s="18">
        <f t="shared" ca="1" si="41"/>
        <v>0</v>
      </c>
      <c r="Q56" s="18">
        <f t="shared" ca="1" si="41"/>
        <v>0</v>
      </c>
      <c r="R56" s="18">
        <f t="shared" ca="1" si="41"/>
        <v>0</v>
      </c>
      <c r="S56" s="18">
        <f t="shared" ca="1" si="41"/>
        <v>0</v>
      </c>
      <c r="T56" s="18">
        <f t="shared" ca="1" si="11"/>
        <v>0</v>
      </c>
      <c r="U56" s="18">
        <f t="shared" ca="1" si="42"/>
        <v>0</v>
      </c>
      <c r="V56" s="18">
        <f t="shared" ca="1" si="42"/>
        <v>0</v>
      </c>
      <c r="W56" s="18">
        <f t="shared" ca="1" si="42"/>
        <v>0</v>
      </c>
      <c r="X56" s="18">
        <f t="shared" ca="1" si="42"/>
        <v>0</v>
      </c>
      <c r="Y56" s="18">
        <f t="shared" ca="1" si="42"/>
        <v>0</v>
      </c>
      <c r="Z56" s="18">
        <f t="shared" ca="1" si="42"/>
        <v>0</v>
      </c>
      <c r="AA56" s="18">
        <f t="shared" ca="1" si="42"/>
        <v>0</v>
      </c>
      <c r="AB56" s="18">
        <f t="shared" ca="1" si="42"/>
        <v>0</v>
      </c>
      <c r="AC56" s="18">
        <f t="shared" ca="1" si="42"/>
        <v>0</v>
      </c>
      <c r="AD56" s="18">
        <f t="shared" ca="1" si="42"/>
        <v>0</v>
      </c>
      <c r="AE56" s="18">
        <f t="shared" ca="1" si="42"/>
        <v>0</v>
      </c>
      <c r="AF56" s="18">
        <f t="shared" ca="1" si="42"/>
        <v>0</v>
      </c>
      <c r="AG56" s="18">
        <f t="shared" ca="1" si="42"/>
        <v>0</v>
      </c>
      <c r="AH56" s="18">
        <f t="shared" ca="1" si="42"/>
        <v>0</v>
      </c>
      <c r="AI56" s="18">
        <f t="shared" ca="1" si="42"/>
        <v>0</v>
      </c>
      <c r="AJ56" s="18">
        <f t="shared" ca="1" si="42"/>
        <v>0</v>
      </c>
      <c r="AK56" s="18">
        <f t="shared" ca="1" si="39"/>
        <v>0</v>
      </c>
      <c r="AL56" s="18">
        <f t="shared" ca="1" si="39"/>
        <v>0</v>
      </c>
      <c r="AM56" s="18">
        <f t="shared" ca="1" si="39"/>
        <v>0</v>
      </c>
      <c r="AN56" s="18">
        <f t="shared" ca="1" si="39"/>
        <v>0</v>
      </c>
      <c r="AO56" s="18">
        <f t="shared" ca="1" si="39"/>
        <v>0</v>
      </c>
      <c r="AP56" s="18">
        <f t="shared" ca="1" si="39"/>
        <v>0</v>
      </c>
      <c r="AQ56" s="18">
        <f t="shared" ca="1" si="39"/>
        <v>0</v>
      </c>
      <c r="AR56" s="18">
        <f t="shared" ca="1" si="39"/>
        <v>0</v>
      </c>
      <c r="AS56" s="18">
        <f t="shared" ca="1" si="39"/>
        <v>0</v>
      </c>
      <c r="AT56" s="18">
        <f t="shared" ca="1" si="39"/>
        <v>0</v>
      </c>
      <c r="AU56" s="18">
        <f t="shared" ca="1" si="39"/>
        <v>0</v>
      </c>
      <c r="AV56" s="18">
        <f t="shared" ca="1" si="39"/>
        <v>0</v>
      </c>
      <c r="AW56" s="18">
        <f t="shared" ca="1" si="39"/>
        <v>0</v>
      </c>
      <c r="AX56" s="18">
        <f t="shared" ca="1" si="39"/>
        <v>0</v>
      </c>
      <c r="AY56" s="18">
        <f t="shared" ca="1" si="39"/>
        <v>0</v>
      </c>
      <c r="AZ56" s="18">
        <f t="shared" ca="1" si="43"/>
        <v>0</v>
      </c>
      <c r="BA56" s="18">
        <f t="shared" ca="1" si="43"/>
        <v>0</v>
      </c>
      <c r="BB56" s="18">
        <f t="shared" ca="1" si="43"/>
        <v>0</v>
      </c>
      <c r="BC56" s="18">
        <f t="shared" ca="1" si="43"/>
        <v>0</v>
      </c>
      <c r="BD56" s="18">
        <f t="shared" ca="1" si="43"/>
        <v>60781.39</v>
      </c>
      <c r="BE56" s="18">
        <f t="shared" ca="1" si="43"/>
        <v>0</v>
      </c>
      <c r="BF56" s="18">
        <f t="shared" ca="1" si="43"/>
        <v>0</v>
      </c>
      <c r="BG56" s="18">
        <f t="shared" ca="1" si="43"/>
        <v>0</v>
      </c>
      <c r="BH56" s="18">
        <f t="shared" ca="1" si="43"/>
        <v>0</v>
      </c>
      <c r="BI56" s="18">
        <f t="shared" ca="1" si="43"/>
        <v>0</v>
      </c>
      <c r="BJ56" s="18">
        <f t="shared" ca="1" si="43"/>
        <v>0</v>
      </c>
      <c r="BK56" s="18">
        <f t="shared" ca="1" si="43"/>
        <v>0</v>
      </c>
      <c r="BL56" s="18">
        <f t="shared" ca="1" si="43"/>
        <v>0</v>
      </c>
      <c r="BM56" s="18">
        <f t="shared" ca="1" si="43"/>
        <v>0</v>
      </c>
      <c r="BN56" s="18">
        <f t="shared" ca="1" si="43"/>
        <v>0</v>
      </c>
      <c r="BO56" s="18">
        <f t="shared" ca="1" si="43"/>
        <v>0</v>
      </c>
      <c r="BP56" s="18">
        <f t="shared" ca="1" si="40"/>
        <v>0</v>
      </c>
      <c r="BQ56" s="18">
        <f t="shared" ca="1" si="40"/>
        <v>0</v>
      </c>
      <c r="BR56" s="18">
        <f t="shared" ca="1" si="40"/>
        <v>0</v>
      </c>
      <c r="BS56" s="18">
        <f t="shared" ca="1" si="40"/>
        <v>0</v>
      </c>
      <c r="BT56" s="18">
        <f t="shared" ca="1" si="40"/>
        <v>0</v>
      </c>
      <c r="BU56" s="18">
        <f t="shared" ca="1" si="40"/>
        <v>0</v>
      </c>
      <c r="BV56" s="18">
        <f t="shared" ca="1" si="40"/>
        <v>0</v>
      </c>
      <c r="BW56" s="18">
        <f t="shared" ca="1" si="40"/>
        <v>0</v>
      </c>
      <c r="BX56" s="18">
        <f t="shared" ca="1" si="40"/>
        <v>0</v>
      </c>
      <c r="BY56" s="18">
        <f t="shared" ca="1" si="40"/>
        <v>0</v>
      </c>
      <c r="BZ56" s="18">
        <f t="shared" ca="1" si="40"/>
        <v>0</v>
      </c>
      <c r="CA56" s="18">
        <f t="shared" ca="1" si="40"/>
        <v>0</v>
      </c>
      <c r="CB56" s="18">
        <f t="shared" ca="1" si="40"/>
        <v>0</v>
      </c>
      <c r="CC56" s="18">
        <f t="shared" ca="1" si="44"/>
        <v>0</v>
      </c>
      <c r="CD56" s="18">
        <f t="shared" ca="1" si="44"/>
        <v>0</v>
      </c>
      <c r="CE56" s="18">
        <f t="shared" ca="1" si="44"/>
        <v>0</v>
      </c>
      <c r="CF56" s="18">
        <f t="shared" ca="1" si="44"/>
        <v>0</v>
      </c>
      <c r="CG56" s="18">
        <f t="shared" ca="1" si="44"/>
        <v>0</v>
      </c>
      <c r="CH56" s="18">
        <f t="shared" ca="1" si="44"/>
        <v>0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5"/>
        <v>0</v>
      </c>
      <c r="CQ56" s="18">
        <f t="shared" ca="1" si="45"/>
        <v>0</v>
      </c>
      <c r="CR56" s="18">
        <f t="shared" ca="1" si="45"/>
        <v>0</v>
      </c>
      <c r="CS56" s="18">
        <f t="shared" ca="1" si="45"/>
        <v>0</v>
      </c>
      <c r="CT56" s="18">
        <f t="shared" ca="1" si="45"/>
        <v>0</v>
      </c>
      <c r="CU56" s="19">
        <f t="shared" ca="1" si="38"/>
        <v>60781.39</v>
      </c>
    </row>
    <row r="57" spans="1:99" ht="12.75" customHeight="1">
      <c r="A57" s="57" t="s">
        <v>248</v>
      </c>
      <c r="B57" s="17">
        <v>2007</v>
      </c>
      <c r="C57" s="58" t="s">
        <v>240</v>
      </c>
      <c r="D57" s="19">
        <f t="shared" ca="1" si="24"/>
        <v>0</v>
      </c>
      <c r="E57" s="18">
        <f t="shared" ca="1" si="41"/>
        <v>0</v>
      </c>
      <c r="F57" s="18">
        <f t="shared" ca="1" si="41"/>
        <v>0</v>
      </c>
      <c r="G57" s="18">
        <f t="shared" ca="1" si="41"/>
        <v>0</v>
      </c>
      <c r="H57" s="18">
        <f t="shared" ca="1" si="41"/>
        <v>0</v>
      </c>
      <c r="I57" s="18">
        <f t="shared" ca="1" si="41"/>
        <v>0</v>
      </c>
      <c r="J57" s="18">
        <f t="shared" ca="1" si="41"/>
        <v>0</v>
      </c>
      <c r="K57" s="18">
        <f t="shared" ca="1" si="41"/>
        <v>0</v>
      </c>
      <c r="L57" s="18">
        <f t="shared" ca="1" si="41"/>
        <v>0</v>
      </c>
      <c r="M57" s="18">
        <f t="shared" ca="1" si="41"/>
        <v>0</v>
      </c>
      <c r="N57" s="18">
        <f t="shared" ca="1" si="41"/>
        <v>0</v>
      </c>
      <c r="O57" s="18">
        <f t="shared" ca="1" si="41"/>
        <v>0</v>
      </c>
      <c r="P57" s="18">
        <f t="shared" ca="1" si="41"/>
        <v>0</v>
      </c>
      <c r="Q57" s="18">
        <f t="shared" ca="1" si="41"/>
        <v>0</v>
      </c>
      <c r="R57" s="18">
        <f t="shared" ca="1" si="41"/>
        <v>0</v>
      </c>
      <c r="S57" s="18">
        <f t="shared" ca="1" si="41"/>
        <v>0</v>
      </c>
      <c r="T57" s="18">
        <f t="shared" ca="1" si="11"/>
        <v>0</v>
      </c>
      <c r="U57" s="18">
        <f t="shared" ca="1" si="42"/>
        <v>0</v>
      </c>
      <c r="V57" s="18">
        <f t="shared" ca="1" si="42"/>
        <v>0</v>
      </c>
      <c r="W57" s="18">
        <f t="shared" ca="1" si="42"/>
        <v>0</v>
      </c>
      <c r="X57" s="18">
        <f t="shared" ca="1" si="42"/>
        <v>0</v>
      </c>
      <c r="Y57" s="18">
        <f t="shared" ca="1" si="42"/>
        <v>0</v>
      </c>
      <c r="Z57" s="18">
        <f t="shared" ca="1" si="42"/>
        <v>0</v>
      </c>
      <c r="AA57" s="18">
        <f t="shared" ca="1" si="42"/>
        <v>0</v>
      </c>
      <c r="AB57" s="18">
        <f t="shared" ca="1" si="42"/>
        <v>0</v>
      </c>
      <c r="AC57" s="18">
        <f t="shared" ca="1" si="42"/>
        <v>0</v>
      </c>
      <c r="AD57" s="18">
        <f t="shared" ca="1" si="42"/>
        <v>0</v>
      </c>
      <c r="AE57" s="18">
        <f t="shared" ca="1" si="42"/>
        <v>0</v>
      </c>
      <c r="AF57" s="18">
        <f t="shared" ca="1" si="42"/>
        <v>0</v>
      </c>
      <c r="AG57" s="18">
        <f t="shared" ca="1" si="42"/>
        <v>0</v>
      </c>
      <c r="AH57" s="18">
        <f t="shared" ca="1" si="42"/>
        <v>0</v>
      </c>
      <c r="AI57" s="18">
        <f t="shared" ca="1" si="42"/>
        <v>0</v>
      </c>
      <c r="AJ57" s="18">
        <f t="shared" ca="1" si="42"/>
        <v>0</v>
      </c>
      <c r="AK57" s="18">
        <f t="shared" ca="1" si="39"/>
        <v>0</v>
      </c>
      <c r="AL57" s="18">
        <f t="shared" ca="1" si="39"/>
        <v>0</v>
      </c>
      <c r="AM57" s="18">
        <f t="shared" ca="1" si="39"/>
        <v>0</v>
      </c>
      <c r="AN57" s="18">
        <f t="shared" ca="1" si="39"/>
        <v>0</v>
      </c>
      <c r="AO57" s="18">
        <f t="shared" ca="1" si="39"/>
        <v>0</v>
      </c>
      <c r="AP57" s="18">
        <f t="shared" ca="1" si="39"/>
        <v>0</v>
      </c>
      <c r="AQ57" s="18">
        <f t="shared" ca="1" si="39"/>
        <v>0</v>
      </c>
      <c r="AR57" s="18">
        <f t="shared" ca="1" si="39"/>
        <v>0</v>
      </c>
      <c r="AS57" s="18">
        <f t="shared" ca="1" si="39"/>
        <v>0</v>
      </c>
      <c r="AT57" s="18">
        <f t="shared" ca="1" si="39"/>
        <v>0</v>
      </c>
      <c r="AU57" s="18">
        <f t="shared" ca="1" si="39"/>
        <v>0</v>
      </c>
      <c r="AV57" s="18">
        <f t="shared" ca="1" si="39"/>
        <v>0</v>
      </c>
      <c r="AW57" s="18">
        <f t="shared" ca="1" si="39"/>
        <v>0</v>
      </c>
      <c r="AX57" s="18">
        <f t="shared" ca="1" si="39"/>
        <v>0</v>
      </c>
      <c r="AY57" s="18">
        <f t="shared" ca="1" si="39"/>
        <v>0</v>
      </c>
      <c r="AZ57" s="18">
        <f t="shared" ca="1" si="43"/>
        <v>0</v>
      </c>
      <c r="BA57" s="18">
        <f t="shared" ca="1" si="43"/>
        <v>0</v>
      </c>
      <c r="BB57" s="18">
        <f t="shared" ca="1" si="43"/>
        <v>0</v>
      </c>
      <c r="BC57" s="18">
        <f t="shared" ca="1" si="43"/>
        <v>0</v>
      </c>
      <c r="BD57" s="18">
        <f t="shared" ca="1" si="43"/>
        <v>376747.62</v>
      </c>
      <c r="BE57" s="18">
        <f t="shared" ca="1" si="43"/>
        <v>0</v>
      </c>
      <c r="BF57" s="18">
        <f t="shared" ca="1" si="43"/>
        <v>0</v>
      </c>
      <c r="BG57" s="18">
        <f t="shared" ca="1" si="43"/>
        <v>0</v>
      </c>
      <c r="BH57" s="18">
        <f t="shared" ca="1" si="43"/>
        <v>0</v>
      </c>
      <c r="BI57" s="18">
        <f t="shared" ca="1" si="43"/>
        <v>0</v>
      </c>
      <c r="BJ57" s="18">
        <f t="shared" ca="1" si="43"/>
        <v>0</v>
      </c>
      <c r="BK57" s="18">
        <f t="shared" ca="1" si="43"/>
        <v>0</v>
      </c>
      <c r="BL57" s="18">
        <f t="shared" ca="1" si="43"/>
        <v>0</v>
      </c>
      <c r="BM57" s="18">
        <f t="shared" ca="1" si="43"/>
        <v>0</v>
      </c>
      <c r="BN57" s="18">
        <f t="shared" ca="1" si="43"/>
        <v>0</v>
      </c>
      <c r="BO57" s="18">
        <f t="shared" ca="1" si="43"/>
        <v>0</v>
      </c>
      <c r="BP57" s="18">
        <f t="shared" ca="1" si="40"/>
        <v>0</v>
      </c>
      <c r="BQ57" s="18">
        <f t="shared" ca="1" si="40"/>
        <v>0</v>
      </c>
      <c r="BR57" s="18">
        <f t="shared" ca="1" si="40"/>
        <v>0</v>
      </c>
      <c r="BS57" s="18">
        <f t="shared" ca="1" si="40"/>
        <v>0</v>
      </c>
      <c r="BT57" s="18">
        <f t="shared" ca="1" si="40"/>
        <v>0</v>
      </c>
      <c r="BU57" s="18">
        <f t="shared" ca="1" si="40"/>
        <v>0</v>
      </c>
      <c r="BV57" s="18">
        <f t="shared" ca="1" si="40"/>
        <v>0</v>
      </c>
      <c r="BW57" s="18">
        <f t="shared" ca="1" si="40"/>
        <v>0</v>
      </c>
      <c r="BX57" s="18">
        <f t="shared" ca="1" si="40"/>
        <v>0</v>
      </c>
      <c r="BY57" s="18">
        <f t="shared" ca="1" si="40"/>
        <v>0</v>
      </c>
      <c r="BZ57" s="18">
        <f t="shared" ca="1" si="40"/>
        <v>0</v>
      </c>
      <c r="CA57" s="18">
        <f t="shared" ca="1" si="40"/>
        <v>0</v>
      </c>
      <c r="CB57" s="18">
        <f t="shared" ca="1" si="40"/>
        <v>0</v>
      </c>
      <c r="CC57" s="18">
        <f t="shared" ca="1" si="44"/>
        <v>0</v>
      </c>
      <c r="CD57" s="18">
        <f t="shared" ca="1" si="44"/>
        <v>0</v>
      </c>
      <c r="CE57" s="18">
        <f t="shared" ca="1" si="44"/>
        <v>0</v>
      </c>
      <c r="CF57" s="18">
        <f t="shared" ca="1" si="44"/>
        <v>0</v>
      </c>
      <c r="CG57" s="18">
        <f t="shared" ca="1" si="44"/>
        <v>0</v>
      </c>
      <c r="CH57" s="18">
        <f t="shared" ca="1" si="44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5"/>
        <v>0</v>
      </c>
      <c r="CQ57" s="18">
        <f t="shared" ca="1" si="45"/>
        <v>0</v>
      </c>
      <c r="CR57" s="18">
        <f t="shared" ca="1" si="45"/>
        <v>0</v>
      </c>
      <c r="CS57" s="18">
        <f t="shared" ca="1" si="45"/>
        <v>0</v>
      </c>
      <c r="CT57" s="18">
        <f t="shared" ca="1" si="45"/>
        <v>0</v>
      </c>
      <c r="CU57" s="19">
        <f t="shared" ref="CU57" ca="1" si="46">+D57+SUM(H57:CI57)+SUM(CR57:CT57)</f>
        <v>376747.62</v>
      </c>
    </row>
    <row r="58" spans="1:99" ht="12.75" customHeight="1">
      <c r="A58" s="57" t="s">
        <v>250</v>
      </c>
      <c r="B58" s="17">
        <v>3001</v>
      </c>
      <c r="C58" s="58" t="s">
        <v>251</v>
      </c>
      <c r="D58" s="19">
        <f t="shared" ca="1" si="24"/>
        <v>0</v>
      </c>
      <c r="E58" s="18">
        <f t="shared" ca="1" si="41"/>
        <v>0</v>
      </c>
      <c r="F58" s="18">
        <f t="shared" ca="1" si="41"/>
        <v>0</v>
      </c>
      <c r="G58" s="18">
        <f t="shared" ca="1" si="41"/>
        <v>0</v>
      </c>
      <c r="H58" s="18">
        <f t="shared" ca="1" si="41"/>
        <v>0</v>
      </c>
      <c r="I58" s="18">
        <f t="shared" ca="1" si="41"/>
        <v>0</v>
      </c>
      <c r="J58" s="18">
        <f t="shared" ca="1" si="41"/>
        <v>0</v>
      </c>
      <c r="K58" s="18">
        <f t="shared" ca="1" si="41"/>
        <v>0</v>
      </c>
      <c r="L58" s="18">
        <f t="shared" ca="1" si="41"/>
        <v>0</v>
      </c>
      <c r="M58" s="18">
        <f t="shared" ca="1" si="41"/>
        <v>0</v>
      </c>
      <c r="N58" s="18">
        <f t="shared" ca="1" si="41"/>
        <v>0</v>
      </c>
      <c r="O58" s="18">
        <f t="shared" ca="1" si="41"/>
        <v>0</v>
      </c>
      <c r="P58" s="18">
        <f t="shared" ca="1" si="41"/>
        <v>0</v>
      </c>
      <c r="Q58" s="18">
        <f t="shared" ca="1" si="41"/>
        <v>0</v>
      </c>
      <c r="R58" s="18">
        <f t="shared" ca="1" si="41"/>
        <v>0</v>
      </c>
      <c r="S58" s="18">
        <f t="shared" ca="1" si="41"/>
        <v>0</v>
      </c>
      <c r="T58" s="18">
        <f t="shared" ca="1" si="11"/>
        <v>0</v>
      </c>
      <c r="U58" s="18">
        <f t="shared" ca="1" si="42"/>
        <v>0</v>
      </c>
      <c r="V58" s="18">
        <f t="shared" ca="1" si="42"/>
        <v>0</v>
      </c>
      <c r="W58" s="18">
        <f t="shared" ca="1" si="42"/>
        <v>0</v>
      </c>
      <c r="X58" s="18">
        <f t="shared" ca="1" si="42"/>
        <v>0</v>
      </c>
      <c r="Y58" s="18">
        <f t="shared" ca="1" si="42"/>
        <v>0</v>
      </c>
      <c r="Z58" s="18">
        <f t="shared" ca="1" si="42"/>
        <v>0</v>
      </c>
      <c r="AA58" s="18">
        <f t="shared" ca="1" si="42"/>
        <v>0</v>
      </c>
      <c r="AB58" s="18">
        <f t="shared" ca="1" si="42"/>
        <v>0</v>
      </c>
      <c r="AC58" s="18">
        <f t="shared" ca="1" si="42"/>
        <v>0</v>
      </c>
      <c r="AD58" s="18">
        <f t="shared" ca="1" si="42"/>
        <v>0</v>
      </c>
      <c r="AE58" s="18">
        <f t="shared" ca="1" si="42"/>
        <v>0</v>
      </c>
      <c r="AF58" s="18">
        <f t="shared" ca="1" si="42"/>
        <v>0</v>
      </c>
      <c r="AG58" s="18">
        <f t="shared" ca="1" si="42"/>
        <v>0</v>
      </c>
      <c r="AH58" s="18">
        <f t="shared" ca="1" si="42"/>
        <v>0</v>
      </c>
      <c r="AI58" s="18">
        <f t="shared" ca="1" si="42"/>
        <v>0</v>
      </c>
      <c r="AJ58" s="18">
        <f t="shared" ca="1" si="42"/>
        <v>0</v>
      </c>
      <c r="AK58" s="18">
        <f t="shared" ca="1" si="39"/>
        <v>0</v>
      </c>
      <c r="AL58" s="18">
        <f t="shared" ca="1" si="39"/>
        <v>0</v>
      </c>
      <c r="AM58" s="18">
        <f t="shared" ca="1" si="39"/>
        <v>0</v>
      </c>
      <c r="AN58" s="18">
        <f t="shared" ca="1" si="39"/>
        <v>0</v>
      </c>
      <c r="AO58" s="18">
        <f t="shared" ca="1" si="39"/>
        <v>0</v>
      </c>
      <c r="AP58" s="18">
        <f t="shared" ca="1" si="39"/>
        <v>0</v>
      </c>
      <c r="AQ58" s="18">
        <f t="shared" ca="1" si="39"/>
        <v>0</v>
      </c>
      <c r="AR58" s="18">
        <f t="shared" ca="1" si="39"/>
        <v>0</v>
      </c>
      <c r="AS58" s="18">
        <f t="shared" ca="1" si="39"/>
        <v>0</v>
      </c>
      <c r="AT58" s="18">
        <f t="shared" ca="1" si="39"/>
        <v>0</v>
      </c>
      <c r="AU58" s="18">
        <f t="shared" ca="1" si="39"/>
        <v>0</v>
      </c>
      <c r="AV58" s="18">
        <f t="shared" ca="1" si="39"/>
        <v>0</v>
      </c>
      <c r="AW58" s="18">
        <f t="shared" ca="1" si="39"/>
        <v>0</v>
      </c>
      <c r="AX58" s="18">
        <f t="shared" ca="1" si="39"/>
        <v>0</v>
      </c>
      <c r="AY58" s="18">
        <f t="shared" ca="1" si="39"/>
        <v>0</v>
      </c>
      <c r="AZ58" s="18">
        <f t="shared" ca="1" si="43"/>
        <v>0</v>
      </c>
      <c r="BA58" s="18">
        <f t="shared" ca="1" si="43"/>
        <v>0</v>
      </c>
      <c r="BB58" s="18">
        <f t="shared" ca="1" si="43"/>
        <v>0</v>
      </c>
      <c r="BC58" s="18">
        <f t="shared" ca="1" si="43"/>
        <v>0</v>
      </c>
      <c r="BD58" s="18">
        <f t="shared" ca="1" si="43"/>
        <v>0.1</v>
      </c>
      <c r="BE58" s="18">
        <f t="shared" ca="1" si="43"/>
        <v>0</v>
      </c>
      <c r="BF58" s="18">
        <f t="shared" ca="1" si="43"/>
        <v>0</v>
      </c>
      <c r="BG58" s="18">
        <f t="shared" ca="1" si="43"/>
        <v>0</v>
      </c>
      <c r="BH58" s="18">
        <f t="shared" ca="1" si="43"/>
        <v>0</v>
      </c>
      <c r="BI58" s="18">
        <f t="shared" ca="1" si="43"/>
        <v>0</v>
      </c>
      <c r="BJ58" s="18">
        <f t="shared" ca="1" si="43"/>
        <v>0</v>
      </c>
      <c r="BK58" s="18">
        <f t="shared" ca="1" si="43"/>
        <v>0</v>
      </c>
      <c r="BL58" s="18">
        <f t="shared" ca="1" si="43"/>
        <v>0</v>
      </c>
      <c r="BM58" s="18">
        <f t="shared" ca="1" si="43"/>
        <v>0</v>
      </c>
      <c r="BN58" s="18">
        <f t="shared" ca="1" si="43"/>
        <v>0</v>
      </c>
      <c r="BO58" s="18">
        <f t="shared" ca="1" si="43"/>
        <v>0</v>
      </c>
      <c r="BP58" s="18">
        <f t="shared" ca="1" si="40"/>
        <v>0</v>
      </c>
      <c r="BQ58" s="18">
        <f t="shared" ca="1" si="40"/>
        <v>0</v>
      </c>
      <c r="BR58" s="18">
        <f t="shared" ca="1" si="40"/>
        <v>0</v>
      </c>
      <c r="BS58" s="18">
        <f t="shared" ca="1" si="40"/>
        <v>0</v>
      </c>
      <c r="BT58" s="18">
        <f t="shared" ca="1" si="40"/>
        <v>0</v>
      </c>
      <c r="BU58" s="18">
        <f t="shared" ca="1" si="40"/>
        <v>0</v>
      </c>
      <c r="BV58" s="18">
        <f t="shared" ca="1" si="40"/>
        <v>0</v>
      </c>
      <c r="BW58" s="18">
        <f t="shared" ca="1" si="40"/>
        <v>0</v>
      </c>
      <c r="BX58" s="18">
        <f t="shared" ca="1" si="40"/>
        <v>0</v>
      </c>
      <c r="BY58" s="18">
        <f t="shared" ca="1" si="40"/>
        <v>0</v>
      </c>
      <c r="BZ58" s="18">
        <f t="shared" ca="1" si="40"/>
        <v>0</v>
      </c>
      <c r="CA58" s="18">
        <f t="shared" ca="1" si="40"/>
        <v>0</v>
      </c>
      <c r="CB58" s="18">
        <f t="shared" ca="1" si="40"/>
        <v>0</v>
      </c>
      <c r="CC58" s="18">
        <f t="shared" ca="1" si="44"/>
        <v>0</v>
      </c>
      <c r="CD58" s="18">
        <f t="shared" ca="1" si="44"/>
        <v>0</v>
      </c>
      <c r="CE58" s="18">
        <f t="shared" ca="1" si="44"/>
        <v>0</v>
      </c>
      <c r="CF58" s="18">
        <f t="shared" ca="1" si="44"/>
        <v>0</v>
      </c>
      <c r="CG58" s="18">
        <f t="shared" ca="1" si="44"/>
        <v>0</v>
      </c>
      <c r="CH58" s="18">
        <f t="shared" ca="1" si="44"/>
        <v>0</v>
      </c>
      <c r="CI58" s="19">
        <f t="shared" ca="1" si="25"/>
        <v>8765.2559999999994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8765.2559999999994</v>
      </c>
      <c r="CP58" s="18">
        <f t="shared" ca="1" si="45"/>
        <v>0.1</v>
      </c>
      <c r="CQ58" s="18">
        <f t="shared" ca="1" si="45"/>
        <v>8765.155999999999</v>
      </c>
      <c r="CR58" s="18">
        <f t="shared" ca="1" si="45"/>
        <v>0</v>
      </c>
      <c r="CS58" s="18">
        <f t="shared" ca="1" si="45"/>
        <v>0</v>
      </c>
      <c r="CT58" s="18">
        <f t="shared" ca="1" si="45"/>
        <v>0</v>
      </c>
      <c r="CU58" s="19">
        <f t="shared" ref="CU58:CU73" ca="1" si="47">+D58+SUM(H58:CI58)+SUM(CR58:CT58)</f>
        <v>8765.3559999999998</v>
      </c>
    </row>
    <row r="59" spans="1:99" ht="12.75" customHeight="1">
      <c r="A59" s="57" t="s">
        <v>253</v>
      </c>
      <c r="B59" s="17">
        <v>3002</v>
      </c>
      <c r="C59" s="58" t="s">
        <v>251</v>
      </c>
      <c r="D59" s="19">
        <f t="shared" ca="1" si="24"/>
        <v>0</v>
      </c>
      <c r="E59" s="18">
        <f t="shared" ca="1" si="41"/>
        <v>0</v>
      </c>
      <c r="F59" s="18">
        <f t="shared" ca="1" si="41"/>
        <v>0</v>
      </c>
      <c r="G59" s="18">
        <f t="shared" ca="1" si="41"/>
        <v>0</v>
      </c>
      <c r="H59" s="18">
        <f t="shared" ca="1" si="41"/>
        <v>0</v>
      </c>
      <c r="I59" s="18">
        <f t="shared" ca="1" si="41"/>
        <v>0</v>
      </c>
      <c r="J59" s="18">
        <f t="shared" ca="1" si="41"/>
        <v>0</v>
      </c>
      <c r="K59" s="18">
        <f t="shared" ca="1" si="41"/>
        <v>0</v>
      </c>
      <c r="L59" s="18">
        <f t="shared" ca="1" si="41"/>
        <v>0</v>
      </c>
      <c r="M59" s="18">
        <f t="shared" ca="1" si="41"/>
        <v>0</v>
      </c>
      <c r="N59" s="18">
        <f t="shared" ca="1" si="41"/>
        <v>0</v>
      </c>
      <c r="O59" s="18">
        <f t="shared" ca="1" si="41"/>
        <v>0</v>
      </c>
      <c r="P59" s="18">
        <f t="shared" ca="1" si="41"/>
        <v>0</v>
      </c>
      <c r="Q59" s="18">
        <f t="shared" ca="1" si="41"/>
        <v>0</v>
      </c>
      <c r="R59" s="18">
        <f t="shared" ca="1" si="41"/>
        <v>0</v>
      </c>
      <c r="S59" s="18">
        <f t="shared" ca="1" si="41"/>
        <v>0</v>
      </c>
      <c r="T59" s="18">
        <f t="shared" ca="1" si="11"/>
        <v>0</v>
      </c>
      <c r="U59" s="18">
        <f t="shared" ca="1" si="42"/>
        <v>0</v>
      </c>
      <c r="V59" s="18">
        <f t="shared" ca="1" si="42"/>
        <v>0</v>
      </c>
      <c r="W59" s="18">
        <f t="shared" ca="1" si="42"/>
        <v>0</v>
      </c>
      <c r="X59" s="18">
        <f t="shared" ca="1" si="42"/>
        <v>0</v>
      </c>
      <c r="Y59" s="18">
        <f t="shared" ca="1" si="42"/>
        <v>0</v>
      </c>
      <c r="Z59" s="18">
        <f t="shared" ca="1" si="42"/>
        <v>0</v>
      </c>
      <c r="AA59" s="18">
        <f t="shared" ca="1" si="42"/>
        <v>0</v>
      </c>
      <c r="AB59" s="18">
        <f t="shared" ca="1" si="42"/>
        <v>0</v>
      </c>
      <c r="AC59" s="18">
        <f t="shared" ca="1" si="42"/>
        <v>0</v>
      </c>
      <c r="AD59" s="18">
        <f t="shared" ca="1" si="42"/>
        <v>0</v>
      </c>
      <c r="AE59" s="18">
        <f t="shared" ca="1" si="42"/>
        <v>0</v>
      </c>
      <c r="AF59" s="18">
        <f t="shared" ca="1" si="42"/>
        <v>0</v>
      </c>
      <c r="AG59" s="18">
        <f t="shared" ca="1" si="42"/>
        <v>0</v>
      </c>
      <c r="AH59" s="18">
        <f t="shared" ca="1" si="42"/>
        <v>0</v>
      </c>
      <c r="AI59" s="18">
        <f t="shared" ca="1" si="42"/>
        <v>0</v>
      </c>
      <c r="AJ59" s="18">
        <f t="shared" ca="1" si="42"/>
        <v>0</v>
      </c>
      <c r="AK59" s="18">
        <f t="shared" ca="1" si="39"/>
        <v>0</v>
      </c>
      <c r="AL59" s="18">
        <f t="shared" ca="1" si="39"/>
        <v>0</v>
      </c>
      <c r="AM59" s="18">
        <f t="shared" ca="1" si="39"/>
        <v>0</v>
      </c>
      <c r="AN59" s="18">
        <f t="shared" ca="1" si="39"/>
        <v>0</v>
      </c>
      <c r="AO59" s="18">
        <f t="shared" ca="1" si="39"/>
        <v>0</v>
      </c>
      <c r="AP59" s="18">
        <f t="shared" ca="1" si="39"/>
        <v>0</v>
      </c>
      <c r="AQ59" s="18">
        <f t="shared" ca="1" si="39"/>
        <v>0</v>
      </c>
      <c r="AR59" s="18">
        <f t="shared" ca="1" si="39"/>
        <v>0</v>
      </c>
      <c r="AS59" s="18">
        <f t="shared" ca="1" si="39"/>
        <v>0</v>
      </c>
      <c r="AT59" s="18">
        <f t="shared" ca="1" si="39"/>
        <v>0</v>
      </c>
      <c r="AU59" s="18">
        <f t="shared" ca="1" si="39"/>
        <v>0</v>
      </c>
      <c r="AV59" s="18">
        <f t="shared" ca="1" si="39"/>
        <v>0</v>
      </c>
      <c r="AW59" s="18">
        <f t="shared" ca="1" si="39"/>
        <v>0</v>
      </c>
      <c r="AX59" s="18">
        <f t="shared" ca="1" si="39"/>
        <v>0</v>
      </c>
      <c r="AY59" s="18">
        <f t="shared" ca="1" si="39"/>
        <v>0</v>
      </c>
      <c r="AZ59" s="18">
        <f t="shared" ca="1" si="43"/>
        <v>0</v>
      </c>
      <c r="BA59" s="18">
        <f t="shared" ca="1" si="43"/>
        <v>0</v>
      </c>
      <c r="BB59" s="18">
        <f t="shared" ca="1" si="43"/>
        <v>0</v>
      </c>
      <c r="BC59" s="18">
        <f t="shared" ca="1" si="43"/>
        <v>0</v>
      </c>
      <c r="BD59" s="18">
        <f t="shared" ca="1" si="43"/>
        <v>98610.880000000005</v>
      </c>
      <c r="BE59" s="18">
        <f t="shared" ca="1" si="43"/>
        <v>0</v>
      </c>
      <c r="BF59" s="18">
        <f t="shared" ca="1" si="43"/>
        <v>0</v>
      </c>
      <c r="BG59" s="18">
        <f t="shared" ca="1" si="43"/>
        <v>0</v>
      </c>
      <c r="BH59" s="18">
        <f t="shared" ca="1" si="43"/>
        <v>0</v>
      </c>
      <c r="BI59" s="18">
        <f t="shared" ca="1" si="43"/>
        <v>0</v>
      </c>
      <c r="BJ59" s="18">
        <f t="shared" ca="1" si="43"/>
        <v>0</v>
      </c>
      <c r="BK59" s="18">
        <f t="shared" ca="1" si="43"/>
        <v>0</v>
      </c>
      <c r="BL59" s="18">
        <f t="shared" ca="1" si="43"/>
        <v>0</v>
      </c>
      <c r="BM59" s="18">
        <f t="shared" ca="1" si="43"/>
        <v>0</v>
      </c>
      <c r="BN59" s="18">
        <f t="shared" ca="1" si="43"/>
        <v>0</v>
      </c>
      <c r="BO59" s="18">
        <f t="shared" ca="1" si="43"/>
        <v>0</v>
      </c>
      <c r="BP59" s="18">
        <f t="shared" ca="1" si="40"/>
        <v>0</v>
      </c>
      <c r="BQ59" s="18">
        <f t="shared" ca="1" si="40"/>
        <v>0</v>
      </c>
      <c r="BR59" s="18">
        <f t="shared" ca="1" si="40"/>
        <v>0</v>
      </c>
      <c r="BS59" s="18">
        <f t="shared" ca="1" si="40"/>
        <v>0</v>
      </c>
      <c r="BT59" s="18">
        <f t="shared" ca="1" si="40"/>
        <v>0</v>
      </c>
      <c r="BU59" s="18">
        <f t="shared" ca="1" si="40"/>
        <v>0</v>
      </c>
      <c r="BV59" s="18">
        <f t="shared" ca="1" si="40"/>
        <v>0</v>
      </c>
      <c r="BW59" s="18">
        <f t="shared" ca="1" si="40"/>
        <v>0</v>
      </c>
      <c r="BX59" s="18">
        <f t="shared" ca="1" si="40"/>
        <v>0</v>
      </c>
      <c r="BY59" s="18">
        <f t="shared" ca="1" si="40"/>
        <v>0</v>
      </c>
      <c r="BZ59" s="18">
        <f t="shared" ca="1" si="40"/>
        <v>0</v>
      </c>
      <c r="CA59" s="18">
        <f t="shared" ca="1" si="40"/>
        <v>0</v>
      </c>
      <c r="CB59" s="18">
        <f t="shared" ca="1" si="40"/>
        <v>0</v>
      </c>
      <c r="CC59" s="18">
        <f t="shared" ca="1" si="44"/>
        <v>0</v>
      </c>
      <c r="CD59" s="18">
        <f t="shared" ca="1" si="44"/>
        <v>0</v>
      </c>
      <c r="CE59" s="18">
        <f t="shared" ca="1" si="44"/>
        <v>0</v>
      </c>
      <c r="CF59" s="18">
        <f t="shared" ca="1" si="44"/>
        <v>0</v>
      </c>
      <c r="CG59" s="18">
        <f t="shared" ca="1" si="44"/>
        <v>0</v>
      </c>
      <c r="CH59" s="18">
        <f t="shared" ca="1" si="44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5"/>
        <v>0</v>
      </c>
      <c r="CQ59" s="18">
        <f t="shared" ca="1" si="45"/>
        <v>0</v>
      </c>
      <c r="CR59" s="18">
        <f t="shared" ca="1" si="45"/>
        <v>0</v>
      </c>
      <c r="CS59" s="18">
        <f t="shared" ca="1" si="45"/>
        <v>0</v>
      </c>
      <c r="CT59" s="18">
        <f t="shared" ca="1" si="45"/>
        <v>0</v>
      </c>
      <c r="CU59" s="19">
        <f t="shared" ca="1" si="47"/>
        <v>98610.880000000005</v>
      </c>
    </row>
    <row r="60" spans="1:99" ht="12.75" customHeight="1">
      <c r="A60" s="57" t="s">
        <v>255</v>
      </c>
      <c r="B60" s="17">
        <v>3003</v>
      </c>
      <c r="C60" s="58" t="s">
        <v>251</v>
      </c>
      <c r="D60" s="19">
        <f t="shared" ca="1" si="24"/>
        <v>0</v>
      </c>
      <c r="E60" s="18">
        <f t="shared" ca="1" si="41"/>
        <v>0</v>
      </c>
      <c r="F60" s="18">
        <f t="shared" ca="1" si="41"/>
        <v>0</v>
      </c>
      <c r="G60" s="18">
        <f t="shared" ca="1" si="41"/>
        <v>0</v>
      </c>
      <c r="H60" s="18">
        <f t="shared" ca="1" si="41"/>
        <v>0</v>
      </c>
      <c r="I60" s="18">
        <f t="shared" ca="1" si="41"/>
        <v>0</v>
      </c>
      <c r="J60" s="18">
        <f t="shared" ca="1" si="41"/>
        <v>0</v>
      </c>
      <c r="K60" s="18">
        <f t="shared" ca="1" si="41"/>
        <v>0</v>
      </c>
      <c r="L60" s="18">
        <f t="shared" ca="1" si="41"/>
        <v>0</v>
      </c>
      <c r="M60" s="18">
        <f t="shared" ca="1" si="41"/>
        <v>0</v>
      </c>
      <c r="N60" s="18">
        <f t="shared" ca="1" si="41"/>
        <v>0</v>
      </c>
      <c r="O60" s="18">
        <f t="shared" ca="1" si="41"/>
        <v>0</v>
      </c>
      <c r="P60" s="18">
        <f t="shared" ca="1" si="41"/>
        <v>0</v>
      </c>
      <c r="Q60" s="18">
        <f t="shared" ca="1" si="41"/>
        <v>0</v>
      </c>
      <c r="R60" s="18">
        <f t="shared" ca="1" si="41"/>
        <v>0</v>
      </c>
      <c r="S60" s="18">
        <f t="shared" ca="1" si="41"/>
        <v>0</v>
      </c>
      <c r="T60" s="18">
        <f t="shared" ca="1" si="11"/>
        <v>0</v>
      </c>
      <c r="U60" s="18">
        <f t="shared" ca="1" si="42"/>
        <v>0</v>
      </c>
      <c r="V60" s="18">
        <f t="shared" ca="1" si="42"/>
        <v>0</v>
      </c>
      <c r="W60" s="18">
        <f t="shared" ca="1" si="42"/>
        <v>0</v>
      </c>
      <c r="X60" s="18">
        <f t="shared" ca="1" si="42"/>
        <v>0</v>
      </c>
      <c r="Y60" s="18">
        <f t="shared" ca="1" si="42"/>
        <v>0</v>
      </c>
      <c r="Z60" s="18">
        <f t="shared" ca="1" si="42"/>
        <v>0</v>
      </c>
      <c r="AA60" s="18">
        <f t="shared" ca="1" si="42"/>
        <v>0</v>
      </c>
      <c r="AB60" s="18">
        <f t="shared" ca="1" si="42"/>
        <v>0</v>
      </c>
      <c r="AC60" s="18">
        <f t="shared" ca="1" si="42"/>
        <v>0</v>
      </c>
      <c r="AD60" s="18">
        <f t="shared" ca="1" si="42"/>
        <v>0</v>
      </c>
      <c r="AE60" s="18">
        <f t="shared" ca="1" si="42"/>
        <v>0</v>
      </c>
      <c r="AF60" s="18">
        <f t="shared" ca="1" si="42"/>
        <v>0</v>
      </c>
      <c r="AG60" s="18">
        <f t="shared" ca="1" si="42"/>
        <v>0</v>
      </c>
      <c r="AH60" s="18">
        <f t="shared" ca="1" si="42"/>
        <v>0</v>
      </c>
      <c r="AI60" s="18">
        <f t="shared" ca="1" si="42"/>
        <v>0</v>
      </c>
      <c r="AJ60" s="18">
        <f t="shared" ca="1" si="42"/>
        <v>0</v>
      </c>
      <c r="AK60" s="18">
        <f t="shared" ca="1" si="39"/>
        <v>0</v>
      </c>
      <c r="AL60" s="18">
        <f t="shared" ca="1" si="39"/>
        <v>0</v>
      </c>
      <c r="AM60" s="18">
        <f t="shared" ca="1" si="39"/>
        <v>0</v>
      </c>
      <c r="AN60" s="18">
        <f t="shared" ca="1" si="39"/>
        <v>0</v>
      </c>
      <c r="AO60" s="18">
        <f t="shared" ca="1" si="39"/>
        <v>0</v>
      </c>
      <c r="AP60" s="18">
        <f t="shared" ca="1" si="39"/>
        <v>0</v>
      </c>
      <c r="AQ60" s="18">
        <f t="shared" ca="1" si="39"/>
        <v>0</v>
      </c>
      <c r="AR60" s="18">
        <f t="shared" ca="1" si="39"/>
        <v>0</v>
      </c>
      <c r="AS60" s="18">
        <f t="shared" ca="1" si="39"/>
        <v>0</v>
      </c>
      <c r="AT60" s="18">
        <f t="shared" ca="1" si="39"/>
        <v>0</v>
      </c>
      <c r="AU60" s="18">
        <f t="shared" ca="1" si="39"/>
        <v>0</v>
      </c>
      <c r="AV60" s="18">
        <f t="shared" ca="1" si="39"/>
        <v>0</v>
      </c>
      <c r="AW60" s="18">
        <f t="shared" ca="1" si="39"/>
        <v>0</v>
      </c>
      <c r="AX60" s="18">
        <f t="shared" ca="1" si="39"/>
        <v>0</v>
      </c>
      <c r="AY60" s="18">
        <f t="shared" ca="1" si="39"/>
        <v>0</v>
      </c>
      <c r="AZ60" s="18">
        <f t="shared" ca="1" si="43"/>
        <v>0</v>
      </c>
      <c r="BA60" s="18">
        <f t="shared" ca="1" si="43"/>
        <v>0</v>
      </c>
      <c r="BB60" s="18">
        <f t="shared" ca="1" si="43"/>
        <v>0</v>
      </c>
      <c r="BC60" s="18">
        <f t="shared" ca="1" si="43"/>
        <v>0</v>
      </c>
      <c r="BD60" s="18">
        <f t="shared" ca="1" si="43"/>
        <v>22227.599999999999</v>
      </c>
      <c r="BE60" s="18">
        <f t="shared" ca="1" si="43"/>
        <v>164279.91</v>
      </c>
      <c r="BF60" s="18">
        <f t="shared" ca="1" si="43"/>
        <v>0</v>
      </c>
      <c r="BG60" s="18">
        <f t="shared" ca="1" si="43"/>
        <v>0</v>
      </c>
      <c r="BH60" s="18">
        <f t="shared" ca="1" si="43"/>
        <v>0</v>
      </c>
      <c r="BI60" s="18">
        <f t="shared" ca="1" si="43"/>
        <v>0</v>
      </c>
      <c r="BJ60" s="18">
        <f t="shared" ca="1" si="43"/>
        <v>0</v>
      </c>
      <c r="BK60" s="18">
        <f t="shared" ca="1" si="43"/>
        <v>0</v>
      </c>
      <c r="BL60" s="18">
        <f t="shared" ca="1" si="43"/>
        <v>0</v>
      </c>
      <c r="BM60" s="18">
        <f t="shared" ca="1" si="43"/>
        <v>0</v>
      </c>
      <c r="BN60" s="18">
        <f t="shared" ca="1" si="43"/>
        <v>0</v>
      </c>
      <c r="BO60" s="18">
        <f t="shared" ca="1" si="43"/>
        <v>0</v>
      </c>
      <c r="BP60" s="18">
        <f t="shared" ca="1" si="40"/>
        <v>0</v>
      </c>
      <c r="BQ60" s="18">
        <f t="shared" ca="1" si="40"/>
        <v>0</v>
      </c>
      <c r="BR60" s="18">
        <f t="shared" ca="1" si="40"/>
        <v>0</v>
      </c>
      <c r="BS60" s="18">
        <f t="shared" ca="1" si="40"/>
        <v>0</v>
      </c>
      <c r="BT60" s="18">
        <f t="shared" ca="1" si="40"/>
        <v>0</v>
      </c>
      <c r="BU60" s="18">
        <f t="shared" ca="1" si="40"/>
        <v>0</v>
      </c>
      <c r="BV60" s="18">
        <f t="shared" ca="1" si="40"/>
        <v>0</v>
      </c>
      <c r="BW60" s="18">
        <f t="shared" ca="1" si="40"/>
        <v>0</v>
      </c>
      <c r="BX60" s="18">
        <f t="shared" ca="1" si="40"/>
        <v>0</v>
      </c>
      <c r="BY60" s="18">
        <f t="shared" ca="1" si="40"/>
        <v>0</v>
      </c>
      <c r="BZ60" s="18">
        <f t="shared" ca="1" si="40"/>
        <v>0</v>
      </c>
      <c r="CA60" s="18">
        <f t="shared" ca="1" si="40"/>
        <v>0</v>
      </c>
      <c r="CB60" s="18">
        <f t="shared" ca="1" si="40"/>
        <v>0</v>
      </c>
      <c r="CC60" s="18">
        <f t="shared" ca="1" si="44"/>
        <v>0</v>
      </c>
      <c r="CD60" s="18">
        <f t="shared" ca="1" si="44"/>
        <v>0</v>
      </c>
      <c r="CE60" s="18">
        <f t="shared" ca="1" si="44"/>
        <v>0</v>
      </c>
      <c r="CF60" s="18">
        <f t="shared" ca="1" si="44"/>
        <v>0</v>
      </c>
      <c r="CG60" s="18">
        <f t="shared" ca="1" si="44"/>
        <v>0</v>
      </c>
      <c r="CH60" s="18">
        <f t="shared" ca="1" si="44"/>
        <v>0</v>
      </c>
      <c r="CI60" s="19">
        <f t="shared" ca="1" si="25"/>
        <v>0</v>
      </c>
      <c r="CJ60" s="18">
        <f t="shared" ref="CJ60:CK73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3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0</v>
      </c>
      <c r="CP60" s="18">
        <f t="shared" ca="1" si="45"/>
        <v>0</v>
      </c>
      <c r="CQ60" s="18">
        <f t="shared" ca="1" si="45"/>
        <v>0</v>
      </c>
      <c r="CR60" s="18">
        <f t="shared" ca="1" si="45"/>
        <v>0</v>
      </c>
      <c r="CS60" s="18">
        <f t="shared" ca="1" si="45"/>
        <v>0</v>
      </c>
      <c r="CT60" s="18">
        <f t="shared" ca="1" si="45"/>
        <v>0</v>
      </c>
      <c r="CU60" s="19">
        <f t="shared" ca="1" si="47"/>
        <v>186507.51</v>
      </c>
    </row>
    <row r="61" spans="1:99" ht="12.75" customHeight="1">
      <c r="A61" s="57" t="s">
        <v>257</v>
      </c>
      <c r="B61" s="17">
        <v>3004</v>
      </c>
      <c r="C61" s="58" t="s">
        <v>251</v>
      </c>
      <c r="D61" s="19">
        <f t="shared" ca="1" si="24"/>
        <v>0</v>
      </c>
      <c r="E61" s="18">
        <f t="shared" ca="1" si="41"/>
        <v>0</v>
      </c>
      <c r="F61" s="18">
        <f t="shared" ca="1" si="41"/>
        <v>0</v>
      </c>
      <c r="G61" s="18">
        <f t="shared" ca="1" si="41"/>
        <v>0</v>
      </c>
      <c r="H61" s="18">
        <f t="shared" ca="1" si="41"/>
        <v>0</v>
      </c>
      <c r="I61" s="18">
        <f t="shared" ca="1" si="41"/>
        <v>0</v>
      </c>
      <c r="J61" s="18">
        <f t="shared" ca="1" si="41"/>
        <v>0</v>
      </c>
      <c r="K61" s="18">
        <f t="shared" ca="1" si="41"/>
        <v>0</v>
      </c>
      <c r="L61" s="18">
        <f t="shared" ca="1" si="41"/>
        <v>0</v>
      </c>
      <c r="M61" s="18">
        <f t="shared" ca="1" si="41"/>
        <v>0</v>
      </c>
      <c r="N61" s="18">
        <f t="shared" ca="1" si="41"/>
        <v>0</v>
      </c>
      <c r="O61" s="18">
        <f t="shared" ca="1" si="41"/>
        <v>0</v>
      </c>
      <c r="P61" s="18">
        <f t="shared" ca="1" si="41"/>
        <v>0</v>
      </c>
      <c r="Q61" s="18">
        <f t="shared" ca="1" si="41"/>
        <v>0</v>
      </c>
      <c r="R61" s="18">
        <f t="shared" ca="1" si="41"/>
        <v>0</v>
      </c>
      <c r="S61" s="18">
        <f t="shared" ca="1" si="41"/>
        <v>0</v>
      </c>
      <c r="T61" s="18">
        <f t="shared" ca="1" si="11"/>
        <v>0</v>
      </c>
      <c r="U61" s="18">
        <f t="shared" ca="1" si="42"/>
        <v>0</v>
      </c>
      <c r="V61" s="18">
        <f t="shared" ca="1" si="42"/>
        <v>0</v>
      </c>
      <c r="W61" s="18">
        <f t="shared" ca="1" si="42"/>
        <v>0</v>
      </c>
      <c r="X61" s="18">
        <f t="shared" ca="1" si="42"/>
        <v>0</v>
      </c>
      <c r="Y61" s="18">
        <f t="shared" ca="1" si="42"/>
        <v>0</v>
      </c>
      <c r="Z61" s="18">
        <f t="shared" ca="1" si="42"/>
        <v>0</v>
      </c>
      <c r="AA61" s="18">
        <f t="shared" ca="1" si="42"/>
        <v>0</v>
      </c>
      <c r="AB61" s="18">
        <f t="shared" ca="1" si="42"/>
        <v>0</v>
      </c>
      <c r="AC61" s="18">
        <f t="shared" ca="1" si="42"/>
        <v>0</v>
      </c>
      <c r="AD61" s="18">
        <f t="shared" ca="1" si="42"/>
        <v>0</v>
      </c>
      <c r="AE61" s="18">
        <f t="shared" ca="1" si="42"/>
        <v>0</v>
      </c>
      <c r="AF61" s="18">
        <f t="shared" ca="1" si="42"/>
        <v>0</v>
      </c>
      <c r="AG61" s="18">
        <f t="shared" ca="1" si="42"/>
        <v>0</v>
      </c>
      <c r="AH61" s="18">
        <f t="shared" ca="1" si="42"/>
        <v>0</v>
      </c>
      <c r="AI61" s="18">
        <f t="shared" ca="1" si="42"/>
        <v>0</v>
      </c>
      <c r="AJ61" s="18">
        <f t="shared" ca="1" si="42"/>
        <v>0</v>
      </c>
      <c r="AK61" s="18">
        <f t="shared" ca="1" si="39"/>
        <v>0</v>
      </c>
      <c r="AL61" s="18">
        <f t="shared" ca="1" si="39"/>
        <v>0</v>
      </c>
      <c r="AM61" s="18">
        <f t="shared" ca="1" si="39"/>
        <v>0</v>
      </c>
      <c r="AN61" s="18">
        <f t="shared" ca="1" si="39"/>
        <v>0</v>
      </c>
      <c r="AO61" s="18">
        <f t="shared" ca="1" si="39"/>
        <v>0</v>
      </c>
      <c r="AP61" s="18">
        <f t="shared" ca="1" si="39"/>
        <v>0</v>
      </c>
      <c r="AQ61" s="18">
        <f t="shared" ca="1" si="39"/>
        <v>0</v>
      </c>
      <c r="AR61" s="18">
        <f t="shared" ca="1" si="39"/>
        <v>0</v>
      </c>
      <c r="AS61" s="18">
        <f t="shared" ca="1" si="39"/>
        <v>0</v>
      </c>
      <c r="AT61" s="18">
        <f t="shared" ca="1" si="39"/>
        <v>0</v>
      </c>
      <c r="AU61" s="18">
        <f t="shared" ca="1" si="39"/>
        <v>0</v>
      </c>
      <c r="AV61" s="18">
        <f t="shared" ca="1" si="39"/>
        <v>0</v>
      </c>
      <c r="AW61" s="18">
        <f t="shared" ca="1" si="39"/>
        <v>0</v>
      </c>
      <c r="AX61" s="18">
        <f t="shared" ca="1" si="39"/>
        <v>0</v>
      </c>
      <c r="AY61" s="18">
        <f t="shared" ca="1" si="39"/>
        <v>0</v>
      </c>
      <c r="AZ61" s="18">
        <f t="shared" ca="1" si="43"/>
        <v>0</v>
      </c>
      <c r="BA61" s="18">
        <f t="shared" ca="1" si="43"/>
        <v>0</v>
      </c>
      <c r="BB61" s="18">
        <f t="shared" ca="1" si="43"/>
        <v>0</v>
      </c>
      <c r="BC61" s="18">
        <f t="shared" ca="1" si="43"/>
        <v>0</v>
      </c>
      <c r="BD61" s="18">
        <f t="shared" ca="1" si="43"/>
        <v>359480.87000003998</v>
      </c>
      <c r="BE61" s="18">
        <f t="shared" ca="1" si="43"/>
        <v>0</v>
      </c>
      <c r="BF61" s="18">
        <f t="shared" ca="1" si="43"/>
        <v>0</v>
      </c>
      <c r="BG61" s="18">
        <f t="shared" ca="1" si="43"/>
        <v>0</v>
      </c>
      <c r="BH61" s="18">
        <f t="shared" ca="1" si="43"/>
        <v>0</v>
      </c>
      <c r="BI61" s="18">
        <f t="shared" ca="1" si="43"/>
        <v>0</v>
      </c>
      <c r="BJ61" s="18">
        <f t="shared" ca="1" si="43"/>
        <v>0</v>
      </c>
      <c r="BK61" s="18">
        <f t="shared" ca="1" si="43"/>
        <v>0</v>
      </c>
      <c r="BL61" s="18">
        <f t="shared" ca="1" si="43"/>
        <v>0</v>
      </c>
      <c r="BM61" s="18">
        <f t="shared" ca="1" si="43"/>
        <v>0</v>
      </c>
      <c r="BN61" s="18">
        <f t="shared" ca="1" si="43"/>
        <v>0</v>
      </c>
      <c r="BO61" s="18">
        <f t="shared" ca="1" si="43"/>
        <v>0</v>
      </c>
      <c r="BP61" s="18">
        <f t="shared" ca="1" si="40"/>
        <v>0</v>
      </c>
      <c r="BQ61" s="18">
        <f t="shared" ca="1" si="40"/>
        <v>0</v>
      </c>
      <c r="BR61" s="18">
        <f t="shared" ca="1" si="40"/>
        <v>0</v>
      </c>
      <c r="BS61" s="18">
        <f t="shared" ca="1" si="40"/>
        <v>0</v>
      </c>
      <c r="BT61" s="18">
        <f t="shared" ca="1" si="40"/>
        <v>0</v>
      </c>
      <c r="BU61" s="18">
        <f t="shared" ca="1" si="40"/>
        <v>0</v>
      </c>
      <c r="BV61" s="18">
        <f t="shared" ca="1" si="40"/>
        <v>0</v>
      </c>
      <c r="BW61" s="18">
        <f t="shared" ca="1" si="40"/>
        <v>0</v>
      </c>
      <c r="BX61" s="18">
        <f t="shared" ca="1" si="40"/>
        <v>0</v>
      </c>
      <c r="BY61" s="18">
        <f t="shared" ca="1" si="40"/>
        <v>0</v>
      </c>
      <c r="BZ61" s="18">
        <f t="shared" ca="1" si="40"/>
        <v>0</v>
      </c>
      <c r="CA61" s="18">
        <f t="shared" ca="1" si="40"/>
        <v>0</v>
      </c>
      <c r="CB61" s="18">
        <f t="shared" ca="1" si="40"/>
        <v>0</v>
      </c>
      <c r="CC61" s="18">
        <f t="shared" ca="1" si="44"/>
        <v>0</v>
      </c>
      <c r="CD61" s="18">
        <f t="shared" ca="1" si="44"/>
        <v>0</v>
      </c>
      <c r="CE61" s="18">
        <f t="shared" ca="1" si="44"/>
        <v>0</v>
      </c>
      <c r="CF61" s="18">
        <f t="shared" ca="1" si="44"/>
        <v>0</v>
      </c>
      <c r="CG61" s="18">
        <f t="shared" ca="1" si="44"/>
        <v>0</v>
      </c>
      <c r="CH61" s="18">
        <f t="shared" ca="1" si="44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5"/>
        <v>0</v>
      </c>
      <c r="CQ61" s="18">
        <f t="shared" ca="1" si="45"/>
        <v>0</v>
      </c>
      <c r="CR61" s="18">
        <f t="shared" ca="1" si="45"/>
        <v>0</v>
      </c>
      <c r="CS61" s="18">
        <f t="shared" ca="1" si="45"/>
        <v>0</v>
      </c>
      <c r="CT61" s="18">
        <f t="shared" ca="1" si="45"/>
        <v>0</v>
      </c>
      <c r="CU61" s="19">
        <f t="shared" ca="1" si="47"/>
        <v>359480.87000003998</v>
      </c>
    </row>
    <row r="62" spans="1:99" ht="12.75" customHeight="1">
      <c r="A62" s="57" t="s">
        <v>259</v>
      </c>
      <c r="B62" s="17">
        <v>3005</v>
      </c>
      <c r="C62" s="58" t="s">
        <v>251</v>
      </c>
      <c r="D62" s="19">
        <f t="shared" ca="1" si="24"/>
        <v>0</v>
      </c>
      <c r="E62" s="18">
        <f t="shared" ca="1" si="41"/>
        <v>0</v>
      </c>
      <c r="F62" s="18">
        <f t="shared" ca="1" si="41"/>
        <v>0</v>
      </c>
      <c r="G62" s="18">
        <f t="shared" ca="1" si="41"/>
        <v>0</v>
      </c>
      <c r="H62" s="18">
        <f t="shared" ca="1" si="41"/>
        <v>0</v>
      </c>
      <c r="I62" s="18">
        <f t="shared" ca="1" si="41"/>
        <v>0</v>
      </c>
      <c r="J62" s="18">
        <f t="shared" ca="1" si="41"/>
        <v>0</v>
      </c>
      <c r="K62" s="18">
        <f t="shared" ca="1" si="41"/>
        <v>0</v>
      </c>
      <c r="L62" s="18">
        <f t="shared" ca="1" si="41"/>
        <v>0</v>
      </c>
      <c r="M62" s="18">
        <f t="shared" ca="1" si="41"/>
        <v>0</v>
      </c>
      <c r="N62" s="18">
        <f t="shared" ca="1" si="41"/>
        <v>0</v>
      </c>
      <c r="O62" s="18">
        <f t="shared" ca="1" si="41"/>
        <v>0</v>
      </c>
      <c r="P62" s="18">
        <f t="shared" ca="1" si="41"/>
        <v>0</v>
      </c>
      <c r="Q62" s="18">
        <f t="shared" ca="1" si="41"/>
        <v>0</v>
      </c>
      <c r="R62" s="18">
        <f t="shared" ca="1" si="41"/>
        <v>0</v>
      </c>
      <c r="S62" s="18">
        <f t="shared" ca="1" si="41"/>
        <v>0</v>
      </c>
      <c r="T62" s="18">
        <f t="shared" ca="1" si="11"/>
        <v>0</v>
      </c>
      <c r="U62" s="18">
        <f t="shared" ca="1" si="42"/>
        <v>0</v>
      </c>
      <c r="V62" s="18">
        <f t="shared" ca="1" si="42"/>
        <v>0</v>
      </c>
      <c r="W62" s="18">
        <f t="shared" ca="1" si="42"/>
        <v>0</v>
      </c>
      <c r="X62" s="18">
        <f t="shared" ca="1" si="42"/>
        <v>0</v>
      </c>
      <c r="Y62" s="18">
        <f t="shared" ca="1" si="42"/>
        <v>0</v>
      </c>
      <c r="Z62" s="18">
        <f t="shared" ca="1" si="42"/>
        <v>0</v>
      </c>
      <c r="AA62" s="18">
        <f t="shared" ca="1" si="42"/>
        <v>0</v>
      </c>
      <c r="AB62" s="18">
        <f t="shared" ca="1" si="42"/>
        <v>0</v>
      </c>
      <c r="AC62" s="18">
        <f t="shared" ca="1" si="42"/>
        <v>0</v>
      </c>
      <c r="AD62" s="18">
        <f t="shared" ca="1" si="42"/>
        <v>0</v>
      </c>
      <c r="AE62" s="18">
        <f t="shared" ca="1" si="42"/>
        <v>0</v>
      </c>
      <c r="AF62" s="18">
        <f t="shared" ca="1" si="42"/>
        <v>0</v>
      </c>
      <c r="AG62" s="18">
        <f t="shared" ca="1" si="42"/>
        <v>0</v>
      </c>
      <c r="AH62" s="18">
        <f t="shared" ca="1" si="42"/>
        <v>0</v>
      </c>
      <c r="AI62" s="18">
        <f t="shared" ca="1" si="42"/>
        <v>0</v>
      </c>
      <c r="AJ62" s="18">
        <f t="shared" ca="1" si="42"/>
        <v>0</v>
      </c>
      <c r="AK62" s="18">
        <f t="shared" ca="1" si="39"/>
        <v>0</v>
      </c>
      <c r="AL62" s="18">
        <f t="shared" ca="1" si="39"/>
        <v>0</v>
      </c>
      <c r="AM62" s="18">
        <f t="shared" ca="1" si="39"/>
        <v>0</v>
      </c>
      <c r="AN62" s="18">
        <f t="shared" ca="1" si="39"/>
        <v>0</v>
      </c>
      <c r="AO62" s="18">
        <f t="shared" ca="1" si="39"/>
        <v>0</v>
      </c>
      <c r="AP62" s="18">
        <f t="shared" ca="1" si="39"/>
        <v>0</v>
      </c>
      <c r="AQ62" s="18">
        <f t="shared" ca="1" si="39"/>
        <v>0</v>
      </c>
      <c r="AR62" s="18">
        <f t="shared" ca="1" si="39"/>
        <v>0</v>
      </c>
      <c r="AS62" s="18">
        <f t="shared" ca="1" si="39"/>
        <v>0</v>
      </c>
      <c r="AT62" s="18">
        <f t="shared" ca="1" si="39"/>
        <v>0</v>
      </c>
      <c r="AU62" s="18">
        <f t="shared" ca="1" si="39"/>
        <v>0</v>
      </c>
      <c r="AV62" s="18">
        <f t="shared" ca="1" si="39"/>
        <v>0</v>
      </c>
      <c r="AW62" s="18">
        <f t="shared" ca="1" si="39"/>
        <v>0</v>
      </c>
      <c r="AX62" s="18">
        <f t="shared" ca="1" si="39"/>
        <v>0</v>
      </c>
      <c r="AY62" s="18">
        <f t="shared" ca="1" si="39"/>
        <v>0</v>
      </c>
      <c r="AZ62" s="18">
        <f t="shared" ca="1" si="43"/>
        <v>0</v>
      </c>
      <c r="BA62" s="18">
        <f t="shared" ca="1" si="43"/>
        <v>0</v>
      </c>
      <c r="BB62" s="18">
        <f t="shared" ca="1" si="43"/>
        <v>0</v>
      </c>
      <c r="BC62" s="18">
        <f t="shared" ca="1" si="43"/>
        <v>0</v>
      </c>
      <c r="BD62" s="18">
        <f t="shared" ca="1" si="43"/>
        <v>4776467.4800009103</v>
      </c>
      <c r="BE62" s="18">
        <f t="shared" ca="1" si="43"/>
        <v>0</v>
      </c>
      <c r="BF62" s="18">
        <f t="shared" ca="1" si="43"/>
        <v>0</v>
      </c>
      <c r="BG62" s="18">
        <f t="shared" ca="1" si="43"/>
        <v>0</v>
      </c>
      <c r="BH62" s="18">
        <f t="shared" ca="1" si="43"/>
        <v>0</v>
      </c>
      <c r="BI62" s="18">
        <f t="shared" ca="1" si="43"/>
        <v>0</v>
      </c>
      <c r="BJ62" s="18">
        <f t="shared" ca="1" si="43"/>
        <v>0</v>
      </c>
      <c r="BK62" s="18">
        <f t="shared" ca="1" si="43"/>
        <v>0</v>
      </c>
      <c r="BL62" s="18">
        <f t="shared" ca="1" si="43"/>
        <v>0</v>
      </c>
      <c r="BM62" s="18">
        <f t="shared" ca="1" si="43"/>
        <v>0</v>
      </c>
      <c r="BN62" s="18">
        <f t="shared" ca="1" si="43"/>
        <v>0</v>
      </c>
      <c r="BO62" s="18">
        <f t="shared" ca="1" si="43"/>
        <v>0</v>
      </c>
      <c r="BP62" s="18">
        <f t="shared" ca="1" si="40"/>
        <v>0</v>
      </c>
      <c r="BQ62" s="18">
        <f t="shared" ca="1" si="40"/>
        <v>0</v>
      </c>
      <c r="BR62" s="18">
        <f t="shared" ca="1" si="40"/>
        <v>0</v>
      </c>
      <c r="BS62" s="18">
        <f t="shared" ca="1" si="40"/>
        <v>0</v>
      </c>
      <c r="BT62" s="18">
        <f t="shared" ca="1" si="40"/>
        <v>0</v>
      </c>
      <c r="BU62" s="18">
        <f t="shared" ca="1" si="40"/>
        <v>0</v>
      </c>
      <c r="BV62" s="18">
        <f t="shared" ca="1" si="40"/>
        <v>0</v>
      </c>
      <c r="BW62" s="18">
        <f t="shared" ca="1" si="40"/>
        <v>0</v>
      </c>
      <c r="BX62" s="18">
        <f t="shared" ca="1" si="40"/>
        <v>0</v>
      </c>
      <c r="BY62" s="18">
        <f t="shared" ca="1" si="40"/>
        <v>0</v>
      </c>
      <c r="BZ62" s="18">
        <f t="shared" ca="1" si="40"/>
        <v>0</v>
      </c>
      <c r="CA62" s="18">
        <f t="shared" ca="1" si="40"/>
        <v>0</v>
      </c>
      <c r="CB62" s="18">
        <f t="shared" ca="1" si="40"/>
        <v>0</v>
      </c>
      <c r="CC62" s="18">
        <f t="shared" ca="1" si="44"/>
        <v>0</v>
      </c>
      <c r="CD62" s="18">
        <f t="shared" ca="1" si="44"/>
        <v>0</v>
      </c>
      <c r="CE62" s="18">
        <f t="shared" ca="1" si="44"/>
        <v>0</v>
      </c>
      <c r="CF62" s="18">
        <f t="shared" ca="1" si="44"/>
        <v>0</v>
      </c>
      <c r="CG62" s="18">
        <f t="shared" ca="1" si="44"/>
        <v>0</v>
      </c>
      <c r="CH62" s="18">
        <f t="shared" ca="1" si="44"/>
        <v>0</v>
      </c>
      <c r="CI62" s="19">
        <f t="shared" ca="1" si="25"/>
        <v>1062470.49</v>
      </c>
      <c r="CJ62" s="18">
        <f t="shared" ca="1" si="48"/>
        <v>0</v>
      </c>
      <c r="CK62" s="18">
        <f t="shared" ca="1" si="48"/>
        <v>0</v>
      </c>
      <c r="CL62" s="19">
        <f t="shared" ca="1" si="26"/>
        <v>1062470.49</v>
      </c>
      <c r="CM62" s="18">
        <f t="shared" ca="1" si="49"/>
        <v>1062470.49</v>
      </c>
      <c r="CN62" s="18">
        <f t="shared" ca="1" si="49"/>
        <v>0</v>
      </c>
      <c r="CO62" s="19">
        <f t="shared" ca="1" si="27"/>
        <v>0</v>
      </c>
      <c r="CP62" s="18">
        <f t="shared" ca="1" si="45"/>
        <v>0</v>
      </c>
      <c r="CQ62" s="18">
        <f t="shared" ca="1" si="45"/>
        <v>0</v>
      </c>
      <c r="CR62" s="18">
        <f t="shared" ca="1" si="45"/>
        <v>0</v>
      </c>
      <c r="CS62" s="18">
        <f t="shared" ca="1" si="45"/>
        <v>0</v>
      </c>
      <c r="CT62" s="18">
        <f t="shared" ca="1" si="45"/>
        <v>0</v>
      </c>
      <c r="CU62" s="19">
        <f t="shared" ca="1" si="47"/>
        <v>5838937.9700009106</v>
      </c>
    </row>
    <row r="63" spans="1:99" ht="12.75" customHeight="1">
      <c r="A63" s="57" t="s">
        <v>261</v>
      </c>
      <c r="B63" s="17">
        <v>3006</v>
      </c>
      <c r="C63" s="58" t="s">
        <v>251</v>
      </c>
      <c r="D63" s="19">
        <f t="shared" ca="1" si="24"/>
        <v>0</v>
      </c>
      <c r="E63" s="18">
        <f t="shared" ca="1" si="41"/>
        <v>0</v>
      </c>
      <c r="F63" s="18">
        <f t="shared" ca="1" si="41"/>
        <v>0</v>
      </c>
      <c r="G63" s="18">
        <f t="shared" ca="1" si="41"/>
        <v>0</v>
      </c>
      <c r="H63" s="18">
        <f t="shared" ca="1" si="41"/>
        <v>0</v>
      </c>
      <c r="I63" s="18">
        <f t="shared" ca="1" si="41"/>
        <v>0</v>
      </c>
      <c r="J63" s="18">
        <f t="shared" ca="1" si="41"/>
        <v>0</v>
      </c>
      <c r="K63" s="18">
        <f t="shared" ca="1" si="41"/>
        <v>0</v>
      </c>
      <c r="L63" s="18">
        <f t="shared" ca="1" si="41"/>
        <v>0</v>
      </c>
      <c r="M63" s="18">
        <f t="shared" ca="1" si="41"/>
        <v>0</v>
      </c>
      <c r="N63" s="18">
        <f t="shared" ca="1" si="41"/>
        <v>0</v>
      </c>
      <c r="O63" s="18">
        <f t="shared" ca="1" si="41"/>
        <v>0</v>
      </c>
      <c r="P63" s="18">
        <f t="shared" ca="1" si="41"/>
        <v>0</v>
      </c>
      <c r="Q63" s="18">
        <f t="shared" ca="1" si="41"/>
        <v>0</v>
      </c>
      <c r="R63" s="18">
        <f t="shared" ca="1" si="41"/>
        <v>0</v>
      </c>
      <c r="S63" s="18">
        <f t="shared" ca="1" si="41"/>
        <v>0</v>
      </c>
      <c r="T63" s="18">
        <f t="shared" ca="1" si="11"/>
        <v>0</v>
      </c>
      <c r="U63" s="18">
        <f t="shared" ca="1" si="42"/>
        <v>0</v>
      </c>
      <c r="V63" s="18">
        <f t="shared" ca="1" si="42"/>
        <v>0</v>
      </c>
      <c r="W63" s="18">
        <f t="shared" ca="1" si="42"/>
        <v>0</v>
      </c>
      <c r="X63" s="18">
        <f t="shared" ca="1" si="42"/>
        <v>0</v>
      </c>
      <c r="Y63" s="18">
        <f t="shared" ca="1" si="42"/>
        <v>0</v>
      </c>
      <c r="Z63" s="18">
        <f t="shared" ca="1" si="42"/>
        <v>0</v>
      </c>
      <c r="AA63" s="18">
        <f t="shared" ca="1" si="42"/>
        <v>0</v>
      </c>
      <c r="AB63" s="18">
        <f t="shared" ca="1" si="42"/>
        <v>0</v>
      </c>
      <c r="AC63" s="18">
        <f t="shared" ca="1" si="42"/>
        <v>0</v>
      </c>
      <c r="AD63" s="18">
        <f t="shared" ca="1" si="42"/>
        <v>0</v>
      </c>
      <c r="AE63" s="18">
        <f t="shared" ca="1" si="42"/>
        <v>0</v>
      </c>
      <c r="AF63" s="18">
        <f t="shared" ca="1" si="42"/>
        <v>0</v>
      </c>
      <c r="AG63" s="18">
        <f t="shared" ca="1" si="42"/>
        <v>0</v>
      </c>
      <c r="AH63" s="18">
        <f t="shared" ca="1" si="42"/>
        <v>0</v>
      </c>
      <c r="AI63" s="18">
        <f t="shared" ca="1" si="42"/>
        <v>0</v>
      </c>
      <c r="AJ63" s="18">
        <f t="shared" ca="1" si="42"/>
        <v>0</v>
      </c>
      <c r="AK63" s="18">
        <f t="shared" ca="1" si="39"/>
        <v>0</v>
      </c>
      <c r="AL63" s="18">
        <f t="shared" ca="1" si="39"/>
        <v>0</v>
      </c>
      <c r="AM63" s="18">
        <f t="shared" ca="1" si="39"/>
        <v>0</v>
      </c>
      <c r="AN63" s="18">
        <f t="shared" ca="1" si="39"/>
        <v>0</v>
      </c>
      <c r="AO63" s="18">
        <f t="shared" ca="1" si="39"/>
        <v>0</v>
      </c>
      <c r="AP63" s="18">
        <f t="shared" ca="1" si="39"/>
        <v>0</v>
      </c>
      <c r="AQ63" s="18">
        <f t="shared" ca="1" si="39"/>
        <v>0</v>
      </c>
      <c r="AR63" s="18">
        <f t="shared" ca="1" si="39"/>
        <v>0</v>
      </c>
      <c r="AS63" s="18">
        <f t="shared" ca="1" si="39"/>
        <v>0</v>
      </c>
      <c r="AT63" s="18">
        <f t="shared" ca="1" si="39"/>
        <v>0</v>
      </c>
      <c r="AU63" s="18">
        <f t="shared" ca="1" si="39"/>
        <v>0</v>
      </c>
      <c r="AV63" s="18">
        <f t="shared" ca="1" si="39"/>
        <v>0</v>
      </c>
      <c r="AW63" s="18">
        <f t="shared" ca="1" si="39"/>
        <v>0</v>
      </c>
      <c r="AX63" s="18">
        <f t="shared" ca="1" si="39"/>
        <v>0</v>
      </c>
      <c r="AY63" s="18">
        <f t="shared" ca="1" si="39"/>
        <v>0</v>
      </c>
      <c r="AZ63" s="18">
        <f t="shared" ca="1" si="43"/>
        <v>0</v>
      </c>
      <c r="BA63" s="18">
        <f t="shared" ca="1" si="43"/>
        <v>0</v>
      </c>
      <c r="BB63" s="18">
        <f t="shared" ca="1" si="43"/>
        <v>0</v>
      </c>
      <c r="BC63" s="18">
        <f t="shared" ca="1" si="43"/>
        <v>0</v>
      </c>
      <c r="BD63" s="18">
        <f t="shared" ca="1" si="43"/>
        <v>25421561.030000001</v>
      </c>
      <c r="BE63" s="18">
        <f t="shared" ca="1" si="43"/>
        <v>0</v>
      </c>
      <c r="BF63" s="18">
        <f t="shared" ca="1" si="43"/>
        <v>0</v>
      </c>
      <c r="BG63" s="18">
        <f t="shared" ca="1" si="43"/>
        <v>0</v>
      </c>
      <c r="BH63" s="18">
        <f t="shared" ca="1" si="43"/>
        <v>0</v>
      </c>
      <c r="BI63" s="18">
        <f t="shared" ca="1" si="43"/>
        <v>0</v>
      </c>
      <c r="BJ63" s="18">
        <f t="shared" ca="1" si="43"/>
        <v>0</v>
      </c>
      <c r="BK63" s="18">
        <f t="shared" ca="1" si="43"/>
        <v>0</v>
      </c>
      <c r="BL63" s="18">
        <f t="shared" ca="1" si="43"/>
        <v>0</v>
      </c>
      <c r="BM63" s="18">
        <f t="shared" ca="1" si="43"/>
        <v>0</v>
      </c>
      <c r="BN63" s="18">
        <f t="shared" ca="1" si="43"/>
        <v>0</v>
      </c>
      <c r="BO63" s="18">
        <f t="shared" ca="1" si="43"/>
        <v>0</v>
      </c>
      <c r="BP63" s="18">
        <f t="shared" ca="1" si="40"/>
        <v>0</v>
      </c>
      <c r="BQ63" s="18">
        <f t="shared" ca="1" si="40"/>
        <v>0</v>
      </c>
      <c r="BR63" s="18">
        <f t="shared" ca="1" si="40"/>
        <v>0</v>
      </c>
      <c r="BS63" s="18">
        <f t="shared" ca="1" si="40"/>
        <v>0</v>
      </c>
      <c r="BT63" s="18">
        <f t="shared" ca="1" si="40"/>
        <v>0</v>
      </c>
      <c r="BU63" s="18">
        <f t="shared" ca="1" si="40"/>
        <v>0</v>
      </c>
      <c r="BV63" s="18">
        <f t="shared" ca="1" si="40"/>
        <v>0</v>
      </c>
      <c r="BW63" s="18">
        <f t="shared" ca="1" si="40"/>
        <v>0</v>
      </c>
      <c r="BX63" s="18">
        <f t="shared" ca="1" si="40"/>
        <v>0</v>
      </c>
      <c r="BY63" s="18">
        <f t="shared" ca="1" si="40"/>
        <v>0</v>
      </c>
      <c r="BZ63" s="18">
        <f t="shared" ca="1" si="40"/>
        <v>0</v>
      </c>
      <c r="CA63" s="18">
        <f t="shared" ca="1" si="40"/>
        <v>0</v>
      </c>
      <c r="CB63" s="18">
        <f t="shared" ca="1" si="40"/>
        <v>0</v>
      </c>
      <c r="CC63" s="18">
        <f t="shared" ca="1" si="44"/>
        <v>0</v>
      </c>
      <c r="CD63" s="18">
        <f t="shared" ca="1" si="44"/>
        <v>0</v>
      </c>
      <c r="CE63" s="18">
        <f t="shared" ca="1" si="44"/>
        <v>0</v>
      </c>
      <c r="CF63" s="18">
        <f t="shared" ca="1" si="44"/>
        <v>0</v>
      </c>
      <c r="CG63" s="18">
        <f t="shared" ca="1" si="44"/>
        <v>0</v>
      </c>
      <c r="CH63" s="18">
        <f t="shared" ca="1" si="44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5"/>
        <v>0</v>
      </c>
      <c r="CQ63" s="18">
        <f t="shared" ca="1" si="45"/>
        <v>0</v>
      </c>
      <c r="CR63" s="18">
        <f t="shared" ca="1" si="45"/>
        <v>0</v>
      </c>
      <c r="CS63" s="18">
        <f t="shared" ca="1" si="45"/>
        <v>0</v>
      </c>
      <c r="CT63" s="18">
        <f t="shared" ca="1" si="45"/>
        <v>0</v>
      </c>
      <c r="CU63" s="19">
        <f t="shared" ca="1" si="47"/>
        <v>25421561.030000001</v>
      </c>
    </row>
    <row r="64" spans="1:99" ht="12.75" customHeight="1">
      <c r="A64" s="57" t="s">
        <v>263</v>
      </c>
      <c r="B64" s="17">
        <v>3007</v>
      </c>
      <c r="C64" s="58" t="s">
        <v>251</v>
      </c>
      <c r="D64" s="19">
        <f t="shared" ca="1" si="24"/>
        <v>0</v>
      </c>
      <c r="E64" s="18">
        <f t="shared" ca="1" si="41"/>
        <v>0</v>
      </c>
      <c r="F64" s="18">
        <f t="shared" ca="1" si="41"/>
        <v>0</v>
      </c>
      <c r="G64" s="18">
        <f t="shared" ca="1" si="41"/>
        <v>0</v>
      </c>
      <c r="H64" s="18">
        <f t="shared" ca="1" si="41"/>
        <v>0</v>
      </c>
      <c r="I64" s="18">
        <f t="shared" ca="1" si="41"/>
        <v>0</v>
      </c>
      <c r="J64" s="18">
        <f t="shared" ca="1" si="41"/>
        <v>0</v>
      </c>
      <c r="K64" s="18">
        <f t="shared" ca="1" si="41"/>
        <v>0</v>
      </c>
      <c r="L64" s="18">
        <f t="shared" ca="1" si="41"/>
        <v>0</v>
      </c>
      <c r="M64" s="18">
        <f t="shared" ca="1" si="41"/>
        <v>0</v>
      </c>
      <c r="N64" s="18">
        <f t="shared" ca="1" si="41"/>
        <v>0</v>
      </c>
      <c r="O64" s="18">
        <f t="shared" ca="1" si="41"/>
        <v>0</v>
      </c>
      <c r="P64" s="18">
        <f t="shared" ca="1" si="41"/>
        <v>0</v>
      </c>
      <c r="Q64" s="18">
        <f t="shared" ca="1" si="41"/>
        <v>0</v>
      </c>
      <c r="R64" s="18">
        <f t="shared" ca="1" si="41"/>
        <v>0</v>
      </c>
      <c r="S64" s="18">
        <f t="shared" ca="1" si="41"/>
        <v>0</v>
      </c>
      <c r="T64" s="18">
        <f t="shared" ca="1" si="11"/>
        <v>0</v>
      </c>
      <c r="U64" s="18">
        <f t="shared" ca="1" si="42"/>
        <v>0</v>
      </c>
      <c r="V64" s="18">
        <f t="shared" ca="1" si="42"/>
        <v>0</v>
      </c>
      <c r="W64" s="18">
        <f t="shared" ca="1" si="42"/>
        <v>0</v>
      </c>
      <c r="X64" s="18">
        <f t="shared" ca="1" si="42"/>
        <v>0</v>
      </c>
      <c r="Y64" s="18">
        <f t="shared" ca="1" si="42"/>
        <v>0</v>
      </c>
      <c r="Z64" s="18">
        <f t="shared" ca="1" si="42"/>
        <v>0</v>
      </c>
      <c r="AA64" s="18">
        <f t="shared" ca="1" si="42"/>
        <v>0</v>
      </c>
      <c r="AB64" s="18">
        <f t="shared" ca="1" si="42"/>
        <v>0</v>
      </c>
      <c r="AC64" s="18">
        <f t="shared" ca="1" si="42"/>
        <v>0</v>
      </c>
      <c r="AD64" s="18">
        <f t="shared" ca="1" si="42"/>
        <v>0</v>
      </c>
      <c r="AE64" s="18">
        <f t="shared" ca="1" si="42"/>
        <v>0</v>
      </c>
      <c r="AF64" s="18">
        <f t="shared" ca="1" si="42"/>
        <v>0</v>
      </c>
      <c r="AG64" s="18">
        <f t="shared" ca="1" si="42"/>
        <v>0</v>
      </c>
      <c r="AH64" s="18">
        <f t="shared" ca="1" si="42"/>
        <v>0</v>
      </c>
      <c r="AI64" s="18">
        <f t="shared" ca="1" si="42"/>
        <v>0</v>
      </c>
      <c r="AJ64" s="18">
        <f t="shared" ca="1" si="42"/>
        <v>0</v>
      </c>
      <c r="AK64" s="18">
        <f t="shared" ca="1" si="39"/>
        <v>0</v>
      </c>
      <c r="AL64" s="18">
        <f t="shared" ca="1" si="39"/>
        <v>0</v>
      </c>
      <c r="AM64" s="18">
        <f t="shared" ca="1" si="39"/>
        <v>0</v>
      </c>
      <c r="AN64" s="18">
        <f t="shared" ca="1" si="39"/>
        <v>0</v>
      </c>
      <c r="AO64" s="18">
        <f t="shared" ca="1" si="39"/>
        <v>0</v>
      </c>
      <c r="AP64" s="18">
        <f t="shared" ca="1" si="39"/>
        <v>0</v>
      </c>
      <c r="AQ64" s="18">
        <f t="shared" ca="1" si="39"/>
        <v>0</v>
      </c>
      <c r="AR64" s="18">
        <f t="shared" ca="1" si="39"/>
        <v>0</v>
      </c>
      <c r="AS64" s="18">
        <f t="shared" ca="1" si="39"/>
        <v>0</v>
      </c>
      <c r="AT64" s="18">
        <f t="shared" ca="1" si="39"/>
        <v>0</v>
      </c>
      <c r="AU64" s="18">
        <f t="shared" ca="1" si="39"/>
        <v>0</v>
      </c>
      <c r="AV64" s="18">
        <f t="shared" ca="1" si="39"/>
        <v>0</v>
      </c>
      <c r="AW64" s="18">
        <f t="shared" ca="1" si="39"/>
        <v>0</v>
      </c>
      <c r="AX64" s="18">
        <f t="shared" ca="1" si="39"/>
        <v>0</v>
      </c>
      <c r="AY64" s="18">
        <f t="shared" ca="1" si="39"/>
        <v>0</v>
      </c>
      <c r="AZ64" s="18">
        <f t="shared" ca="1" si="43"/>
        <v>0</v>
      </c>
      <c r="BA64" s="18">
        <f t="shared" ca="1" si="43"/>
        <v>0</v>
      </c>
      <c r="BB64" s="18">
        <f t="shared" ca="1" si="43"/>
        <v>0</v>
      </c>
      <c r="BC64" s="18">
        <f t="shared" ca="1" si="43"/>
        <v>0</v>
      </c>
      <c r="BD64" s="18">
        <f t="shared" ca="1" si="43"/>
        <v>7093.89</v>
      </c>
      <c r="BE64" s="18">
        <f t="shared" ca="1" si="43"/>
        <v>2857.1</v>
      </c>
      <c r="BF64" s="18">
        <f t="shared" ca="1" si="43"/>
        <v>0</v>
      </c>
      <c r="BG64" s="18">
        <f t="shared" ca="1" si="43"/>
        <v>0</v>
      </c>
      <c r="BH64" s="18">
        <f t="shared" ca="1" si="43"/>
        <v>0</v>
      </c>
      <c r="BI64" s="18">
        <f t="shared" ca="1" si="43"/>
        <v>0</v>
      </c>
      <c r="BJ64" s="18">
        <f t="shared" ca="1" si="43"/>
        <v>0</v>
      </c>
      <c r="BK64" s="18">
        <f t="shared" ca="1" si="43"/>
        <v>0</v>
      </c>
      <c r="BL64" s="18">
        <f t="shared" ca="1" si="43"/>
        <v>0</v>
      </c>
      <c r="BM64" s="18">
        <f t="shared" ca="1" si="43"/>
        <v>0</v>
      </c>
      <c r="BN64" s="18">
        <f t="shared" ca="1" si="43"/>
        <v>0</v>
      </c>
      <c r="BO64" s="18">
        <f t="shared" ca="1" si="43"/>
        <v>0</v>
      </c>
      <c r="BP64" s="18">
        <f t="shared" ca="1" si="40"/>
        <v>0</v>
      </c>
      <c r="BQ64" s="18">
        <f t="shared" ca="1" si="40"/>
        <v>0</v>
      </c>
      <c r="BR64" s="18">
        <f t="shared" ca="1" si="40"/>
        <v>0</v>
      </c>
      <c r="BS64" s="18">
        <f t="shared" ca="1" si="40"/>
        <v>0</v>
      </c>
      <c r="BT64" s="18">
        <f t="shared" ca="1" si="40"/>
        <v>0</v>
      </c>
      <c r="BU64" s="18">
        <f t="shared" ca="1" si="40"/>
        <v>0</v>
      </c>
      <c r="BV64" s="18">
        <f t="shared" ca="1" si="40"/>
        <v>0</v>
      </c>
      <c r="BW64" s="18">
        <f t="shared" ca="1" si="40"/>
        <v>0</v>
      </c>
      <c r="BX64" s="18">
        <f t="shared" ca="1" si="40"/>
        <v>0</v>
      </c>
      <c r="BY64" s="18">
        <f t="shared" ca="1" si="40"/>
        <v>0</v>
      </c>
      <c r="BZ64" s="18">
        <f t="shared" ca="1" si="40"/>
        <v>0</v>
      </c>
      <c r="CA64" s="18">
        <f t="shared" ca="1" si="40"/>
        <v>0</v>
      </c>
      <c r="CB64" s="18">
        <f t="shared" ca="1" si="40"/>
        <v>0</v>
      </c>
      <c r="CC64" s="18">
        <f t="shared" ca="1" si="44"/>
        <v>0</v>
      </c>
      <c r="CD64" s="18">
        <f t="shared" ca="1" si="44"/>
        <v>0</v>
      </c>
      <c r="CE64" s="18">
        <f t="shared" ca="1" si="44"/>
        <v>0</v>
      </c>
      <c r="CF64" s="18">
        <f t="shared" ca="1" si="44"/>
        <v>0</v>
      </c>
      <c r="CG64" s="18">
        <f t="shared" ca="1" si="44"/>
        <v>0</v>
      </c>
      <c r="CH64" s="18">
        <f t="shared" ca="1" si="44"/>
        <v>0</v>
      </c>
      <c r="CI64" s="19">
        <f t="shared" ca="1" si="25"/>
        <v>0</v>
      </c>
      <c r="CJ64" s="18">
        <f t="shared" ca="1" si="48"/>
        <v>0</v>
      </c>
      <c r="CK64" s="18">
        <f t="shared" ca="1" si="48"/>
        <v>0</v>
      </c>
      <c r="CL64" s="19">
        <f t="shared" ca="1" si="26"/>
        <v>0</v>
      </c>
      <c r="CM64" s="18">
        <f t="shared" ca="1" si="49"/>
        <v>0</v>
      </c>
      <c r="CN64" s="18">
        <f t="shared" ca="1" si="49"/>
        <v>0</v>
      </c>
      <c r="CO64" s="19">
        <f t="shared" ca="1" si="27"/>
        <v>0</v>
      </c>
      <c r="CP64" s="18">
        <f t="shared" ca="1" si="45"/>
        <v>0</v>
      </c>
      <c r="CQ64" s="18">
        <f t="shared" ca="1" si="45"/>
        <v>0</v>
      </c>
      <c r="CR64" s="18">
        <f t="shared" ca="1" si="45"/>
        <v>0</v>
      </c>
      <c r="CS64" s="18">
        <f t="shared" ca="1" si="45"/>
        <v>0</v>
      </c>
      <c r="CT64" s="18">
        <f t="shared" ca="1" si="45"/>
        <v>0</v>
      </c>
      <c r="CU64" s="19">
        <f t="shared" ca="1" si="47"/>
        <v>9950.99</v>
      </c>
    </row>
    <row r="65" spans="1:230" ht="12.75" customHeight="1">
      <c r="A65" s="57" t="s">
        <v>265</v>
      </c>
      <c r="B65" s="17">
        <v>3008</v>
      </c>
      <c r="C65" s="58" t="s">
        <v>251</v>
      </c>
      <c r="D65" s="19">
        <f t="shared" ca="1" si="24"/>
        <v>0</v>
      </c>
      <c r="E65" s="18">
        <f t="shared" ca="1" si="41"/>
        <v>0</v>
      </c>
      <c r="F65" s="18">
        <f t="shared" ca="1" si="41"/>
        <v>0</v>
      </c>
      <c r="G65" s="18">
        <f t="shared" ca="1" si="41"/>
        <v>0</v>
      </c>
      <c r="H65" s="18">
        <f t="shared" ca="1" si="41"/>
        <v>0</v>
      </c>
      <c r="I65" s="18">
        <f t="shared" ca="1" si="41"/>
        <v>0</v>
      </c>
      <c r="J65" s="18">
        <f t="shared" ca="1" si="41"/>
        <v>0</v>
      </c>
      <c r="K65" s="18">
        <f t="shared" ca="1" si="41"/>
        <v>0</v>
      </c>
      <c r="L65" s="18">
        <f t="shared" ca="1" si="41"/>
        <v>0</v>
      </c>
      <c r="M65" s="18">
        <f t="shared" ca="1" si="41"/>
        <v>0</v>
      </c>
      <c r="N65" s="18">
        <f t="shared" ca="1" si="41"/>
        <v>0</v>
      </c>
      <c r="O65" s="18">
        <f t="shared" ca="1" si="41"/>
        <v>0</v>
      </c>
      <c r="P65" s="18">
        <f t="shared" ca="1" si="41"/>
        <v>0</v>
      </c>
      <c r="Q65" s="18">
        <f t="shared" ca="1" si="41"/>
        <v>0</v>
      </c>
      <c r="R65" s="18">
        <f t="shared" ca="1" si="41"/>
        <v>0</v>
      </c>
      <c r="S65" s="18">
        <f t="shared" ca="1" si="41"/>
        <v>0</v>
      </c>
      <c r="T65" s="18">
        <f t="shared" ca="1" si="11"/>
        <v>0</v>
      </c>
      <c r="U65" s="18">
        <f t="shared" ca="1" si="42"/>
        <v>0</v>
      </c>
      <c r="V65" s="18">
        <f t="shared" ca="1" si="42"/>
        <v>0</v>
      </c>
      <c r="W65" s="18">
        <f t="shared" ca="1" si="42"/>
        <v>0</v>
      </c>
      <c r="X65" s="18">
        <f t="shared" ca="1" si="42"/>
        <v>0</v>
      </c>
      <c r="Y65" s="18">
        <f t="shared" ca="1" si="42"/>
        <v>0</v>
      </c>
      <c r="Z65" s="18">
        <f t="shared" ca="1" si="42"/>
        <v>0</v>
      </c>
      <c r="AA65" s="18">
        <f t="shared" ca="1" si="42"/>
        <v>0</v>
      </c>
      <c r="AB65" s="18">
        <f t="shared" ca="1" si="42"/>
        <v>0</v>
      </c>
      <c r="AC65" s="18">
        <f t="shared" ca="1" si="42"/>
        <v>0</v>
      </c>
      <c r="AD65" s="18">
        <f t="shared" ca="1" si="42"/>
        <v>0</v>
      </c>
      <c r="AE65" s="18">
        <f t="shared" ca="1" si="42"/>
        <v>0</v>
      </c>
      <c r="AF65" s="18">
        <f t="shared" ca="1" si="42"/>
        <v>0</v>
      </c>
      <c r="AG65" s="18">
        <f t="shared" ca="1" si="42"/>
        <v>0</v>
      </c>
      <c r="AH65" s="18">
        <f t="shared" ca="1" si="42"/>
        <v>0</v>
      </c>
      <c r="AI65" s="18">
        <f t="shared" ca="1" si="42"/>
        <v>0</v>
      </c>
      <c r="AJ65" s="18">
        <f t="shared" ca="1" si="42"/>
        <v>0</v>
      </c>
      <c r="AK65" s="18">
        <f t="shared" ca="1" si="39"/>
        <v>0</v>
      </c>
      <c r="AL65" s="18">
        <f t="shared" ca="1" si="39"/>
        <v>0</v>
      </c>
      <c r="AM65" s="18">
        <f t="shared" ca="1" si="39"/>
        <v>0</v>
      </c>
      <c r="AN65" s="18">
        <f t="shared" ca="1" si="39"/>
        <v>0</v>
      </c>
      <c r="AO65" s="18">
        <f t="shared" ca="1" si="39"/>
        <v>0</v>
      </c>
      <c r="AP65" s="18">
        <f t="shared" ca="1" si="39"/>
        <v>0</v>
      </c>
      <c r="AQ65" s="18">
        <f t="shared" ca="1" si="39"/>
        <v>0</v>
      </c>
      <c r="AR65" s="18">
        <f t="shared" ca="1" si="39"/>
        <v>0</v>
      </c>
      <c r="AS65" s="18">
        <f t="shared" ca="1" si="39"/>
        <v>0</v>
      </c>
      <c r="AT65" s="18">
        <f t="shared" ca="1" si="39"/>
        <v>0</v>
      </c>
      <c r="AU65" s="18">
        <f t="shared" ca="1" si="39"/>
        <v>0</v>
      </c>
      <c r="AV65" s="18">
        <f t="shared" ca="1" si="39"/>
        <v>0</v>
      </c>
      <c r="AW65" s="18">
        <f t="shared" ca="1" si="39"/>
        <v>0</v>
      </c>
      <c r="AX65" s="18">
        <f t="shared" ca="1" si="39"/>
        <v>0</v>
      </c>
      <c r="AY65" s="18">
        <f t="shared" ca="1" si="39"/>
        <v>0</v>
      </c>
      <c r="AZ65" s="18">
        <f t="shared" ca="1" si="43"/>
        <v>0</v>
      </c>
      <c r="BA65" s="18">
        <f t="shared" ca="1" si="43"/>
        <v>0</v>
      </c>
      <c r="BB65" s="18">
        <f t="shared" ca="1" si="43"/>
        <v>0</v>
      </c>
      <c r="BC65" s="18">
        <f t="shared" ca="1" si="43"/>
        <v>0</v>
      </c>
      <c r="BD65" s="18">
        <f t="shared" ca="1" si="43"/>
        <v>8089992.800000052</v>
      </c>
      <c r="BE65" s="18">
        <f t="shared" ca="1" si="43"/>
        <v>0</v>
      </c>
      <c r="BF65" s="18">
        <f t="shared" ca="1" si="43"/>
        <v>0</v>
      </c>
      <c r="BG65" s="18">
        <f t="shared" ca="1" si="43"/>
        <v>0</v>
      </c>
      <c r="BH65" s="18">
        <f t="shared" ca="1" si="43"/>
        <v>0</v>
      </c>
      <c r="BI65" s="18">
        <f t="shared" ca="1" si="43"/>
        <v>0</v>
      </c>
      <c r="BJ65" s="18">
        <f t="shared" ca="1" si="43"/>
        <v>0</v>
      </c>
      <c r="BK65" s="18">
        <f t="shared" ca="1" si="43"/>
        <v>0</v>
      </c>
      <c r="BL65" s="18">
        <f t="shared" ca="1" si="43"/>
        <v>0</v>
      </c>
      <c r="BM65" s="18">
        <f t="shared" ca="1" si="43"/>
        <v>0</v>
      </c>
      <c r="BN65" s="18">
        <f t="shared" ca="1" si="43"/>
        <v>0</v>
      </c>
      <c r="BO65" s="18">
        <f t="shared" ca="1" si="43"/>
        <v>0</v>
      </c>
      <c r="BP65" s="18">
        <f t="shared" ca="1" si="40"/>
        <v>0</v>
      </c>
      <c r="BQ65" s="18">
        <f t="shared" ca="1" si="40"/>
        <v>0</v>
      </c>
      <c r="BR65" s="18">
        <f t="shared" ca="1" si="40"/>
        <v>0</v>
      </c>
      <c r="BS65" s="18">
        <f t="shared" ca="1" si="40"/>
        <v>0</v>
      </c>
      <c r="BT65" s="18">
        <f t="shared" ca="1" si="40"/>
        <v>0</v>
      </c>
      <c r="BU65" s="18">
        <f t="shared" ca="1" si="40"/>
        <v>0</v>
      </c>
      <c r="BV65" s="18">
        <f t="shared" ca="1" si="40"/>
        <v>0</v>
      </c>
      <c r="BW65" s="18">
        <f t="shared" ca="1" si="40"/>
        <v>0</v>
      </c>
      <c r="BX65" s="18">
        <f t="shared" ca="1" si="40"/>
        <v>0</v>
      </c>
      <c r="BY65" s="18">
        <f t="shared" ca="1" si="40"/>
        <v>0</v>
      </c>
      <c r="BZ65" s="18">
        <f t="shared" ca="1" si="40"/>
        <v>0</v>
      </c>
      <c r="CA65" s="18">
        <f t="shared" ca="1" si="40"/>
        <v>0</v>
      </c>
      <c r="CB65" s="18">
        <f t="shared" ca="1" si="40"/>
        <v>0</v>
      </c>
      <c r="CC65" s="18">
        <f t="shared" ca="1" si="44"/>
        <v>0</v>
      </c>
      <c r="CD65" s="18">
        <f t="shared" ca="1" si="44"/>
        <v>0</v>
      </c>
      <c r="CE65" s="18">
        <f t="shared" ca="1" si="44"/>
        <v>0</v>
      </c>
      <c r="CF65" s="18">
        <f t="shared" ca="1" si="44"/>
        <v>0</v>
      </c>
      <c r="CG65" s="18">
        <f t="shared" ca="1" si="44"/>
        <v>0</v>
      </c>
      <c r="CH65" s="18">
        <f t="shared" ca="1" si="44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5"/>
        <v>0</v>
      </c>
      <c r="CQ65" s="18">
        <f t="shared" ca="1" si="45"/>
        <v>0</v>
      </c>
      <c r="CR65" s="18">
        <f t="shared" ca="1" si="45"/>
        <v>0</v>
      </c>
      <c r="CS65" s="18">
        <f t="shared" ca="1" si="45"/>
        <v>0</v>
      </c>
      <c r="CT65" s="18">
        <f t="shared" ca="1" si="45"/>
        <v>0</v>
      </c>
      <c r="CU65" s="19">
        <f t="shared" ca="1" si="47"/>
        <v>8089992.800000052</v>
      </c>
    </row>
    <row r="66" spans="1:230" ht="12.75" customHeight="1">
      <c r="A66" s="57" t="s">
        <v>267</v>
      </c>
      <c r="B66" s="17">
        <v>3009</v>
      </c>
      <c r="C66" s="58" t="s">
        <v>251</v>
      </c>
      <c r="D66" s="19">
        <f t="shared" ca="1" si="24"/>
        <v>0</v>
      </c>
      <c r="E66" s="18">
        <f t="shared" ca="1" si="41"/>
        <v>0</v>
      </c>
      <c r="F66" s="18">
        <f t="shared" ca="1" si="41"/>
        <v>0</v>
      </c>
      <c r="G66" s="18">
        <f t="shared" ca="1" si="41"/>
        <v>0</v>
      </c>
      <c r="H66" s="18">
        <f t="shared" ca="1" si="41"/>
        <v>0</v>
      </c>
      <c r="I66" s="18">
        <f t="shared" ca="1" si="41"/>
        <v>0</v>
      </c>
      <c r="J66" s="18">
        <f t="shared" ca="1" si="41"/>
        <v>0</v>
      </c>
      <c r="K66" s="18">
        <f t="shared" ca="1" si="41"/>
        <v>0</v>
      </c>
      <c r="L66" s="18">
        <f t="shared" ca="1" si="41"/>
        <v>0</v>
      </c>
      <c r="M66" s="18">
        <f t="shared" ca="1" si="41"/>
        <v>0</v>
      </c>
      <c r="N66" s="18">
        <f t="shared" ca="1" si="41"/>
        <v>0</v>
      </c>
      <c r="O66" s="18">
        <f t="shared" ca="1" si="41"/>
        <v>0</v>
      </c>
      <c r="P66" s="18">
        <f t="shared" ca="1" si="41"/>
        <v>0</v>
      </c>
      <c r="Q66" s="18">
        <f t="shared" ca="1" si="41"/>
        <v>0</v>
      </c>
      <c r="R66" s="18">
        <f t="shared" ca="1" si="41"/>
        <v>0</v>
      </c>
      <c r="S66" s="18">
        <f t="shared" ca="1" si="41"/>
        <v>0</v>
      </c>
      <c r="T66" s="18">
        <f t="shared" ca="1" si="11"/>
        <v>0</v>
      </c>
      <c r="U66" s="18">
        <f t="shared" ca="1" si="42"/>
        <v>0</v>
      </c>
      <c r="V66" s="18">
        <f t="shared" ca="1" si="42"/>
        <v>0</v>
      </c>
      <c r="W66" s="18">
        <f t="shared" ca="1" si="42"/>
        <v>0</v>
      </c>
      <c r="X66" s="18">
        <f t="shared" ca="1" si="42"/>
        <v>0</v>
      </c>
      <c r="Y66" s="18">
        <f t="shared" ca="1" si="42"/>
        <v>0</v>
      </c>
      <c r="Z66" s="18">
        <f t="shared" ca="1" si="42"/>
        <v>0</v>
      </c>
      <c r="AA66" s="18">
        <f t="shared" ca="1" si="42"/>
        <v>0</v>
      </c>
      <c r="AB66" s="18">
        <f t="shared" ca="1" si="42"/>
        <v>0</v>
      </c>
      <c r="AC66" s="18">
        <f t="shared" ca="1" si="42"/>
        <v>0</v>
      </c>
      <c r="AD66" s="18">
        <f t="shared" ca="1" si="42"/>
        <v>0</v>
      </c>
      <c r="AE66" s="18">
        <f t="shared" ca="1" si="42"/>
        <v>0</v>
      </c>
      <c r="AF66" s="18">
        <f t="shared" ca="1" si="42"/>
        <v>0</v>
      </c>
      <c r="AG66" s="18">
        <f t="shared" ca="1" si="42"/>
        <v>0</v>
      </c>
      <c r="AH66" s="18">
        <f t="shared" ca="1" si="42"/>
        <v>0</v>
      </c>
      <c r="AI66" s="18">
        <f t="shared" ca="1" si="42"/>
        <v>0</v>
      </c>
      <c r="AJ66" s="18">
        <f t="shared" ca="1" si="42"/>
        <v>0</v>
      </c>
      <c r="AK66" s="18">
        <f t="shared" ca="1" si="39"/>
        <v>0</v>
      </c>
      <c r="AL66" s="18">
        <f t="shared" ca="1" si="39"/>
        <v>0</v>
      </c>
      <c r="AM66" s="18">
        <f t="shared" ca="1" si="39"/>
        <v>0</v>
      </c>
      <c r="AN66" s="18">
        <f t="shared" ca="1" si="39"/>
        <v>0</v>
      </c>
      <c r="AO66" s="18">
        <f t="shared" ca="1" si="39"/>
        <v>0</v>
      </c>
      <c r="AP66" s="18">
        <f t="shared" ca="1" si="39"/>
        <v>0</v>
      </c>
      <c r="AQ66" s="18">
        <f t="shared" ca="1" si="39"/>
        <v>0</v>
      </c>
      <c r="AR66" s="18">
        <f t="shared" ca="1" si="39"/>
        <v>0</v>
      </c>
      <c r="AS66" s="18">
        <f t="shared" ca="1" si="39"/>
        <v>0</v>
      </c>
      <c r="AT66" s="18">
        <f t="shared" ca="1" si="39"/>
        <v>0</v>
      </c>
      <c r="AU66" s="18">
        <f t="shared" ca="1" si="39"/>
        <v>0</v>
      </c>
      <c r="AV66" s="18">
        <f t="shared" ca="1" si="39"/>
        <v>0</v>
      </c>
      <c r="AW66" s="18">
        <f t="shared" ca="1" si="39"/>
        <v>0</v>
      </c>
      <c r="AX66" s="18">
        <f t="shared" ca="1" si="39"/>
        <v>0</v>
      </c>
      <c r="AY66" s="18">
        <f t="shared" ca="1" si="39"/>
        <v>0</v>
      </c>
      <c r="AZ66" s="18">
        <f t="shared" ca="1" si="43"/>
        <v>0</v>
      </c>
      <c r="BA66" s="18">
        <f t="shared" ca="1" si="43"/>
        <v>0</v>
      </c>
      <c r="BB66" s="18">
        <f t="shared" ca="1" si="43"/>
        <v>0</v>
      </c>
      <c r="BC66" s="18">
        <f t="shared" ca="1" si="43"/>
        <v>0</v>
      </c>
      <c r="BD66" s="18">
        <f t="shared" ca="1" si="43"/>
        <v>30358207.260000005</v>
      </c>
      <c r="BE66" s="18">
        <f t="shared" ca="1" si="43"/>
        <v>31473726.500000019</v>
      </c>
      <c r="BF66" s="18">
        <f t="shared" ca="1" si="43"/>
        <v>0</v>
      </c>
      <c r="BG66" s="18">
        <f t="shared" ca="1" si="43"/>
        <v>0</v>
      </c>
      <c r="BH66" s="18">
        <f t="shared" ca="1" si="43"/>
        <v>0</v>
      </c>
      <c r="BI66" s="18">
        <f t="shared" ca="1" si="43"/>
        <v>0</v>
      </c>
      <c r="BJ66" s="18">
        <f t="shared" ca="1" si="43"/>
        <v>0</v>
      </c>
      <c r="BK66" s="18">
        <f t="shared" ca="1" si="43"/>
        <v>0</v>
      </c>
      <c r="BL66" s="18">
        <f t="shared" ca="1" si="43"/>
        <v>0</v>
      </c>
      <c r="BM66" s="18">
        <f t="shared" ca="1" si="43"/>
        <v>0</v>
      </c>
      <c r="BN66" s="18">
        <f t="shared" ca="1" si="43"/>
        <v>0</v>
      </c>
      <c r="BO66" s="18">
        <f t="shared" ca="1" si="43"/>
        <v>0</v>
      </c>
      <c r="BP66" s="18">
        <f t="shared" ca="1" si="40"/>
        <v>0</v>
      </c>
      <c r="BQ66" s="18">
        <f t="shared" ca="1" si="40"/>
        <v>0</v>
      </c>
      <c r="BR66" s="18">
        <f t="shared" ca="1" si="40"/>
        <v>0</v>
      </c>
      <c r="BS66" s="18">
        <f t="shared" ca="1" si="40"/>
        <v>0</v>
      </c>
      <c r="BT66" s="18">
        <f t="shared" ca="1" si="40"/>
        <v>0</v>
      </c>
      <c r="BU66" s="18">
        <f t="shared" ca="1" si="40"/>
        <v>0</v>
      </c>
      <c r="BV66" s="18">
        <f t="shared" ca="1" si="40"/>
        <v>0</v>
      </c>
      <c r="BW66" s="18">
        <f t="shared" ca="1" si="40"/>
        <v>0</v>
      </c>
      <c r="BX66" s="18">
        <f t="shared" ca="1" si="40"/>
        <v>0</v>
      </c>
      <c r="BY66" s="18">
        <f t="shared" ca="1" si="40"/>
        <v>0</v>
      </c>
      <c r="BZ66" s="18">
        <f t="shared" ca="1" si="40"/>
        <v>0</v>
      </c>
      <c r="CA66" s="18">
        <f t="shared" ca="1" si="40"/>
        <v>0</v>
      </c>
      <c r="CB66" s="18">
        <f t="shared" ca="1" si="40"/>
        <v>0</v>
      </c>
      <c r="CC66" s="18">
        <f t="shared" ca="1" si="44"/>
        <v>0</v>
      </c>
      <c r="CD66" s="18">
        <f t="shared" ca="1" si="44"/>
        <v>0</v>
      </c>
      <c r="CE66" s="18">
        <f t="shared" ca="1" si="44"/>
        <v>0</v>
      </c>
      <c r="CF66" s="18">
        <f t="shared" ca="1" si="44"/>
        <v>0</v>
      </c>
      <c r="CG66" s="18">
        <f t="shared" ca="1" si="44"/>
        <v>0</v>
      </c>
      <c r="CH66" s="18">
        <f t="shared" ca="1" si="44"/>
        <v>0</v>
      </c>
      <c r="CI66" s="19">
        <f t="shared" ca="1" si="25"/>
        <v>28529104.130000044</v>
      </c>
      <c r="CJ66" s="18">
        <f t="shared" ca="1" si="48"/>
        <v>0</v>
      </c>
      <c r="CK66" s="18">
        <f t="shared" ca="1" si="48"/>
        <v>0</v>
      </c>
      <c r="CL66" s="19">
        <f t="shared" ca="1" si="26"/>
        <v>28529104.130000044</v>
      </c>
      <c r="CM66" s="18">
        <f t="shared" ca="1" si="49"/>
        <v>2786383.2100000344</v>
      </c>
      <c r="CN66" s="18">
        <f t="shared" ca="1" si="49"/>
        <v>25742720.920000009</v>
      </c>
      <c r="CO66" s="19">
        <f t="shared" ca="1" si="27"/>
        <v>0</v>
      </c>
      <c r="CP66" s="18">
        <f t="shared" ca="1" si="45"/>
        <v>0</v>
      </c>
      <c r="CQ66" s="18">
        <f t="shared" ca="1" si="45"/>
        <v>0</v>
      </c>
      <c r="CR66" s="18">
        <f t="shared" ca="1" si="45"/>
        <v>0</v>
      </c>
      <c r="CS66" s="18">
        <f t="shared" ca="1" si="45"/>
        <v>0</v>
      </c>
      <c r="CT66" s="18">
        <f t="shared" ca="1" si="45"/>
        <v>0</v>
      </c>
      <c r="CU66" s="19">
        <f t="shared" ca="1" si="47"/>
        <v>90361037.89000006</v>
      </c>
    </row>
    <row r="67" spans="1:230" ht="12.75" customHeight="1">
      <c r="A67" s="57" t="s">
        <v>269</v>
      </c>
      <c r="B67" s="17">
        <v>3011</v>
      </c>
      <c r="C67" s="58" t="s">
        <v>251</v>
      </c>
      <c r="D67" s="19">
        <f t="shared" ca="1" si="24"/>
        <v>0</v>
      </c>
      <c r="E67" s="18">
        <f t="shared" ca="1" si="41"/>
        <v>0</v>
      </c>
      <c r="F67" s="18">
        <f t="shared" ca="1" si="41"/>
        <v>0</v>
      </c>
      <c r="G67" s="18">
        <f t="shared" ca="1" si="41"/>
        <v>0</v>
      </c>
      <c r="H67" s="18">
        <f t="shared" ca="1" si="41"/>
        <v>0</v>
      </c>
      <c r="I67" s="18">
        <f t="shared" ca="1" si="41"/>
        <v>0</v>
      </c>
      <c r="J67" s="18">
        <f t="shared" ca="1" si="41"/>
        <v>0</v>
      </c>
      <c r="K67" s="18">
        <f t="shared" ca="1" si="41"/>
        <v>0</v>
      </c>
      <c r="L67" s="18">
        <f t="shared" ca="1" si="41"/>
        <v>0</v>
      </c>
      <c r="M67" s="18">
        <f t="shared" ca="1" si="41"/>
        <v>0</v>
      </c>
      <c r="N67" s="18">
        <f t="shared" ca="1" si="41"/>
        <v>0</v>
      </c>
      <c r="O67" s="18">
        <f t="shared" ca="1" si="41"/>
        <v>0</v>
      </c>
      <c r="P67" s="18">
        <f t="shared" ca="1" si="41"/>
        <v>0</v>
      </c>
      <c r="Q67" s="18">
        <f t="shared" ca="1" si="41"/>
        <v>0</v>
      </c>
      <c r="R67" s="18">
        <f t="shared" ca="1" si="41"/>
        <v>0</v>
      </c>
      <c r="S67" s="18">
        <f t="shared" ca="1" si="41"/>
        <v>0</v>
      </c>
      <c r="T67" s="18">
        <f t="shared" ca="1" si="11"/>
        <v>0</v>
      </c>
      <c r="U67" s="18">
        <f t="shared" ca="1" si="42"/>
        <v>0</v>
      </c>
      <c r="V67" s="18">
        <f t="shared" ca="1" si="42"/>
        <v>0</v>
      </c>
      <c r="W67" s="18">
        <f t="shared" ca="1" si="42"/>
        <v>0</v>
      </c>
      <c r="X67" s="18">
        <f t="shared" ca="1" si="42"/>
        <v>0</v>
      </c>
      <c r="Y67" s="18">
        <f t="shared" ca="1" si="42"/>
        <v>0</v>
      </c>
      <c r="Z67" s="18">
        <f t="shared" ca="1" si="42"/>
        <v>0</v>
      </c>
      <c r="AA67" s="18">
        <f t="shared" ca="1" si="42"/>
        <v>0</v>
      </c>
      <c r="AB67" s="18">
        <f t="shared" ca="1" si="42"/>
        <v>0</v>
      </c>
      <c r="AC67" s="18">
        <f t="shared" ca="1" si="42"/>
        <v>0</v>
      </c>
      <c r="AD67" s="18">
        <f t="shared" ca="1" si="42"/>
        <v>0</v>
      </c>
      <c r="AE67" s="18">
        <f t="shared" ca="1" si="42"/>
        <v>0</v>
      </c>
      <c r="AF67" s="18">
        <f t="shared" ca="1" si="42"/>
        <v>0</v>
      </c>
      <c r="AG67" s="18">
        <f t="shared" ca="1" si="42"/>
        <v>0</v>
      </c>
      <c r="AH67" s="18">
        <f t="shared" ca="1" si="42"/>
        <v>0</v>
      </c>
      <c r="AI67" s="18">
        <f t="shared" ca="1" si="42"/>
        <v>0</v>
      </c>
      <c r="AJ67" s="18">
        <f t="shared" ca="1" si="42"/>
        <v>0</v>
      </c>
      <c r="AK67" s="18">
        <f t="shared" ca="1" si="39"/>
        <v>0</v>
      </c>
      <c r="AL67" s="18">
        <f t="shared" ca="1" si="39"/>
        <v>0</v>
      </c>
      <c r="AM67" s="18">
        <f t="shared" ca="1" si="39"/>
        <v>0</v>
      </c>
      <c r="AN67" s="18">
        <f t="shared" ca="1" si="39"/>
        <v>0</v>
      </c>
      <c r="AO67" s="18">
        <f t="shared" ca="1" si="39"/>
        <v>0</v>
      </c>
      <c r="AP67" s="18">
        <f t="shared" ca="1" si="39"/>
        <v>0</v>
      </c>
      <c r="AQ67" s="18">
        <f t="shared" ca="1" si="39"/>
        <v>0</v>
      </c>
      <c r="AR67" s="18">
        <f t="shared" ca="1" si="39"/>
        <v>0</v>
      </c>
      <c r="AS67" s="18">
        <f t="shared" ca="1" si="39"/>
        <v>0</v>
      </c>
      <c r="AT67" s="18">
        <f t="shared" ca="1" si="39"/>
        <v>0</v>
      </c>
      <c r="AU67" s="18">
        <f t="shared" ca="1" si="39"/>
        <v>0</v>
      </c>
      <c r="AV67" s="18">
        <f t="shared" ca="1" si="39"/>
        <v>0</v>
      </c>
      <c r="AW67" s="18">
        <f t="shared" ca="1" si="39"/>
        <v>0</v>
      </c>
      <c r="AX67" s="18">
        <f t="shared" ca="1" si="39"/>
        <v>0</v>
      </c>
      <c r="AY67" s="18">
        <f t="shared" ca="1" si="39"/>
        <v>0</v>
      </c>
      <c r="AZ67" s="18">
        <f t="shared" ca="1" si="43"/>
        <v>0</v>
      </c>
      <c r="BA67" s="18">
        <f t="shared" ca="1" si="43"/>
        <v>0</v>
      </c>
      <c r="BB67" s="18">
        <f t="shared" ca="1" si="43"/>
        <v>0</v>
      </c>
      <c r="BC67" s="18">
        <f t="shared" ca="1" si="43"/>
        <v>0</v>
      </c>
      <c r="BD67" s="18">
        <f t="shared" ca="1" si="43"/>
        <v>77651287.381897971</v>
      </c>
      <c r="BE67" s="18">
        <f t="shared" ca="1" si="43"/>
        <v>0</v>
      </c>
      <c r="BF67" s="18">
        <f t="shared" ca="1" si="43"/>
        <v>0</v>
      </c>
      <c r="BG67" s="18">
        <f t="shared" ca="1" si="43"/>
        <v>0</v>
      </c>
      <c r="BH67" s="18">
        <f t="shared" ca="1" si="43"/>
        <v>0</v>
      </c>
      <c r="BI67" s="18">
        <f t="shared" ca="1" si="43"/>
        <v>0</v>
      </c>
      <c r="BJ67" s="18">
        <f t="shared" ca="1" si="43"/>
        <v>0</v>
      </c>
      <c r="BK67" s="18">
        <f t="shared" ca="1" si="43"/>
        <v>0</v>
      </c>
      <c r="BL67" s="18">
        <f t="shared" ca="1" si="43"/>
        <v>0</v>
      </c>
      <c r="BM67" s="18">
        <f t="shared" ca="1" si="43"/>
        <v>0</v>
      </c>
      <c r="BN67" s="18">
        <f t="shared" ca="1" si="43"/>
        <v>0</v>
      </c>
      <c r="BO67" s="18">
        <f t="shared" ca="1" si="43"/>
        <v>0</v>
      </c>
      <c r="BP67" s="18">
        <f t="shared" ca="1" si="40"/>
        <v>0</v>
      </c>
      <c r="BQ67" s="18">
        <f t="shared" ca="1" si="40"/>
        <v>0</v>
      </c>
      <c r="BR67" s="18">
        <f t="shared" ca="1" si="40"/>
        <v>0</v>
      </c>
      <c r="BS67" s="18">
        <f t="shared" ca="1" si="40"/>
        <v>0</v>
      </c>
      <c r="BT67" s="18">
        <f t="shared" ca="1" si="40"/>
        <v>0</v>
      </c>
      <c r="BU67" s="18">
        <f t="shared" ca="1" si="40"/>
        <v>0</v>
      </c>
      <c r="BV67" s="18">
        <f t="shared" ca="1" si="40"/>
        <v>0</v>
      </c>
      <c r="BW67" s="18">
        <f t="shared" ca="1" si="40"/>
        <v>0</v>
      </c>
      <c r="BX67" s="18">
        <f t="shared" ca="1" si="40"/>
        <v>0</v>
      </c>
      <c r="BY67" s="18">
        <f t="shared" ca="1" si="40"/>
        <v>0</v>
      </c>
      <c r="BZ67" s="18">
        <f t="shared" ca="1" si="40"/>
        <v>0</v>
      </c>
      <c r="CA67" s="18">
        <f t="shared" ca="1" si="40"/>
        <v>0</v>
      </c>
      <c r="CB67" s="18">
        <f t="shared" ca="1" si="40"/>
        <v>0</v>
      </c>
      <c r="CC67" s="18">
        <f t="shared" ca="1" si="44"/>
        <v>0</v>
      </c>
      <c r="CD67" s="18">
        <f t="shared" ca="1" si="44"/>
        <v>0</v>
      </c>
      <c r="CE67" s="18">
        <f t="shared" ca="1" si="44"/>
        <v>0</v>
      </c>
      <c r="CF67" s="18">
        <f t="shared" ca="1" si="44"/>
        <v>0</v>
      </c>
      <c r="CG67" s="18">
        <f t="shared" ca="1" si="44"/>
        <v>0</v>
      </c>
      <c r="CH67" s="18">
        <f t="shared" ca="1" si="44"/>
        <v>0</v>
      </c>
      <c r="CI67" s="19">
        <f t="shared" ca="1" si="25"/>
        <v>2205152.2900000005</v>
      </c>
      <c r="CJ67" s="18">
        <f t="shared" ca="1" si="48"/>
        <v>0</v>
      </c>
      <c r="CK67" s="18">
        <f t="shared" ca="1" si="48"/>
        <v>0</v>
      </c>
      <c r="CL67" s="19">
        <f t="shared" ca="1" si="26"/>
        <v>2205152.2900000005</v>
      </c>
      <c r="CM67" s="18">
        <f t="shared" ca="1" si="49"/>
        <v>9966.4700000000012</v>
      </c>
      <c r="CN67" s="18">
        <f t="shared" ca="1" si="49"/>
        <v>2195185.8200000003</v>
      </c>
      <c r="CO67" s="19">
        <f t="shared" ca="1" si="27"/>
        <v>0</v>
      </c>
      <c r="CP67" s="18">
        <f t="shared" ca="1" si="45"/>
        <v>0</v>
      </c>
      <c r="CQ67" s="18">
        <f t="shared" ca="1" si="45"/>
        <v>0</v>
      </c>
      <c r="CR67" s="18">
        <f t="shared" ca="1" si="45"/>
        <v>0</v>
      </c>
      <c r="CS67" s="18">
        <f t="shared" ca="1" si="45"/>
        <v>0</v>
      </c>
      <c r="CT67" s="18">
        <f t="shared" ca="1" si="45"/>
        <v>0</v>
      </c>
      <c r="CU67" s="19">
        <f t="shared" ca="1" si="47"/>
        <v>79856439.671897978</v>
      </c>
    </row>
    <row r="68" spans="1:230" ht="12.75" customHeight="1">
      <c r="A68" s="57" t="s">
        <v>271</v>
      </c>
      <c r="B68" s="17">
        <v>3012</v>
      </c>
      <c r="C68" s="58" t="s">
        <v>251</v>
      </c>
      <c r="D68" s="19">
        <f t="shared" ca="1" si="24"/>
        <v>0</v>
      </c>
      <c r="E68" s="18">
        <f t="shared" ca="1" si="41"/>
        <v>0</v>
      </c>
      <c r="F68" s="18">
        <f t="shared" ca="1" si="41"/>
        <v>0</v>
      </c>
      <c r="G68" s="18">
        <f t="shared" ca="1" si="41"/>
        <v>0</v>
      </c>
      <c r="H68" s="18">
        <f t="shared" ca="1" si="41"/>
        <v>0</v>
      </c>
      <c r="I68" s="18">
        <f t="shared" ca="1" si="41"/>
        <v>0</v>
      </c>
      <c r="J68" s="18">
        <f t="shared" ca="1" si="41"/>
        <v>0</v>
      </c>
      <c r="K68" s="18">
        <f t="shared" ca="1" si="41"/>
        <v>0</v>
      </c>
      <c r="L68" s="18">
        <f t="shared" ca="1" si="41"/>
        <v>0</v>
      </c>
      <c r="M68" s="18">
        <f t="shared" ca="1" si="41"/>
        <v>0</v>
      </c>
      <c r="N68" s="18">
        <f t="shared" ca="1" si="41"/>
        <v>0</v>
      </c>
      <c r="O68" s="18">
        <f t="shared" ca="1" si="41"/>
        <v>0</v>
      </c>
      <c r="P68" s="18">
        <f t="shared" ca="1" si="41"/>
        <v>0</v>
      </c>
      <c r="Q68" s="18">
        <f t="shared" ca="1" si="41"/>
        <v>0</v>
      </c>
      <c r="R68" s="18">
        <f t="shared" ca="1" si="41"/>
        <v>0</v>
      </c>
      <c r="S68" s="18">
        <f t="shared" ca="1" si="41"/>
        <v>0</v>
      </c>
      <c r="T68" s="18">
        <f t="shared" ca="1" si="11"/>
        <v>0</v>
      </c>
      <c r="U68" s="18">
        <f t="shared" ca="1" si="42"/>
        <v>0</v>
      </c>
      <c r="V68" s="18">
        <f t="shared" ca="1" si="42"/>
        <v>0</v>
      </c>
      <c r="W68" s="18">
        <f t="shared" ca="1" si="42"/>
        <v>0</v>
      </c>
      <c r="X68" s="18">
        <f t="shared" ca="1" si="42"/>
        <v>0</v>
      </c>
      <c r="Y68" s="18">
        <f t="shared" ca="1" si="42"/>
        <v>0</v>
      </c>
      <c r="Z68" s="18">
        <f t="shared" ca="1" si="42"/>
        <v>0</v>
      </c>
      <c r="AA68" s="18">
        <f t="shared" ca="1" si="42"/>
        <v>0</v>
      </c>
      <c r="AB68" s="18">
        <f t="shared" ca="1" si="42"/>
        <v>0</v>
      </c>
      <c r="AC68" s="18">
        <f t="shared" ca="1" si="42"/>
        <v>0</v>
      </c>
      <c r="AD68" s="18">
        <f t="shared" ca="1" si="42"/>
        <v>0</v>
      </c>
      <c r="AE68" s="18">
        <f t="shared" ca="1" si="42"/>
        <v>0</v>
      </c>
      <c r="AF68" s="18">
        <f t="shared" ca="1" si="42"/>
        <v>0</v>
      </c>
      <c r="AG68" s="18">
        <f t="shared" ca="1" si="42"/>
        <v>0</v>
      </c>
      <c r="AH68" s="18">
        <f t="shared" ca="1" si="42"/>
        <v>0</v>
      </c>
      <c r="AI68" s="18">
        <f t="shared" ca="1" si="42"/>
        <v>0</v>
      </c>
      <c r="AJ68" s="18">
        <f t="shared" ca="1" si="42"/>
        <v>0</v>
      </c>
      <c r="AK68" s="18">
        <f t="shared" ca="1" si="39"/>
        <v>0</v>
      </c>
      <c r="AL68" s="18">
        <f t="shared" ca="1" si="39"/>
        <v>0</v>
      </c>
      <c r="AM68" s="18">
        <f t="shared" ca="1" si="39"/>
        <v>0</v>
      </c>
      <c r="AN68" s="18">
        <f t="shared" ca="1" si="39"/>
        <v>0</v>
      </c>
      <c r="AO68" s="18">
        <f t="shared" ca="1" si="39"/>
        <v>0</v>
      </c>
      <c r="AP68" s="18">
        <f t="shared" ca="1" si="39"/>
        <v>0</v>
      </c>
      <c r="AQ68" s="18">
        <f t="shared" ca="1" si="39"/>
        <v>0</v>
      </c>
      <c r="AR68" s="18">
        <f t="shared" ca="1" si="39"/>
        <v>0</v>
      </c>
      <c r="AS68" s="18">
        <f t="shared" ca="1" si="39"/>
        <v>0</v>
      </c>
      <c r="AT68" s="18">
        <f t="shared" ca="1" si="39"/>
        <v>0</v>
      </c>
      <c r="AU68" s="18">
        <f t="shared" ca="1" si="39"/>
        <v>0</v>
      </c>
      <c r="AV68" s="18">
        <f t="shared" ca="1" si="39"/>
        <v>0</v>
      </c>
      <c r="AW68" s="18">
        <f t="shared" ca="1" si="39"/>
        <v>0</v>
      </c>
      <c r="AX68" s="18">
        <f t="shared" ca="1" si="39"/>
        <v>0</v>
      </c>
      <c r="AY68" s="18">
        <f t="shared" ca="1" si="39"/>
        <v>0</v>
      </c>
      <c r="AZ68" s="18">
        <f t="shared" ca="1" si="43"/>
        <v>0</v>
      </c>
      <c r="BA68" s="18">
        <f t="shared" ca="1" si="43"/>
        <v>0</v>
      </c>
      <c r="BB68" s="18">
        <f t="shared" ca="1" si="43"/>
        <v>0</v>
      </c>
      <c r="BC68" s="18">
        <f t="shared" ca="1" si="43"/>
        <v>0</v>
      </c>
      <c r="BD68" s="18">
        <f t="shared" ca="1" si="43"/>
        <v>255.48</v>
      </c>
      <c r="BE68" s="18">
        <f t="shared" ca="1" si="43"/>
        <v>0</v>
      </c>
      <c r="BF68" s="18">
        <f t="shared" ca="1" si="43"/>
        <v>0</v>
      </c>
      <c r="BG68" s="18">
        <f t="shared" ca="1" si="43"/>
        <v>0</v>
      </c>
      <c r="BH68" s="18">
        <f t="shared" ca="1" si="43"/>
        <v>0</v>
      </c>
      <c r="BI68" s="18">
        <f t="shared" ca="1" si="43"/>
        <v>0</v>
      </c>
      <c r="BJ68" s="18">
        <f t="shared" ca="1" si="43"/>
        <v>0</v>
      </c>
      <c r="BK68" s="18">
        <f t="shared" ca="1" si="43"/>
        <v>0</v>
      </c>
      <c r="BL68" s="18">
        <f t="shared" ca="1" si="43"/>
        <v>0</v>
      </c>
      <c r="BM68" s="18">
        <f t="shared" ca="1" si="43"/>
        <v>0</v>
      </c>
      <c r="BN68" s="18">
        <f t="shared" ca="1" si="43"/>
        <v>0</v>
      </c>
      <c r="BO68" s="18">
        <f t="shared" ca="1" si="43"/>
        <v>0</v>
      </c>
      <c r="BP68" s="18">
        <f t="shared" ca="1" si="40"/>
        <v>0</v>
      </c>
      <c r="BQ68" s="18">
        <f t="shared" ca="1" si="40"/>
        <v>0</v>
      </c>
      <c r="BR68" s="18">
        <f t="shared" ca="1" si="40"/>
        <v>0</v>
      </c>
      <c r="BS68" s="18">
        <f t="shared" ca="1" si="40"/>
        <v>0</v>
      </c>
      <c r="BT68" s="18">
        <f t="shared" ca="1" si="40"/>
        <v>0</v>
      </c>
      <c r="BU68" s="18">
        <f t="shared" ca="1" si="40"/>
        <v>0</v>
      </c>
      <c r="BV68" s="18">
        <f t="shared" ca="1" si="40"/>
        <v>0</v>
      </c>
      <c r="BW68" s="18">
        <f t="shared" ca="1" si="40"/>
        <v>0</v>
      </c>
      <c r="BX68" s="18">
        <f t="shared" ca="1" si="40"/>
        <v>0</v>
      </c>
      <c r="BY68" s="18">
        <f t="shared" ca="1" si="40"/>
        <v>0</v>
      </c>
      <c r="BZ68" s="18">
        <f t="shared" ca="1" si="40"/>
        <v>0</v>
      </c>
      <c r="CA68" s="18">
        <f t="shared" ca="1" si="40"/>
        <v>0</v>
      </c>
      <c r="CB68" s="18">
        <f t="shared" ca="1" si="40"/>
        <v>0</v>
      </c>
      <c r="CC68" s="18">
        <f t="shared" ca="1" si="44"/>
        <v>0</v>
      </c>
      <c r="CD68" s="18">
        <f t="shared" ca="1" si="44"/>
        <v>0</v>
      </c>
      <c r="CE68" s="18">
        <f t="shared" ca="1" si="44"/>
        <v>0</v>
      </c>
      <c r="CF68" s="18">
        <f t="shared" ca="1" si="44"/>
        <v>0</v>
      </c>
      <c r="CG68" s="18">
        <f t="shared" ca="1" si="44"/>
        <v>0</v>
      </c>
      <c r="CH68" s="18">
        <f t="shared" ca="1" si="44"/>
        <v>0</v>
      </c>
      <c r="CI68" s="19">
        <f t="shared" ca="1" si="25"/>
        <v>2005275.29</v>
      </c>
      <c r="CJ68" s="18">
        <f t="shared" ca="1" si="48"/>
        <v>0</v>
      </c>
      <c r="CK68" s="18">
        <f t="shared" ca="1" si="48"/>
        <v>0</v>
      </c>
      <c r="CL68" s="19">
        <f t="shared" ca="1" si="26"/>
        <v>2005275.29</v>
      </c>
      <c r="CM68" s="18">
        <f t="shared" ca="1" si="49"/>
        <v>319081.5199999999</v>
      </c>
      <c r="CN68" s="18">
        <f t="shared" ca="1" si="49"/>
        <v>1686193.77</v>
      </c>
      <c r="CO68" s="19">
        <f t="shared" ca="1" si="27"/>
        <v>0</v>
      </c>
      <c r="CP68" s="18">
        <f t="shared" ca="1" si="45"/>
        <v>0</v>
      </c>
      <c r="CQ68" s="18">
        <f t="shared" ca="1" si="45"/>
        <v>0</v>
      </c>
      <c r="CR68" s="18">
        <f t="shared" ca="1" si="45"/>
        <v>0</v>
      </c>
      <c r="CS68" s="18">
        <f t="shared" ca="1" si="45"/>
        <v>0</v>
      </c>
      <c r="CT68" s="18">
        <f t="shared" ca="1" si="45"/>
        <v>0</v>
      </c>
      <c r="CU68" s="19">
        <f t="shared" ca="1" si="47"/>
        <v>2005530.77</v>
      </c>
    </row>
    <row r="69" spans="1:230" ht="12.75" customHeight="1">
      <c r="A69" s="57" t="s">
        <v>273</v>
      </c>
      <c r="B69" s="17">
        <v>3013</v>
      </c>
      <c r="C69" s="58" t="s">
        <v>240</v>
      </c>
      <c r="D69" s="19">
        <f t="shared" ca="1" si="24"/>
        <v>0</v>
      </c>
      <c r="E69" s="18">
        <f t="shared" ca="1" si="41"/>
        <v>0</v>
      </c>
      <c r="F69" s="18">
        <f t="shared" ca="1" si="41"/>
        <v>0</v>
      </c>
      <c r="G69" s="18">
        <f t="shared" ca="1" si="41"/>
        <v>0</v>
      </c>
      <c r="H69" s="18">
        <f t="shared" ca="1" si="41"/>
        <v>0</v>
      </c>
      <c r="I69" s="18">
        <f t="shared" ca="1" si="41"/>
        <v>0</v>
      </c>
      <c r="J69" s="18">
        <f t="shared" ca="1" si="41"/>
        <v>0</v>
      </c>
      <c r="K69" s="18">
        <f t="shared" ca="1" si="41"/>
        <v>0</v>
      </c>
      <c r="L69" s="18">
        <f t="shared" ca="1" si="41"/>
        <v>0</v>
      </c>
      <c r="M69" s="18">
        <f t="shared" ca="1" si="41"/>
        <v>0</v>
      </c>
      <c r="N69" s="18">
        <f t="shared" ca="1" si="41"/>
        <v>0</v>
      </c>
      <c r="O69" s="18">
        <f t="shared" ca="1" si="41"/>
        <v>0</v>
      </c>
      <c r="P69" s="18">
        <f t="shared" ca="1" si="41"/>
        <v>0</v>
      </c>
      <c r="Q69" s="18">
        <f t="shared" ca="1" si="41"/>
        <v>0</v>
      </c>
      <c r="R69" s="18">
        <f t="shared" ca="1" si="41"/>
        <v>0</v>
      </c>
      <c r="S69" s="18">
        <f t="shared" ca="1" si="41"/>
        <v>0</v>
      </c>
      <c r="T69" s="18">
        <f t="shared" ca="1" si="11"/>
        <v>0</v>
      </c>
      <c r="U69" s="18">
        <f t="shared" ca="1" si="42"/>
        <v>0</v>
      </c>
      <c r="V69" s="18">
        <f t="shared" ca="1" si="42"/>
        <v>0</v>
      </c>
      <c r="W69" s="18">
        <f t="shared" ca="1" si="42"/>
        <v>0</v>
      </c>
      <c r="X69" s="18">
        <f t="shared" ca="1" si="42"/>
        <v>0</v>
      </c>
      <c r="Y69" s="18">
        <f t="shared" ca="1" si="42"/>
        <v>0</v>
      </c>
      <c r="Z69" s="18">
        <f t="shared" ca="1" si="42"/>
        <v>0</v>
      </c>
      <c r="AA69" s="18">
        <f t="shared" ca="1" si="42"/>
        <v>0</v>
      </c>
      <c r="AB69" s="18">
        <f t="shared" ca="1" si="42"/>
        <v>0</v>
      </c>
      <c r="AC69" s="18">
        <f t="shared" ca="1" si="42"/>
        <v>0</v>
      </c>
      <c r="AD69" s="18">
        <f t="shared" ca="1" si="42"/>
        <v>0</v>
      </c>
      <c r="AE69" s="18">
        <f t="shared" ca="1" si="42"/>
        <v>0</v>
      </c>
      <c r="AF69" s="18">
        <f t="shared" ca="1" si="42"/>
        <v>0</v>
      </c>
      <c r="AG69" s="18">
        <f t="shared" ca="1" si="42"/>
        <v>0</v>
      </c>
      <c r="AH69" s="18">
        <f t="shared" ca="1" si="42"/>
        <v>0</v>
      </c>
      <c r="AI69" s="18">
        <f t="shared" ca="1" si="42"/>
        <v>0</v>
      </c>
      <c r="AJ69" s="18">
        <f t="shared" ca="1" si="42"/>
        <v>0</v>
      </c>
      <c r="AK69" s="18">
        <f t="shared" ca="1" si="39"/>
        <v>0</v>
      </c>
      <c r="AL69" s="18">
        <f t="shared" ca="1" si="39"/>
        <v>0</v>
      </c>
      <c r="AM69" s="18">
        <f t="shared" ca="1" si="39"/>
        <v>0</v>
      </c>
      <c r="AN69" s="18">
        <f t="shared" ca="1" si="39"/>
        <v>0</v>
      </c>
      <c r="AO69" s="18">
        <f t="shared" ca="1" si="39"/>
        <v>0</v>
      </c>
      <c r="AP69" s="18">
        <f t="shared" ca="1" si="39"/>
        <v>0</v>
      </c>
      <c r="AQ69" s="18">
        <f t="shared" ca="1" si="39"/>
        <v>0</v>
      </c>
      <c r="AR69" s="18">
        <f t="shared" ca="1" si="39"/>
        <v>0</v>
      </c>
      <c r="AS69" s="18">
        <f t="shared" ca="1" si="39"/>
        <v>0</v>
      </c>
      <c r="AT69" s="18">
        <f t="shared" ca="1" si="39"/>
        <v>0</v>
      </c>
      <c r="AU69" s="18">
        <f t="shared" ca="1" si="39"/>
        <v>0</v>
      </c>
      <c r="AV69" s="18">
        <f t="shared" ca="1" si="39"/>
        <v>0</v>
      </c>
      <c r="AW69" s="18">
        <f t="shared" ca="1" si="39"/>
        <v>0</v>
      </c>
      <c r="AX69" s="18">
        <f t="shared" ca="1" si="39"/>
        <v>0</v>
      </c>
      <c r="AY69" s="18">
        <f t="shared" ca="1" si="39"/>
        <v>0</v>
      </c>
      <c r="AZ69" s="18">
        <f t="shared" ca="1" si="43"/>
        <v>0</v>
      </c>
      <c r="BA69" s="18">
        <f t="shared" ca="1" si="43"/>
        <v>0</v>
      </c>
      <c r="BB69" s="18">
        <f t="shared" ca="1" si="43"/>
        <v>0</v>
      </c>
      <c r="BC69" s="18">
        <f t="shared" ca="1" si="43"/>
        <v>0</v>
      </c>
      <c r="BD69" s="18">
        <f t="shared" ca="1" si="43"/>
        <v>189717.07</v>
      </c>
      <c r="BE69" s="18">
        <f t="shared" ca="1" si="43"/>
        <v>0</v>
      </c>
      <c r="BF69" s="18">
        <f t="shared" ca="1" si="43"/>
        <v>0</v>
      </c>
      <c r="BG69" s="18">
        <f t="shared" ca="1" si="43"/>
        <v>0</v>
      </c>
      <c r="BH69" s="18">
        <f t="shared" ca="1" si="43"/>
        <v>0</v>
      </c>
      <c r="BI69" s="18">
        <f t="shared" ca="1" si="43"/>
        <v>0</v>
      </c>
      <c r="BJ69" s="18">
        <f t="shared" ca="1" si="43"/>
        <v>0</v>
      </c>
      <c r="BK69" s="18">
        <f t="shared" ca="1" si="43"/>
        <v>0</v>
      </c>
      <c r="BL69" s="18">
        <f t="shared" ca="1" si="43"/>
        <v>0</v>
      </c>
      <c r="BM69" s="18">
        <f t="shared" ca="1" si="43"/>
        <v>0</v>
      </c>
      <c r="BN69" s="18">
        <f t="shared" ca="1" si="43"/>
        <v>0</v>
      </c>
      <c r="BO69" s="18">
        <f t="shared" ca="1" si="43"/>
        <v>0</v>
      </c>
      <c r="BP69" s="18">
        <f t="shared" ca="1" si="40"/>
        <v>0</v>
      </c>
      <c r="BQ69" s="18">
        <f t="shared" ca="1" si="40"/>
        <v>0</v>
      </c>
      <c r="BR69" s="18">
        <f t="shared" ca="1" si="40"/>
        <v>0</v>
      </c>
      <c r="BS69" s="18">
        <f t="shared" ca="1" si="40"/>
        <v>0</v>
      </c>
      <c r="BT69" s="18">
        <f t="shared" ca="1" si="40"/>
        <v>0</v>
      </c>
      <c r="BU69" s="18">
        <f t="shared" ca="1" si="40"/>
        <v>0</v>
      </c>
      <c r="BV69" s="18">
        <f t="shared" ca="1" si="40"/>
        <v>0</v>
      </c>
      <c r="BW69" s="18">
        <f t="shared" ca="1" si="40"/>
        <v>0</v>
      </c>
      <c r="BX69" s="18">
        <f t="shared" ca="1" si="40"/>
        <v>0</v>
      </c>
      <c r="BY69" s="18">
        <f t="shared" ca="1" si="40"/>
        <v>0</v>
      </c>
      <c r="BZ69" s="18">
        <f t="shared" ca="1" si="40"/>
        <v>0</v>
      </c>
      <c r="CA69" s="18">
        <f t="shared" ca="1" si="40"/>
        <v>0</v>
      </c>
      <c r="CB69" s="18">
        <f t="shared" ca="1" si="40"/>
        <v>0</v>
      </c>
      <c r="CC69" s="18">
        <f t="shared" ca="1" si="44"/>
        <v>0</v>
      </c>
      <c r="CD69" s="18">
        <f t="shared" ca="1" si="44"/>
        <v>0</v>
      </c>
      <c r="CE69" s="18">
        <f t="shared" ca="1" si="44"/>
        <v>0</v>
      </c>
      <c r="CF69" s="18">
        <f t="shared" ca="1" si="44"/>
        <v>0</v>
      </c>
      <c r="CG69" s="18">
        <f t="shared" ca="1" si="44"/>
        <v>0</v>
      </c>
      <c r="CH69" s="18">
        <f t="shared" ca="1" si="44"/>
        <v>0</v>
      </c>
      <c r="CI69" s="19">
        <f t="shared" ca="1" si="25"/>
        <v>0</v>
      </c>
      <c r="CJ69" s="18">
        <f t="shared" ca="1" si="48"/>
        <v>0</v>
      </c>
      <c r="CK69" s="18">
        <f t="shared" ca="1" si="48"/>
        <v>0</v>
      </c>
      <c r="CL69" s="19">
        <f t="shared" ca="1" si="26"/>
        <v>0</v>
      </c>
      <c r="CM69" s="18">
        <f t="shared" ca="1" si="49"/>
        <v>0</v>
      </c>
      <c r="CN69" s="18">
        <f t="shared" ca="1" si="49"/>
        <v>0</v>
      </c>
      <c r="CO69" s="19">
        <f t="shared" ca="1" si="27"/>
        <v>0</v>
      </c>
      <c r="CP69" s="18">
        <f t="shared" ca="1" si="45"/>
        <v>0</v>
      </c>
      <c r="CQ69" s="18">
        <f t="shared" ca="1" si="45"/>
        <v>0</v>
      </c>
      <c r="CR69" s="18">
        <f t="shared" ca="1" si="45"/>
        <v>0</v>
      </c>
      <c r="CS69" s="18">
        <f t="shared" ca="1" si="45"/>
        <v>0</v>
      </c>
      <c r="CT69" s="18">
        <f t="shared" ca="1" si="45"/>
        <v>0</v>
      </c>
      <c r="CU69" s="19">
        <f t="shared" ca="1" si="47"/>
        <v>189717.07</v>
      </c>
    </row>
    <row r="70" spans="1:230" ht="12.75" customHeight="1">
      <c r="A70" s="57" t="s">
        <v>275</v>
      </c>
      <c r="B70" s="17">
        <v>3015</v>
      </c>
      <c r="C70" s="58" t="s">
        <v>251</v>
      </c>
      <c r="D70" s="19">
        <f t="shared" ca="1" si="24"/>
        <v>0</v>
      </c>
      <c r="E70" s="18">
        <f t="shared" ca="1" si="41"/>
        <v>0</v>
      </c>
      <c r="F70" s="18">
        <f t="shared" ca="1" si="41"/>
        <v>0</v>
      </c>
      <c r="G70" s="18">
        <f t="shared" ca="1" si="41"/>
        <v>0</v>
      </c>
      <c r="H70" s="18">
        <f t="shared" ca="1" si="41"/>
        <v>0</v>
      </c>
      <c r="I70" s="18">
        <f t="shared" ca="1" si="41"/>
        <v>0</v>
      </c>
      <c r="J70" s="18">
        <f t="shared" ca="1" si="41"/>
        <v>0</v>
      </c>
      <c r="K70" s="18">
        <f t="shared" ca="1" si="41"/>
        <v>0</v>
      </c>
      <c r="L70" s="18">
        <f t="shared" ca="1" si="41"/>
        <v>0</v>
      </c>
      <c r="M70" s="18">
        <f t="shared" ca="1" si="41"/>
        <v>0</v>
      </c>
      <c r="N70" s="18">
        <f t="shared" ca="1" si="41"/>
        <v>0</v>
      </c>
      <c r="O70" s="18">
        <f t="shared" ca="1" si="41"/>
        <v>0</v>
      </c>
      <c r="P70" s="18">
        <f t="shared" ca="1" si="41"/>
        <v>0</v>
      </c>
      <c r="Q70" s="18">
        <f t="shared" ca="1" si="41"/>
        <v>0</v>
      </c>
      <c r="R70" s="18">
        <f t="shared" ca="1" si="41"/>
        <v>0</v>
      </c>
      <c r="S70" s="18">
        <f t="shared" ca="1" si="41"/>
        <v>0</v>
      </c>
      <c r="T70" s="18">
        <f t="shared" ca="1" si="11"/>
        <v>0</v>
      </c>
      <c r="U70" s="18">
        <f t="shared" ca="1" si="42"/>
        <v>0</v>
      </c>
      <c r="V70" s="18">
        <f t="shared" ca="1" si="42"/>
        <v>0</v>
      </c>
      <c r="W70" s="18">
        <f t="shared" ca="1" si="42"/>
        <v>0</v>
      </c>
      <c r="X70" s="18">
        <f t="shared" ca="1" si="42"/>
        <v>0</v>
      </c>
      <c r="Y70" s="18">
        <f t="shared" ca="1" si="42"/>
        <v>0</v>
      </c>
      <c r="Z70" s="18">
        <f t="shared" ca="1" si="42"/>
        <v>0</v>
      </c>
      <c r="AA70" s="18">
        <f t="shared" ca="1" si="42"/>
        <v>0</v>
      </c>
      <c r="AB70" s="18">
        <f t="shared" ca="1" si="42"/>
        <v>0</v>
      </c>
      <c r="AC70" s="18">
        <f t="shared" ca="1" si="42"/>
        <v>0</v>
      </c>
      <c r="AD70" s="18">
        <f t="shared" ca="1" si="42"/>
        <v>0</v>
      </c>
      <c r="AE70" s="18">
        <f t="shared" ca="1" si="42"/>
        <v>0</v>
      </c>
      <c r="AF70" s="18">
        <f t="shared" ca="1" si="42"/>
        <v>0</v>
      </c>
      <c r="AG70" s="18">
        <f t="shared" ca="1" si="42"/>
        <v>0</v>
      </c>
      <c r="AH70" s="18">
        <f t="shared" ca="1" si="42"/>
        <v>0</v>
      </c>
      <c r="AI70" s="18">
        <f t="shared" ca="1" si="42"/>
        <v>0</v>
      </c>
      <c r="AJ70" s="18">
        <f t="shared" ref="AJ70:AY73" ca="1" si="50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0"/>
        <v>0</v>
      </c>
      <c r="AL70" s="18">
        <f t="shared" ca="1" si="50"/>
        <v>0</v>
      </c>
      <c r="AM70" s="18">
        <f t="shared" ca="1" si="50"/>
        <v>0</v>
      </c>
      <c r="AN70" s="18">
        <f t="shared" ca="1" si="50"/>
        <v>0</v>
      </c>
      <c r="AO70" s="18">
        <f t="shared" ca="1" si="50"/>
        <v>0</v>
      </c>
      <c r="AP70" s="18">
        <f t="shared" ca="1" si="50"/>
        <v>0</v>
      </c>
      <c r="AQ70" s="18">
        <f t="shared" ca="1" si="50"/>
        <v>0</v>
      </c>
      <c r="AR70" s="18">
        <f t="shared" ca="1" si="50"/>
        <v>0</v>
      </c>
      <c r="AS70" s="18">
        <f t="shared" ca="1" si="50"/>
        <v>0</v>
      </c>
      <c r="AT70" s="18">
        <f t="shared" ca="1" si="50"/>
        <v>0</v>
      </c>
      <c r="AU70" s="18">
        <f t="shared" ca="1" si="50"/>
        <v>0</v>
      </c>
      <c r="AV70" s="18">
        <f t="shared" ca="1" si="50"/>
        <v>0</v>
      </c>
      <c r="AW70" s="18">
        <f t="shared" ca="1" si="50"/>
        <v>0</v>
      </c>
      <c r="AX70" s="18">
        <f t="shared" ca="1" si="50"/>
        <v>0</v>
      </c>
      <c r="AY70" s="18">
        <f t="shared" ca="1" si="50"/>
        <v>0</v>
      </c>
      <c r="AZ70" s="18">
        <f t="shared" ca="1" si="43"/>
        <v>0</v>
      </c>
      <c r="BA70" s="18">
        <f t="shared" ca="1" si="43"/>
        <v>0</v>
      </c>
      <c r="BB70" s="18">
        <f t="shared" ca="1" si="43"/>
        <v>0</v>
      </c>
      <c r="BC70" s="18">
        <f t="shared" ca="1" si="43"/>
        <v>0</v>
      </c>
      <c r="BD70" s="18">
        <f t="shared" ca="1" si="43"/>
        <v>823509.87000000011</v>
      </c>
      <c r="BE70" s="18">
        <f t="shared" ca="1" si="43"/>
        <v>0</v>
      </c>
      <c r="BF70" s="18">
        <f t="shared" ca="1" si="43"/>
        <v>0</v>
      </c>
      <c r="BG70" s="18">
        <f t="shared" ca="1" si="43"/>
        <v>0</v>
      </c>
      <c r="BH70" s="18">
        <f t="shared" ca="1" si="43"/>
        <v>0</v>
      </c>
      <c r="BI70" s="18">
        <f t="shared" ca="1" si="43"/>
        <v>0</v>
      </c>
      <c r="BJ70" s="18">
        <f t="shared" ca="1" si="43"/>
        <v>0</v>
      </c>
      <c r="BK70" s="18">
        <f t="shared" ca="1" si="43"/>
        <v>0</v>
      </c>
      <c r="BL70" s="18">
        <f t="shared" ca="1" si="43"/>
        <v>0</v>
      </c>
      <c r="BM70" s="18">
        <f t="shared" ca="1" si="43"/>
        <v>0</v>
      </c>
      <c r="BN70" s="18">
        <f t="shared" ca="1" si="43"/>
        <v>0</v>
      </c>
      <c r="BO70" s="18">
        <f t="shared" ref="BO70:CD73" ca="1" si="51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1"/>
        <v>0</v>
      </c>
      <c r="BQ70" s="18">
        <f t="shared" ca="1" si="51"/>
        <v>0</v>
      </c>
      <c r="BR70" s="18">
        <f t="shared" ca="1" si="51"/>
        <v>0</v>
      </c>
      <c r="BS70" s="18">
        <f t="shared" ca="1" si="51"/>
        <v>0</v>
      </c>
      <c r="BT70" s="18">
        <f t="shared" ca="1" si="51"/>
        <v>0</v>
      </c>
      <c r="BU70" s="18">
        <f t="shared" ca="1" si="51"/>
        <v>0</v>
      </c>
      <c r="BV70" s="18">
        <f t="shared" ca="1" si="51"/>
        <v>0</v>
      </c>
      <c r="BW70" s="18">
        <f t="shared" ca="1" si="51"/>
        <v>0</v>
      </c>
      <c r="BX70" s="18">
        <f t="shared" ca="1" si="51"/>
        <v>0</v>
      </c>
      <c r="BY70" s="18">
        <f t="shared" ca="1" si="51"/>
        <v>0</v>
      </c>
      <c r="BZ70" s="18">
        <f t="shared" ca="1" si="51"/>
        <v>0</v>
      </c>
      <c r="CA70" s="18">
        <f t="shared" ca="1" si="51"/>
        <v>0</v>
      </c>
      <c r="CB70" s="18">
        <f t="shared" ca="1" si="51"/>
        <v>0</v>
      </c>
      <c r="CC70" s="18">
        <f t="shared" ca="1" si="44"/>
        <v>0</v>
      </c>
      <c r="CD70" s="18">
        <f t="shared" ca="1" si="44"/>
        <v>0</v>
      </c>
      <c r="CE70" s="18">
        <f t="shared" ca="1" si="44"/>
        <v>0</v>
      </c>
      <c r="CF70" s="18">
        <f t="shared" ca="1" si="44"/>
        <v>0</v>
      </c>
      <c r="CG70" s="18">
        <f t="shared" ca="1" si="44"/>
        <v>0</v>
      </c>
      <c r="CH70" s="18">
        <f t="shared" ca="1" si="44"/>
        <v>0</v>
      </c>
      <c r="CI70" s="19">
        <f t="shared" ca="1" si="25"/>
        <v>8947258.929999996</v>
      </c>
      <c r="CJ70" s="18">
        <f t="shared" ca="1" si="48"/>
        <v>0</v>
      </c>
      <c r="CK70" s="18">
        <f t="shared" ca="1" si="48"/>
        <v>0</v>
      </c>
      <c r="CL70" s="19">
        <f t="shared" ca="1" si="26"/>
        <v>8947258.929999996</v>
      </c>
      <c r="CM70" s="18">
        <f t="shared" ca="1" si="49"/>
        <v>0</v>
      </c>
      <c r="CN70" s="18">
        <f t="shared" ca="1" si="49"/>
        <v>8947258.929999996</v>
      </c>
      <c r="CO70" s="19">
        <f t="shared" ca="1" si="27"/>
        <v>0</v>
      </c>
      <c r="CP70" s="18">
        <f t="shared" ca="1" si="45"/>
        <v>0</v>
      </c>
      <c r="CQ70" s="18">
        <f t="shared" ca="1" si="45"/>
        <v>0</v>
      </c>
      <c r="CR70" s="18">
        <f t="shared" ca="1" si="45"/>
        <v>0</v>
      </c>
      <c r="CS70" s="18">
        <f t="shared" ca="1" si="45"/>
        <v>0</v>
      </c>
      <c r="CT70" s="18">
        <f t="shared" ca="1" si="45"/>
        <v>0</v>
      </c>
      <c r="CU70" s="19">
        <f t="shared" ca="1" si="47"/>
        <v>9770768.799999997</v>
      </c>
    </row>
    <row r="71" spans="1:230" ht="12.75" customHeight="1">
      <c r="A71" s="57" t="s">
        <v>277</v>
      </c>
      <c r="B71" s="17">
        <v>3016</v>
      </c>
      <c r="C71" s="58" t="s">
        <v>251</v>
      </c>
      <c r="D71" s="19">
        <f t="shared" ca="1" si="24"/>
        <v>0</v>
      </c>
      <c r="E71" s="18">
        <f t="shared" ref="E71:S73" ca="1" si="52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2"/>
        <v>0</v>
      </c>
      <c r="G71" s="18">
        <f t="shared" ca="1" si="52"/>
        <v>0</v>
      </c>
      <c r="H71" s="18">
        <f t="shared" ca="1" si="52"/>
        <v>0</v>
      </c>
      <c r="I71" s="18">
        <f t="shared" ca="1" si="52"/>
        <v>0</v>
      </c>
      <c r="J71" s="18">
        <f t="shared" ca="1" si="52"/>
        <v>0</v>
      </c>
      <c r="K71" s="18">
        <f t="shared" ca="1" si="52"/>
        <v>0</v>
      </c>
      <c r="L71" s="18">
        <f t="shared" ca="1" si="52"/>
        <v>0</v>
      </c>
      <c r="M71" s="18">
        <f t="shared" ca="1" si="52"/>
        <v>0</v>
      </c>
      <c r="N71" s="18">
        <f t="shared" ca="1" si="52"/>
        <v>0</v>
      </c>
      <c r="O71" s="18">
        <f t="shared" ca="1" si="52"/>
        <v>0</v>
      </c>
      <c r="P71" s="18">
        <f t="shared" ca="1" si="52"/>
        <v>0</v>
      </c>
      <c r="Q71" s="18">
        <f t="shared" ca="1" si="52"/>
        <v>0</v>
      </c>
      <c r="R71" s="18">
        <f t="shared" ca="1" si="52"/>
        <v>0</v>
      </c>
      <c r="S71" s="18">
        <f t="shared" ca="1" si="52"/>
        <v>0</v>
      </c>
      <c r="T71" s="18">
        <f t="shared" ca="1" si="11"/>
        <v>0</v>
      </c>
      <c r="U71" s="18">
        <f t="shared" ref="U71:AJ73" ca="1" si="53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3"/>
        <v>0</v>
      </c>
      <c r="W71" s="18">
        <f t="shared" ca="1" si="53"/>
        <v>0</v>
      </c>
      <c r="X71" s="18">
        <f t="shared" ca="1" si="53"/>
        <v>0</v>
      </c>
      <c r="Y71" s="18">
        <f t="shared" ca="1" si="53"/>
        <v>0</v>
      </c>
      <c r="Z71" s="18">
        <f t="shared" ca="1" si="53"/>
        <v>0</v>
      </c>
      <c r="AA71" s="18">
        <f t="shared" ca="1" si="53"/>
        <v>0</v>
      </c>
      <c r="AB71" s="18">
        <f t="shared" ca="1" si="53"/>
        <v>0</v>
      </c>
      <c r="AC71" s="18">
        <f t="shared" ca="1" si="53"/>
        <v>0</v>
      </c>
      <c r="AD71" s="18">
        <f t="shared" ca="1" si="53"/>
        <v>0</v>
      </c>
      <c r="AE71" s="18">
        <f t="shared" ca="1" si="53"/>
        <v>0</v>
      </c>
      <c r="AF71" s="18">
        <f t="shared" ca="1" si="53"/>
        <v>0</v>
      </c>
      <c r="AG71" s="18">
        <f t="shared" ca="1" si="53"/>
        <v>0</v>
      </c>
      <c r="AH71" s="18">
        <f t="shared" ca="1" si="53"/>
        <v>0</v>
      </c>
      <c r="AI71" s="18">
        <f t="shared" ca="1" si="53"/>
        <v>0</v>
      </c>
      <c r="AJ71" s="18">
        <f t="shared" ca="1" si="53"/>
        <v>0</v>
      </c>
      <c r="AK71" s="18">
        <f t="shared" ca="1" si="50"/>
        <v>0</v>
      </c>
      <c r="AL71" s="18">
        <f t="shared" ca="1" si="50"/>
        <v>0</v>
      </c>
      <c r="AM71" s="18">
        <f t="shared" ca="1" si="50"/>
        <v>0</v>
      </c>
      <c r="AN71" s="18">
        <f t="shared" ca="1" si="50"/>
        <v>0</v>
      </c>
      <c r="AO71" s="18">
        <f t="shared" ca="1" si="50"/>
        <v>0</v>
      </c>
      <c r="AP71" s="18">
        <f t="shared" ca="1" si="50"/>
        <v>0</v>
      </c>
      <c r="AQ71" s="18">
        <f t="shared" ca="1" si="50"/>
        <v>0</v>
      </c>
      <c r="AR71" s="18">
        <f t="shared" ca="1" si="50"/>
        <v>0</v>
      </c>
      <c r="AS71" s="18">
        <f t="shared" ca="1" si="50"/>
        <v>0</v>
      </c>
      <c r="AT71" s="18">
        <f t="shared" ca="1" si="50"/>
        <v>0</v>
      </c>
      <c r="AU71" s="18">
        <f t="shared" ca="1" si="50"/>
        <v>0</v>
      </c>
      <c r="AV71" s="18">
        <f t="shared" ca="1" si="50"/>
        <v>0</v>
      </c>
      <c r="AW71" s="18">
        <f t="shared" ca="1" si="50"/>
        <v>0</v>
      </c>
      <c r="AX71" s="18">
        <f t="shared" ca="1" si="50"/>
        <v>0</v>
      </c>
      <c r="AY71" s="18">
        <f t="shared" ca="1" si="50"/>
        <v>0</v>
      </c>
      <c r="AZ71" s="18">
        <f t="shared" ref="AZ71:BO73" ca="1" si="54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4"/>
        <v>0</v>
      </c>
      <c r="BB71" s="18">
        <f t="shared" ca="1" si="54"/>
        <v>0</v>
      </c>
      <c r="BC71" s="18">
        <f t="shared" ca="1" si="54"/>
        <v>0</v>
      </c>
      <c r="BD71" s="18">
        <f t="shared" ca="1" si="54"/>
        <v>3237397.13</v>
      </c>
      <c r="BE71" s="18">
        <f t="shared" ca="1" si="54"/>
        <v>12221267.65</v>
      </c>
      <c r="BF71" s="18">
        <f t="shared" ca="1" si="54"/>
        <v>0</v>
      </c>
      <c r="BG71" s="18">
        <f t="shared" ca="1" si="54"/>
        <v>0</v>
      </c>
      <c r="BH71" s="18">
        <f t="shared" ca="1" si="54"/>
        <v>0</v>
      </c>
      <c r="BI71" s="18">
        <f t="shared" ca="1" si="54"/>
        <v>0</v>
      </c>
      <c r="BJ71" s="18">
        <f t="shared" ca="1" si="54"/>
        <v>0</v>
      </c>
      <c r="BK71" s="18">
        <f t="shared" ca="1" si="54"/>
        <v>0</v>
      </c>
      <c r="BL71" s="18">
        <f t="shared" ca="1" si="54"/>
        <v>0</v>
      </c>
      <c r="BM71" s="18">
        <f t="shared" ca="1" si="54"/>
        <v>0</v>
      </c>
      <c r="BN71" s="18">
        <f t="shared" ca="1" si="54"/>
        <v>0</v>
      </c>
      <c r="BO71" s="18">
        <f t="shared" ca="1" si="54"/>
        <v>0</v>
      </c>
      <c r="BP71" s="18">
        <f t="shared" ca="1" si="51"/>
        <v>0</v>
      </c>
      <c r="BQ71" s="18">
        <f t="shared" ca="1" si="51"/>
        <v>0</v>
      </c>
      <c r="BR71" s="18">
        <f t="shared" ca="1" si="51"/>
        <v>0</v>
      </c>
      <c r="BS71" s="18">
        <f t="shared" ca="1" si="51"/>
        <v>0</v>
      </c>
      <c r="BT71" s="18">
        <f t="shared" ca="1" si="51"/>
        <v>0</v>
      </c>
      <c r="BU71" s="18">
        <f t="shared" ca="1" si="51"/>
        <v>0</v>
      </c>
      <c r="BV71" s="18">
        <f t="shared" ca="1" si="51"/>
        <v>0</v>
      </c>
      <c r="BW71" s="18">
        <f t="shared" ca="1" si="51"/>
        <v>0</v>
      </c>
      <c r="BX71" s="18">
        <f t="shared" ca="1" si="51"/>
        <v>0</v>
      </c>
      <c r="BY71" s="18">
        <f t="shared" ca="1" si="51"/>
        <v>0</v>
      </c>
      <c r="BZ71" s="18">
        <f t="shared" ca="1" si="51"/>
        <v>0</v>
      </c>
      <c r="CA71" s="18">
        <f t="shared" ca="1" si="51"/>
        <v>0</v>
      </c>
      <c r="CB71" s="18">
        <f t="shared" ca="1" si="51"/>
        <v>0</v>
      </c>
      <c r="CC71" s="18">
        <f t="shared" ca="1" si="51"/>
        <v>0</v>
      </c>
      <c r="CD71" s="18">
        <f t="shared" ca="1" si="51"/>
        <v>0</v>
      </c>
      <c r="CE71" s="18">
        <f t="shared" ref="CC71:CH73" ca="1" si="55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5"/>
        <v>0</v>
      </c>
      <c r="CG71" s="18">
        <f t="shared" ca="1" si="55"/>
        <v>0</v>
      </c>
      <c r="CH71" s="18">
        <f t="shared" ca="1" si="55"/>
        <v>0</v>
      </c>
      <c r="CI71" s="19">
        <f t="shared" ca="1" si="25"/>
        <v>144185089.94</v>
      </c>
      <c r="CJ71" s="18">
        <f t="shared" ca="1" si="48"/>
        <v>9795</v>
      </c>
      <c r="CK71" s="18">
        <f t="shared" ca="1" si="48"/>
        <v>84423.8</v>
      </c>
      <c r="CL71" s="19">
        <f t="shared" ca="1" si="26"/>
        <v>14808691.930000002</v>
      </c>
      <c r="CM71" s="18">
        <f t="shared" ca="1" si="49"/>
        <v>109095.73</v>
      </c>
      <c r="CN71" s="18">
        <f t="shared" ca="1" si="49"/>
        <v>14699596.200000001</v>
      </c>
      <c r="CO71" s="19">
        <f t="shared" ca="1" si="27"/>
        <v>129282179.21000001</v>
      </c>
      <c r="CP71" s="18">
        <f t="shared" ref="CP71:CT73" ca="1" si="56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83031.75</v>
      </c>
      <c r="CQ71" s="18">
        <f t="shared" ca="1" si="56"/>
        <v>129199147.46000001</v>
      </c>
      <c r="CR71" s="18">
        <f t="shared" ca="1" si="56"/>
        <v>351047.42999998998</v>
      </c>
      <c r="CS71" s="18">
        <f t="shared" ca="1" si="56"/>
        <v>0</v>
      </c>
      <c r="CT71" s="18">
        <f t="shared" ca="1" si="56"/>
        <v>0</v>
      </c>
      <c r="CU71" s="19">
        <f t="shared" ca="1" si="47"/>
        <v>159994802.14999998</v>
      </c>
    </row>
    <row r="72" spans="1:230" ht="12.75" customHeight="1">
      <c r="A72" s="57" t="s">
        <v>279</v>
      </c>
      <c r="B72" s="17">
        <v>3017</v>
      </c>
      <c r="C72" s="58" t="s">
        <v>251</v>
      </c>
      <c r="D72" s="19">
        <f t="shared" ca="1" si="24"/>
        <v>0</v>
      </c>
      <c r="E72" s="18">
        <f t="shared" ca="1" si="52"/>
        <v>0</v>
      </c>
      <c r="F72" s="18">
        <f t="shared" ca="1" si="52"/>
        <v>0</v>
      </c>
      <c r="G72" s="18">
        <f t="shared" ca="1" si="52"/>
        <v>0</v>
      </c>
      <c r="H72" s="18">
        <f t="shared" ca="1" si="52"/>
        <v>0</v>
      </c>
      <c r="I72" s="18">
        <f t="shared" ca="1" si="52"/>
        <v>0</v>
      </c>
      <c r="J72" s="18">
        <f t="shared" ca="1" si="52"/>
        <v>0</v>
      </c>
      <c r="K72" s="18">
        <f t="shared" ca="1" si="52"/>
        <v>0</v>
      </c>
      <c r="L72" s="18">
        <f t="shared" ca="1" si="52"/>
        <v>0</v>
      </c>
      <c r="M72" s="18">
        <f t="shared" ca="1" si="52"/>
        <v>0</v>
      </c>
      <c r="N72" s="18">
        <f t="shared" ca="1" si="52"/>
        <v>0</v>
      </c>
      <c r="O72" s="18">
        <f t="shared" ca="1" si="52"/>
        <v>0</v>
      </c>
      <c r="P72" s="18">
        <f t="shared" ca="1" si="52"/>
        <v>0</v>
      </c>
      <c r="Q72" s="18">
        <f t="shared" ca="1" si="52"/>
        <v>0</v>
      </c>
      <c r="R72" s="18">
        <f t="shared" ca="1" si="52"/>
        <v>0</v>
      </c>
      <c r="S72" s="18">
        <f t="shared" ca="1" si="52"/>
        <v>0</v>
      </c>
      <c r="T72" s="18">
        <f t="shared" ref="T72:T73" ca="1" si="5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3"/>
        <v>0</v>
      </c>
      <c r="V72" s="18">
        <f t="shared" ca="1" si="53"/>
        <v>0</v>
      </c>
      <c r="W72" s="18">
        <f t="shared" ca="1" si="53"/>
        <v>0</v>
      </c>
      <c r="X72" s="18">
        <f t="shared" ca="1" si="53"/>
        <v>0</v>
      </c>
      <c r="Y72" s="18">
        <f t="shared" ca="1" si="53"/>
        <v>0</v>
      </c>
      <c r="Z72" s="18">
        <f t="shared" ca="1" si="53"/>
        <v>0</v>
      </c>
      <c r="AA72" s="18">
        <f t="shared" ca="1" si="53"/>
        <v>0</v>
      </c>
      <c r="AB72" s="18">
        <f t="shared" ca="1" si="53"/>
        <v>0</v>
      </c>
      <c r="AC72" s="18">
        <f t="shared" ca="1" si="53"/>
        <v>0</v>
      </c>
      <c r="AD72" s="18">
        <f t="shared" ca="1" si="53"/>
        <v>0</v>
      </c>
      <c r="AE72" s="18">
        <f t="shared" ca="1" si="53"/>
        <v>0</v>
      </c>
      <c r="AF72" s="18">
        <f t="shared" ca="1" si="53"/>
        <v>0</v>
      </c>
      <c r="AG72" s="18">
        <f t="shared" ca="1" si="53"/>
        <v>0</v>
      </c>
      <c r="AH72" s="18">
        <f t="shared" ca="1" si="53"/>
        <v>0</v>
      </c>
      <c r="AI72" s="18">
        <f t="shared" ca="1" si="53"/>
        <v>0</v>
      </c>
      <c r="AJ72" s="18">
        <f t="shared" ca="1" si="53"/>
        <v>0</v>
      </c>
      <c r="AK72" s="18">
        <f t="shared" ca="1" si="50"/>
        <v>0</v>
      </c>
      <c r="AL72" s="18">
        <f t="shared" ca="1" si="50"/>
        <v>0</v>
      </c>
      <c r="AM72" s="18">
        <f t="shared" ca="1" si="50"/>
        <v>0</v>
      </c>
      <c r="AN72" s="18">
        <f t="shared" ca="1" si="50"/>
        <v>0</v>
      </c>
      <c r="AO72" s="18">
        <f t="shared" ca="1" si="50"/>
        <v>0</v>
      </c>
      <c r="AP72" s="18">
        <f t="shared" ca="1" si="50"/>
        <v>0</v>
      </c>
      <c r="AQ72" s="18">
        <f t="shared" ca="1" si="50"/>
        <v>0</v>
      </c>
      <c r="AR72" s="18">
        <f t="shared" ca="1" si="50"/>
        <v>0</v>
      </c>
      <c r="AS72" s="18">
        <f t="shared" ca="1" si="50"/>
        <v>0</v>
      </c>
      <c r="AT72" s="18">
        <f t="shared" ca="1" si="50"/>
        <v>0</v>
      </c>
      <c r="AU72" s="18">
        <f t="shared" ca="1" si="50"/>
        <v>0</v>
      </c>
      <c r="AV72" s="18">
        <f t="shared" ca="1" si="50"/>
        <v>0</v>
      </c>
      <c r="AW72" s="18">
        <f t="shared" ca="1" si="50"/>
        <v>0</v>
      </c>
      <c r="AX72" s="18">
        <f t="shared" ca="1" si="50"/>
        <v>0</v>
      </c>
      <c r="AY72" s="18">
        <f t="shared" ca="1" si="50"/>
        <v>0</v>
      </c>
      <c r="AZ72" s="18">
        <f t="shared" ca="1" si="54"/>
        <v>0</v>
      </c>
      <c r="BA72" s="18">
        <f t="shared" ca="1" si="54"/>
        <v>0</v>
      </c>
      <c r="BB72" s="18">
        <f t="shared" ca="1" si="54"/>
        <v>0</v>
      </c>
      <c r="BC72" s="18">
        <f t="shared" ca="1" si="54"/>
        <v>0</v>
      </c>
      <c r="BD72" s="18">
        <f t="shared" ca="1" si="54"/>
        <v>91018485.080000594</v>
      </c>
      <c r="BE72" s="18">
        <f t="shared" ca="1" si="54"/>
        <v>11257934.400000071</v>
      </c>
      <c r="BF72" s="18">
        <f t="shared" ca="1" si="54"/>
        <v>0</v>
      </c>
      <c r="BG72" s="18">
        <f t="shared" ca="1" si="54"/>
        <v>0</v>
      </c>
      <c r="BH72" s="18">
        <f t="shared" ca="1" si="54"/>
        <v>0</v>
      </c>
      <c r="BI72" s="18">
        <f t="shared" ca="1" si="54"/>
        <v>0</v>
      </c>
      <c r="BJ72" s="18">
        <f t="shared" ca="1" si="54"/>
        <v>0</v>
      </c>
      <c r="BK72" s="18">
        <f t="shared" ca="1" si="54"/>
        <v>0</v>
      </c>
      <c r="BL72" s="18">
        <f t="shared" ca="1" si="54"/>
        <v>0</v>
      </c>
      <c r="BM72" s="18">
        <f t="shared" ca="1" si="54"/>
        <v>0</v>
      </c>
      <c r="BN72" s="18">
        <f t="shared" ca="1" si="54"/>
        <v>0</v>
      </c>
      <c r="BO72" s="18">
        <f t="shared" ca="1" si="54"/>
        <v>0</v>
      </c>
      <c r="BP72" s="18">
        <f t="shared" ca="1" si="51"/>
        <v>0</v>
      </c>
      <c r="BQ72" s="18">
        <f t="shared" ca="1" si="51"/>
        <v>0</v>
      </c>
      <c r="BR72" s="18">
        <f t="shared" ca="1" si="51"/>
        <v>0</v>
      </c>
      <c r="BS72" s="18">
        <f t="shared" ca="1" si="51"/>
        <v>0</v>
      </c>
      <c r="BT72" s="18">
        <f t="shared" ca="1" si="51"/>
        <v>0</v>
      </c>
      <c r="BU72" s="18">
        <f t="shared" ca="1" si="51"/>
        <v>0</v>
      </c>
      <c r="BV72" s="18">
        <f t="shared" ca="1" si="51"/>
        <v>0</v>
      </c>
      <c r="BW72" s="18">
        <f t="shared" ca="1" si="51"/>
        <v>0</v>
      </c>
      <c r="BX72" s="18">
        <f t="shared" ca="1" si="51"/>
        <v>0</v>
      </c>
      <c r="BY72" s="18">
        <f t="shared" ca="1" si="51"/>
        <v>0</v>
      </c>
      <c r="BZ72" s="18">
        <f t="shared" ca="1" si="51"/>
        <v>0</v>
      </c>
      <c r="CA72" s="18">
        <f t="shared" ca="1" si="51"/>
        <v>0</v>
      </c>
      <c r="CB72" s="18">
        <f t="shared" ca="1" si="51"/>
        <v>0</v>
      </c>
      <c r="CC72" s="18">
        <f t="shared" ca="1" si="55"/>
        <v>0</v>
      </c>
      <c r="CD72" s="18">
        <f t="shared" ca="1" si="55"/>
        <v>0</v>
      </c>
      <c r="CE72" s="18">
        <f t="shared" ca="1" si="55"/>
        <v>0</v>
      </c>
      <c r="CF72" s="18">
        <f t="shared" ca="1" si="55"/>
        <v>0</v>
      </c>
      <c r="CG72" s="18">
        <f t="shared" ca="1" si="55"/>
        <v>0</v>
      </c>
      <c r="CH72" s="18">
        <f t="shared" ca="1" si="55"/>
        <v>0</v>
      </c>
      <c r="CI72" s="19">
        <f t="shared" ca="1" si="25"/>
        <v>396139.41</v>
      </c>
      <c r="CJ72" s="18">
        <f t="shared" ca="1" si="48"/>
        <v>0</v>
      </c>
      <c r="CK72" s="18">
        <f t="shared" ca="1" si="48"/>
        <v>0</v>
      </c>
      <c r="CL72" s="19">
        <f t="shared" ca="1" si="26"/>
        <v>396139.41</v>
      </c>
      <c r="CM72" s="18">
        <f t="shared" ca="1" si="49"/>
        <v>7388.42</v>
      </c>
      <c r="CN72" s="18">
        <f t="shared" ca="1" si="49"/>
        <v>388750.99</v>
      </c>
      <c r="CO72" s="19">
        <f t="shared" ca="1" si="27"/>
        <v>0</v>
      </c>
      <c r="CP72" s="18">
        <f t="shared" ca="1" si="56"/>
        <v>0</v>
      </c>
      <c r="CQ72" s="18">
        <f t="shared" ca="1" si="56"/>
        <v>0</v>
      </c>
      <c r="CR72" s="18">
        <f t="shared" ca="1" si="56"/>
        <v>0</v>
      </c>
      <c r="CS72" s="18">
        <f t="shared" ca="1" si="56"/>
        <v>0</v>
      </c>
      <c r="CT72" s="18">
        <f t="shared" ca="1" si="56"/>
        <v>0</v>
      </c>
      <c r="CU72" s="19">
        <f t="shared" ca="1" si="47"/>
        <v>102672558.89000066</v>
      </c>
    </row>
    <row r="73" spans="1:230" ht="12.75" customHeight="1">
      <c r="A73" s="57" t="s">
        <v>281</v>
      </c>
      <c r="B73" s="17">
        <v>3018</v>
      </c>
      <c r="C73" s="58" t="s">
        <v>251</v>
      </c>
      <c r="D73" s="19">
        <f t="shared" ca="1" si="24"/>
        <v>0</v>
      </c>
      <c r="E73" s="18">
        <f t="shared" ca="1" si="52"/>
        <v>0</v>
      </c>
      <c r="F73" s="18">
        <f t="shared" ca="1" si="52"/>
        <v>0</v>
      </c>
      <c r="G73" s="18">
        <f t="shared" ca="1" si="52"/>
        <v>0</v>
      </c>
      <c r="H73" s="18">
        <f t="shared" ca="1" si="52"/>
        <v>0</v>
      </c>
      <c r="I73" s="18">
        <f t="shared" ca="1" si="52"/>
        <v>0</v>
      </c>
      <c r="J73" s="18">
        <f t="shared" ca="1" si="52"/>
        <v>0</v>
      </c>
      <c r="K73" s="18">
        <f t="shared" ca="1" si="52"/>
        <v>0</v>
      </c>
      <c r="L73" s="18">
        <f t="shared" ca="1" si="52"/>
        <v>0</v>
      </c>
      <c r="M73" s="18">
        <f t="shared" ca="1" si="52"/>
        <v>0</v>
      </c>
      <c r="N73" s="18">
        <f t="shared" ca="1" si="52"/>
        <v>0</v>
      </c>
      <c r="O73" s="18">
        <f t="shared" ca="1" si="52"/>
        <v>0</v>
      </c>
      <c r="P73" s="18">
        <f t="shared" ca="1" si="52"/>
        <v>0</v>
      </c>
      <c r="Q73" s="18">
        <f t="shared" ca="1" si="52"/>
        <v>0</v>
      </c>
      <c r="R73" s="18">
        <f t="shared" ca="1" si="52"/>
        <v>0</v>
      </c>
      <c r="S73" s="18">
        <f t="shared" ca="1" si="52"/>
        <v>0</v>
      </c>
      <c r="T73" s="18">
        <f t="shared" ca="1" si="57"/>
        <v>0</v>
      </c>
      <c r="U73" s="18">
        <f t="shared" ca="1" si="53"/>
        <v>0</v>
      </c>
      <c r="V73" s="18">
        <f t="shared" ca="1" si="53"/>
        <v>0</v>
      </c>
      <c r="W73" s="18">
        <f t="shared" ca="1" si="53"/>
        <v>0</v>
      </c>
      <c r="X73" s="18">
        <f t="shared" ca="1" si="53"/>
        <v>0</v>
      </c>
      <c r="Y73" s="18">
        <f t="shared" ca="1" si="53"/>
        <v>0</v>
      </c>
      <c r="Z73" s="18">
        <f t="shared" ca="1" si="53"/>
        <v>0</v>
      </c>
      <c r="AA73" s="18">
        <f t="shared" ca="1" si="53"/>
        <v>0</v>
      </c>
      <c r="AB73" s="18">
        <f t="shared" ca="1" si="53"/>
        <v>0</v>
      </c>
      <c r="AC73" s="18">
        <f t="shared" ca="1" si="53"/>
        <v>0</v>
      </c>
      <c r="AD73" s="18">
        <f t="shared" ca="1" si="53"/>
        <v>0</v>
      </c>
      <c r="AE73" s="18">
        <f t="shared" ca="1" si="53"/>
        <v>0</v>
      </c>
      <c r="AF73" s="18">
        <f t="shared" ca="1" si="53"/>
        <v>0</v>
      </c>
      <c r="AG73" s="18">
        <f t="shared" ca="1" si="53"/>
        <v>0</v>
      </c>
      <c r="AH73" s="18">
        <f t="shared" ca="1" si="53"/>
        <v>0</v>
      </c>
      <c r="AI73" s="18">
        <f t="shared" ca="1" si="53"/>
        <v>0</v>
      </c>
      <c r="AJ73" s="18">
        <f t="shared" ca="1" si="53"/>
        <v>0</v>
      </c>
      <c r="AK73" s="18">
        <f t="shared" ca="1" si="50"/>
        <v>0</v>
      </c>
      <c r="AL73" s="18">
        <f t="shared" ca="1" si="50"/>
        <v>0</v>
      </c>
      <c r="AM73" s="18">
        <f t="shared" ca="1" si="50"/>
        <v>0</v>
      </c>
      <c r="AN73" s="18">
        <f t="shared" ca="1" si="50"/>
        <v>0</v>
      </c>
      <c r="AO73" s="18">
        <f t="shared" ca="1" si="50"/>
        <v>0</v>
      </c>
      <c r="AP73" s="18">
        <f t="shared" ca="1" si="50"/>
        <v>0</v>
      </c>
      <c r="AQ73" s="18">
        <f t="shared" ca="1" si="50"/>
        <v>0</v>
      </c>
      <c r="AR73" s="18">
        <f t="shared" ca="1" si="50"/>
        <v>0</v>
      </c>
      <c r="AS73" s="18">
        <f t="shared" ca="1" si="50"/>
        <v>0</v>
      </c>
      <c r="AT73" s="18">
        <f t="shared" ca="1" si="50"/>
        <v>0</v>
      </c>
      <c r="AU73" s="18">
        <f t="shared" ca="1" si="50"/>
        <v>0</v>
      </c>
      <c r="AV73" s="18">
        <f t="shared" ca="1" si="50"/>
        <v>0</v>
      </c>
      <c r="AW73" s="18">
        <f t="shared" ca="1" si="50"/>
        <v>0</v>
      </c>
      <c r="AX73" s="18">
        <f t="shared" ca="1" si="50"/>
        <v>0</v>
      </c>
      <c r="AY73" s="18">
        <f t="shared" ca="1" si="50"/>
        <v>0</v>
      </c>
      <c r="AZ73" s="18">
        <f t="shared" ca="1" si="54"/>
        <v>0</v>
      </c>
      <c r="BA73" s="18">
        <f t="shared" ca="1" si="54"/>
        <v>0</v>
      </c>
      <c r="BB73" s="18">
        <f t="shared" ca="1" si="54"/>
        <v>0</v>
      </c>
      <c r="BC73" s="18">
        <f t="shared" ca="1" si="54"/>
        <v>0</v>
      </c>
      <c r="BD73" s="18">
        <f t="shared" ca="1" si="54"/>
        <v>1009990.6900000001</v>
      </c>
      <c r="BE73" s="18">
        <f t="shared" ca="1" si="54"/>
        <v>0</v>
      </c>
      <c r="BF73" s="18">
        <f t="shared" ca="1" si="54"/>
        <v>0</v>
      </c>
      <c r="BG73" s="18">
        <f t="shared" ca="1" si="54"/>
        <v>0</v>
      </c>
      <c r="BH73" s="18">
        <f t="shared" ca="1" si="54"/>
        <v>0</v>
      </c>
      <c r="BI73" s="18">
        <f t="shared" ca="1" si="54"/>
        <v>0</v>
      </c>
      <c r="BJ73" s="18">
        <f t="shared" ca="1" si="54"/>
        <v>0</v>
      </c>
      <c r="BK73" s="18">
        <f t="shared" ca="1" si="54"/>
        <v>0</v>
      </c>
      <c r="BL73" s="18">
        <f t="shared" ca="1" si="54"/>
        <v>0</v>
      </c>
      <c r="BM73" s="18">
        <f t="shared" ca="1" si="54"/>
        <v>0</v>
      </c>
      <c r="BN73" s="18">
        <f t="shared" ca="1" si="54"/>
        <v>0</v>
      </c>
      <c r="BO73" s="18">
        <f t="shared" ca="1" si="54"/>
        <v>0</v>
      </c>
      <c r="BP73" s="18">
        <f t="shared" ca="1" si="51"/>
        <v>0</v>
      </c>
      <c r="BQ73" s="18">
        <f t="shared" ca="1" si="51"/>
        <v>0</v>
      </c>
      <c r="BR73" s="18">
        <f t="shared" ca="1" si="51"/>
        <v>0</v>
      </c>
      <c r="BS73" s="18">
        <f t="shared" ca="1" si="51"/>
        <v>0</v>
      </c>
      <c r="BT73" s="18">
        <f t="shared" ca="1" si="51"/>
        <v>0</v>
      </c>
      <c r="BU73" s="18">
        <f t="shared" ca="1" si="51"/>
        <v>0</v>
      </c>
      <c r="BV73" s="18">
        <f t="shared" ca="1" si="51"/>
        <v>0</v>
      </c>
      <c r="BW73" s="18">
        <f t="shared" ca="1" si="51"/>
        <v>0</v>
      </c>
      <c r="BX73" s="18">
        <f t="shared" ca="1" si="51"/>
        <v>0</v>
      </c>
      <c r="BY73" s="18">
        <f t="shared" ca="1" si="51"/>
        <v>0</v>
      </c>
      <c r="BZ73" s="18">
        <f t="shared" ca="1" si="51"/>
        <v>0</v>
      </c>
      <c r="CA73" s="18">
        <f t="shared" ca="1" si="51"/>
        <v>0</v>
      </c>
      <c r="CB73" s="18">
        <f t="shared" ca="1" si="51"/>
        <v>0</v>
      </c>
      <c r="CC73" s="18">
        <f t="shared" ca="1" si="55"/>
        <v>0</v>
      </c>
      <c r="CD73" s="18">
        <f t="shared" ca="1" si="55"/>
        <v>0</v>
      </c>
      <c r="CE73" s="18">
        <f t="shared" ca="1" si="55"/>
        <v>0</v>
      </c>
      <c r="CF73" s="18">
        <f t="shared" ca="1" si="55"/>
        <v>0</v>
      </c>
      <c r="CG73" s="18">
        <f t="shared" ca="1" si="55"/>
        <v>0</v>
      </c>
      <c r="CH73" s="18">
        <f t="shared" ca="1" si="55"/>
        <v>0</v>
      </c>
      <c r="CI73" s="19">
        <f t="shared" ca="1" si="25"/>
        <v>0</v>
      </c>
      <c r="CJ73" s="18">
        <f t="shared" ca="1" si="48"/>
        <v>0</v>
      </c>
      <c r="CK73" s="18">
        <f t="shared" ca="1" si="48"/>
        <v>0</v>
      </c>
      <c r="CL73" s="19">
        <f t="shared" ca="1" si="26"/>
        <v>0</v>
      </c>
      <c r="CM73" s="18">
        <f t="shared" ca="1" si="49"/>
        <v>0</v>
      </c>
      <c r="CN73" s="18">
        <f t="shared" ca="1" si="49"/>
        <v>0</v>
      </c>
      <c r="CO73" s="19">
        <f t="shared" ca="1" si="27"/>
        <v>0</v>
      </c>
      <c r="CP73" s="18">
        <f t="shared" ca="1" si="56"/>
        <v>0</v>
      </c>
      <c r="CQ73" s="18">
        <f t="shared" ca="1" si="56"/>
        <v>0</v>
      </c>
      <c r="CR73" s="18">
        <f t="shared" ca="1" si="56"/>
        <v>0</v>
      </c>
      <c r="CS73" s="18">
        <f t="shared" ca="1" si="56"/>
        <v>0</v>
      </c>
      <c r="CT73" s="18">
        <f t="shared" ca="1" si="56"/>
        <v>0</v>
      </c>
      <c r="CU73" s="19">
        <f t="shared" ca="1" si="47"/>
        <v>1009990.6900000001</v>
      </c>
    </row>
    <row r="74" spans="1:230" ht="12.75" customHeight="1">
      <c r="A74" s="59" t="s">
        <v>283</v>
      </c>
      <c r="B74" s="48">
        <v>9000</v>
      </c>
      <c r="C74" s="58" t="s">
        <v>284</v>
      </c>
      <c r="D74" s="49">
        <f t="shared" ref="D74:BO74" ca="1" si="58">SUMIF($C$7:$C$73,"HD",D$7:D$73)</f>
        <v>5640453594.2823906</v>
      </c>
      <c r="E74" s="49">
        <f t="shared" ca="1" si="58"/>
        <v>1025977435.7026367</v>
      </c>
      <c r="F74" s="49">
        <f t="shared" ca="1" si="58"/>
        <v>2065460605.1480777</v>
      </c>
      <c r="G74" s="49">
        <f t="shared" ca="1" si="58"/>
        <v>2549015553.431675</v>
      </c>
      <c r="H74" s="49">
        <f t="shared" ca="1" si="58"/>
        <v>321540497.76390606</v>
      </c>
      <c r="I74" s="49">
        <f t="shared" ca="1" si="58"/>
        <v>865018992.42000306</v>
      </c>
      <c r="J74" s="49">
        <f t="shared" ca="1" si="58"/>
        <v>5218756.59</v>
      </c>
      <c r="K74" s="49">
        <f t="shared" ca="1" si="58"/>
        <v>48646122.129999995</v>
      </c>
      <c r="L74" s="49">
        <f t="shared" ca="1" si="58"/>
        <v>44523207.966328487</v>
      </c>
      <c r="M74" s="49">
        <f t="shared" ca="1" si="58"/>
        <v>9714852.0800000001</v>
      </c>
      <c r="N74" s="49">
        <f t="shared" ca="1" si="58"/>
        <v>14980.96</v>
      </c>
      <c r="O74" s="49">
        <f t="shared" ca="1" si="58"/>
        <v>1020966535.8319675</v>
      </c>
      <c r="P74" s="49">
        <f t="shared" ca="1" si="58"/>
        <v>2939542.2499999995</v>
      </c>
      <c r="Q74" s="49">
        <f t="shared" ca="1" si="58"/>
        <v>503399485.338862</v>
      </c>
      <c r="R74" s="49">
        <f t="shared" ca="1" si="58"/>
        <v>0</v>
      </c>
      <c r="S74" s="49">
        <f t="shared" ca="1" si="58"/>
        <v>0</v>
      </c>
      <c r="T74" s="49">
        <f t="shared" ca="1" si="58"/>
        <v>11940898240.713501</v>
      </c>
      <c r="U74" s="49">
        <f t="shared" ca="1" si="58"/>
        <v>267683377.68906805</v>
      </c>
      <c r="V74" s="49">
        <f t="shared" ca="1" si="58"/>
        <v>949918306.34600043</v>
      </c>
      <c r="W74" s="49">
        <f t="shared" ca="1" si="58"/>
        <v>9900968273.7666206</v>
      </c>
      <c r="X74" s="49">
        <f t="shared" ca="1" si="58"/>
        <v>12712103.359999973</v>
      </c>
      <c r="Y74" s="49">
        <f t="shared" ca="1" si="58"/>
        <v>371662276.86210012</v>
      </c>
      <c r="Z74" s="49">
        <f t="shared" ca="1" si="58"/>
        <v>509626997.20353258</v>
      </c>
      <c r="AA74" s="49">
        <f t="shared" ca="1" si="58"/>
        <v>252322.99000000005</v>
      </c>
      <c r="AB74" s="49">
        <f t="shared" ca="1" si="58"/>
        <v>2737425.74</v>
      </c>
      <c r="AC74" s="49">
        <f t="shared" ca="1" si="58"/>
        <v>36401569.132346325</v>
      </c>
      <c r="AD74" s="49">
        <f t="shared" ca="1" si="58"/>
        <v>253519986.11211064</v>
      </c>
      <c r="AE74" s="49">
        <f t="shared" ca="1" si="58"/>
        <v>3178688.28</v>
      </c>
      <c r="AF74" s="49">
        <f t="shared" ca="1" si="58"/>
        <v>44419089.559999913</v>
      </c>
      <c r="AG74" s="49">
        <f t="shared" ca="1" si="58"/>
        <v>140565755.24000004</v>
      </c>
      <c r="AH74" s="49">
        <f t="shared" ca="1" si="58"/>
        <v>75965988.989999995</v>
      </c>
      <c r="AI74" s="49">
        <f t="shared" ca="1" si="58"/>
        <v>12158199.220000001</v>
      </c>
      <c r="AJ74" s="49">
        <f t="shared" ca="1" si="58"/>
        <v>16066199.337480882</v>
      </c>
      <c r="AK74" s="49">
        <f t="shared" ca="1" si="58"/>
        <v>1599914.3900000004</v>
      </c>
      <c r="AL74" s="49">
        <f t="shared" ca="1" si="58"/>
        <v>0</v>
      </c>
      <c r="AM74" s="49">
        <f t="shared" ca="1" si="58"/>
        <v>250639064.98999998</v>
      </c>
      <c r="AN74" s="49">
        <f t="shared" ca="1" si="58"/>
        <v>2144305.37</v>
      </c>
      <c r="AO74" s="49">
        <f t="shared" ca="1" si="58"/>
        <v>100935056.96000001</v>
      </c>
      <c r="AP74" s="49">
        <f t="shared" ca="1" si="58"/>
        <v>28320688.904799994</v>
      </c>
      <c r="AQ74" s="49">
        <f t="shared" ca="1" si="58"/>
        <v>0</v>
      </c>
      <c r="AR74" s="49">
        <f t="shared" ca="1" si="58"/>
        <v>0</v>
      </c>
      <c r="AS74" s="49">
        <f t="shared" ca="1" si="58"/>
        <v>0</v>
      </c>
      <c r="AT74" s="49">
        <f t="shared" ca="1" si="58"/>
        <v>1400972835.6282592</v>
      </c>
      <c r="AU74" s="49">
        <f t="shared" ca="1" si="58"/>
        <v>151918251.66514736</v>
      </c>
      <c r="AV74" s="49">
        <f t="shared" ca="1" si="58"/>
        <v>74320751.783872381</v>
      </c>
      <c r="AW74" s="49">
        <f t="shared" ca="1" si="58"/>
        <v>0</v>
      </c>
      <c r="AX74" s="49">
        <f t="shared" ca="1" si="58"/>
        <v>50805202.138893031</v>
      </c>
      <c r="AY74" s="49">
        <f t="shared" ca="1" si="58"/>
        <v>0</v>
      </c>
      <c r="AZ74" s="49">
        <f t="shared" ca="1" si="58"/>
        <v>0</v>
      </c>
      <c r="BA74" s="49">
        <f t="shared" ca="1" si="58"/>
        <v>0</v>
      </c>
      <c r="BB74" s="49">
        <f t="shared" ca="1" si="58"/>
        <v>10954678.52</v>
      </c>
      <c r="BC74" s="49">
        <f t="shared" ca="1" si="58"/>
        <v>294076.46000000002</v>
      </c>
      <c r="BD74" s="49">
        <f t="shared" ca="1" si="58"/>
        <v>782884216.69806564</v>
      </c>
      <c r="BE74" s="49">
        <f t="shared" ca="1" si="58"/>
        <v>5510977.6699999981</v>
      </c>
      <c r="BF74" s="49">
        <f t="shared" ca="1" si="58"/>
        <v>0</v>
      </c>
      <c r="BG74" s="49">
        <f t="shared" ca="1" si="58"/>
        <v>0</v>
      </c>
      <c r="BH74" s="49">
        <f t="shared" ca="1" si="58"/>
        <v>172512.11</v>
      </c>
      <c r="BI74" s="49">
        <f t="shared" ca="1" si="58"/>
        <v>158119740.29916003</v>
      </c>
      <c r="BJ74" s="49">
        <f t="shared" ca="1" si="58"/>
        <v>45237668.053744592</v>
      </c>
      <c r="BK74" s="49">
        <f t="shared" ca="1" si="58"/>
        <v>0</v>
      </c>
      <c r="BL74" s="49">
        <f t="shared" ca="1" si="58"/>
        <v>5457147.0116000008</v>
      </c>
      <c r="BM74" s="49">
        <f t="shared" ca="1" si="58"/>
        <v>182232018.85888901</v>
      </c>
      <c r="BN74" s="49">
        <f t="shared" ca="1" si="58"/>
        <v>314215051.30790323</v>
      </c>
      <c r="BO74" s="49">
        <f t="shared" ca="1" si="58"/>
        <v>0</v>
      </c>
      <c r="BP74" s="49">
        <f t="shared" ref="BP74:CU74" ca="1" si="59">SUMIF($C$7:$C$73,"HD",BP$7:BP$73)</f>
        <v>1021907747.086907</v>
      </c>
      <c r="BQ74" s="49">
        <f t="shared" ca="1" si="59"/>
        <v>91124040.600000009</v>
      </c>
      <c r="BR74" s="49">
        <f t="shared" ca="1" si="59"/>
        <v>477100152.95219803</v>
      </c>
      <c r="BS74" s="49">
        <f t="shared" ca="1" si="59"/>
        <v>951961448.81499982</v>
      </c>
      <c r="BT74" s="49">
        <f t="shared" ca="1" si="59"/>
        <v>0</v>
      </c>
      <c r="BU74" s="49">
        <f t="shared" ca="1" si="59"/>
        <v>4761.8999999999996</v>
      </c>
      <c r="BV74" s="49">
        <f t="shared" ca="1" si="59"/>
        <v>176634406.45999998</v>
      </c>
      <c r="BW74" s="49">
        <f t="shared" ca="1" si="59"/>
        <v>5548382.0899999999</v>
      </c>
      <c r="BX74" s="49">
        <f t="shared" ca="1" si="59"/>
        <v>686720</v>
      </c>
      <c r="BY74" s="49">
        <f t="shared" ca="1" si="59"/>
        <v>45305918.82</v>
      </c>
      <c r="BZ74" s="49">
        <f t="shared" ca="1" si="59"/>
        <v>111392788.00999998</v>
      </c>
      <c r="CA74" s="49">
        <f t="shared" ca="1" si="59"/>
        <v>4974655595.9099693</v>
      </c>
      <c r="CB74" s="49">
        <f t="shared" ca="1" si="59"/>
        <v>26607488.200000003</v>
      </c>
      <c r="CC74" s="49">
        <f t="shared" ca="1" si="59"/>
        <v>589078425.88000023</v>
      </c>
      <c r="CD74" s="49">
        <f t="shared" ca="1" si="59"/>
        <v>985438.64000000013</v>
      </c>
      <c r="CE74" s="49">
        <f t="shared" ca="1" si="59"/>
        <v>156864.92000000001</v>
      </c>
      <c r="CF74" s="49">
        <f t="shared" ca="1" si="59"/>
        <v>23335288.129999999</v>
      </c>
      <c r="CG74" s="49">
        <f t="shared" ca="1" si="59"/>
        <v>110196960.16000001</v>
      </c>
      <c r="CH74" s="49">
        <f t="shared" ca="1" si="59"/>
        <v>25740217.430476189</v>
      </c>
      <c r="CI74" s="49">
        <f t="shared" ca="1" si="59"/>
        <v>12914676467.670923</v>
      </c>
      <c r="CJ74" s="49">
        <f t="shared" ca="1" si="59"/>
        <v>23781795.735000081</v>
      </c>
      <c r="CK74" s="49">
        <f t="shared" ca="1" si="59"/>
        <v>148690864.69660011</v>
      </c>
      <c r="CL74" s="49">
        <f t="shared" ca="1" si="59"/>
        <v>3297745578.0891414</v>
      </c>
      <c r="CM74" s="49">
        <f t="shared" ca="1" si="59"/>
        <v>196697899.77796978</v>
      </c>
      <c r="CN74" s="49">
        <f t="shared" ca="1" si="59"/>
        <v>3101047678.3111725</v>
      </c>
      <c r="CO74" s="49">
        <f t="shared" ca="1" si="59"/>
        <v>9444458229.1501789</v>
      </c>
      <c r="CP74" s="49">
        <f t="shared" ca="1" si="59"/>
        <v>1268155324.1474695</v>
      </c>
      <c r="CQ74" s="49">
        <f t="shared" ca="1" si="59"/>
        <v>8176302905.0027103</v>
      </c>
      <c r="CR74" s="49">
        <f t="shared" ca="1" si="59"/>
        <v>198423849.25466719</v>
      </c>
      <c r="CS74" s="49">
        <f t="shared" ca="1" si="59"/>
        <v>49721153.697700001</v>
      </c>
      <c r="CT74" s="49">
        <f t="shared" ca="1" si="59"/>
        <v>153142.21</v>
      </c>
      <c r="CU74" s="49">
        <f t="shared" ca="1" si="59"/>
        <v>58363302785.8144</v>
      </c>
    </row>
    <row r="75" spans="1:230">
      <c r="A75" s="59" t="s">
        <v>286</v>
      </c>
      <c r="B75" s="48">
        <v>9001</v>
      </c>
      <c r="C75" s="58" t="s">
        <v>287</v>
      </c>
      <c r="D75" s="49">
        <f t="shared" ref="D75:BO75" ca="1" si="60">SUMIF($C$7:$C$73,"H",D$7:D$73)+SUMIF($C$7:$C$73,"E",D$7:D$73)</f>
        <v>0</v>
      </c>
      <c r="E75" s="49">
        <f t="shared" ca="1" si="60"/>
        <v>0</v>
      </c>
      <c r="F75" s="49">
        <f t="shared" ca="1" si="60"/>
        <v>0</v>
      </c>
      <c r="G75" s="49">
        <f t="shared" ca="1" si="60"/>
        <v>0</v>
      </c>
      <c r="H75" s="49">
        <f t="shared" ca="1" si="60"/>
        <v>0</v>
      </c>
      <c r="I75" s="49">
        <f t="shared" ca="1" si="60"/>
        <v>0</v>
      </c>
      <c r="J75" s="49">
        <f t="shared" ca="1" si="60"/>
        <v>0</v>
      </c>
      <c r="K75" s="49">
        <f t="shared" ca="1" si="60"/>
        <v>0</v>
      </c>
      <c r="L75" s="49">
        <f t="shared" ca="1" si="60"/>
        <v>0</v>
      </c>
      <c r="M75" s="49">
        <f t="shared" ca="1" si="60"/>
        <v>0</v>
      </c>
      <c r="N75" s="49">
        <f t="shared" ca="1" si="60"/>
        <v>0</v>
      </c>
      <c r="O75" s="49">
        <f t="shared" ca="1" si="60"/>
        <v>0</v>
      </c>
      <c r="P75" s="49">
        <f t="shared" ca="1" si="60"/>
        <v>0</v>
      </c>
      <c r="Q75" s="49">
        <f t="shared" ca="1" si="60"/>
        <v>0</v>
      </c>
      <c r="R75" s="49">
        <f t="shared" ca="1" si="60"/>
        <v>0</v>
      </c>
      <c r="S75" s="49">
        <f t="shared" ca="1" si="60"/>
        <v>0</v>
      </c>
      <c r="T75" s="49">
        <f t="shared" ca="1" si="60"/>
        <v>0</v>
      </c>
      <c r="U75" s="49">
        <f t="shared" ca="1" si="60"/>
        <v>0</v>
      </c>
      <c r="V75" s="49">
        <f t="shared" ca="1" si="60"/>
        <v>0</v>
      </c>
      <c r="W75" s="49">
        <f t="shared" ca="1" si="60"/>
        <v>0</v>
      </c>
      <c r="X75" s="49">
        <f t="shared" ca="1" si="60"/>
        <v>0</v>
      </c>
      <c r="Y75" s="49">
        <f t="shared" ca="1" si="60"/>
        <v>0</v>
      </c>
      <c r="Z75" s="49">
        <f t="shared" ca="1" si="60"/>
        <v>0</v>
      </c>
      <c r="AA75" s="49">
        <f t="shared" ca="1" si="60"/>
        <v>0</v>
      </c>
      <c r="AB75" s="49">
        <f t="shared" ca="1" si="60"/>
        <v>0</v>
      </c>
      <c r="AC75" s="49">
        <f t="shared" ca="1" si="60"/>
        <v>0</v>
      </c>
      <c r="AD75" s="49">
        <f t="shared" ca="1" si="60"/>
        <v>0</v>
      </c>
      <c r="AE75" s="49">
        <f t="shared" ca="1" si="60"/>
        <v>0</v>
      </c>
      <c r="AF75" s="49">
        <f t="shared" ca="1" si="60"/>
        <v>0</v>
      </c>
      <c r="AG75" s="49">
        <f t="shared" ca="1" si="60"/>
        <v>0</v>
      </c>
      <c r="AH75" s="49">
        <f t="shared" ca="1" si="60"/>
        <v>0</v>
      </c>
      <c r="AI75" s="49">
        <f t="shared" ca="1" si="60"/>
        <v>0</v>
      </c>
      <c r="AJ75" s="49">
        <f t="shared" ca="1" si="60"/>
        <v>0</v>
      </c>
      <c r="AK75" s="49">
        <f t="shared" ca="1" si="60"/>
        <v>0</v>
      </c>
      <c r="AL75" s="49">
        <f t="shared" ca="1" si="60"/>
        <v>0</v>
      </c>
      <c r="AM75" s="49">
        <f t="shared" ca="1" si="60"/>
        <v>0</v>
      </c>
      <c r="AN75" s="49">
        <f t="shared" ca="1" si="60"/>
        <v>0</v>
      </c>
      <c r="AO75" s="49">
        <f t="shared" ca="1" si="60"/>
        <v>0</v>
      </c>
      <c r="AP75" s="49">
        <f t="shared" ca="1" si="60"/>
        <v>0</v>
      </c>
      <c r="AQ75" s="49">
        <f t="shared" ca="1" si="60"/>
        <v>0</v>
      </c>
      <c r="AR75" s="49">
        <f t="shared" ca="1" si="60"/>
        <v>0</v>
      </c>
      <c r="AS75" s="49">
        <f t="shared" ca="1" si="60"/>
        <v>0</v>
      </c>
      <c r="AT75" s="49">
        <f t="shared" ca="1" si="60"/>
        <v>0</v>
      </c>
      <c r="AU75" s="49">
        <f t="shared" ca="1" si="60"/>
        <v>0</v>
      </c>
      <c r="AV75" s="49">
        <f t="shared" ca="1" si="60"/>
        <v>0</v>
      </c>
      <c r="AW75" s="49">
        <f t="shared" ca="1" si="60"/>
        <v>0</v>
      </c>
      <c r="AX75" s="49">
        <f t="shared" ca="1" si="60"/>
        <v>0</v>
      </c>
      <c r="AY75" s="49">
        <f t="shared" ca="1" si="60"/>
        <v>0</v>
      </c>
      <c r="AZ75" s="49">
        <f t="shared" ca="1" si="60"/>
        <v>0</v>
      </c>
      <c r="BA75" s="49">
        <f t="shared" ca="1" si="60"/>
        <v>0</v>
      </c>
      <c r="BB75" s="49">
        <f t="shared" ca="1" si="60"/>
        <v>0</v>
      </c>
      <c r="BC75" s="49">
        <f t="shared" ca="1" si="60"/>
        <v>0</v>
      </c>
      <c r="BD75" s="49">
        <f t="shared" ca="1" si="60"/>
        <v>244962499.75189957</v>
      </c>
      <c r="BE75" s="49">
        <f t="shared" ca="1" si="60"/>
        <v>55120065.560000092</v>
      </c>
      <c r="BF75" s="49">
        <f t="shared" ca="1" si="60"/>
        <v>0</v>
      </c>
      <c r="BG75" s="49">
        <f t="shared" ca="1" si="60"/>
        <v>0</v>
      </c>
      <c r="BH75" s="49">
        <f t="shared" ca="1" si="60"/>
        <v>0</v>
      </c>
      <c r="BI75" s="49">
        <f t="shared" ca="1" si="60"/>
        <v>0</v>
      </c>
      <c r="BJ75" s="49">
        <f t="shared" ca="1" si="60"/>
        <v>0</v>
      </c>
      <c r="BK75" s="49">
        <f t="shared" ca="1" si="60"/>
        <v>0</v>
      </c>
      <c r="BL75" s="49">
        <f t="shared" ca="1" si="60"/>
        <v>0</v>
      </c>
      <c r="BM75" s="49">
        <f t="shared" ca="1" si="60"/>
        <v>0</v>
      </c>
      <c r="BN75" s="49">
        <f t="shared" ca="1" si="60"/>
        <v>0</v>
      </c>
      <c r="BO75" s="49">
        <f t="shared" ca="1" si="60"/>
        <v>0</v>
      </c>
      <c r="BP75" s="49">
        <f t="shared" ref="BP75:CU75" ca="1" si="61">SUMIF($C$7:$C$73,"H",BP$7:BP$73)+SUMIF($C$7:$C$73,"E",BP$7:BP$73)</f>
        <v>0</v>
      </c>
      <c r="BQ75" s="49">
        <f t="shared" ca="1" si="61"/>
        <v>0</v>
      </c>
      <c r="BR75" s="49">
        <f t="shared" ca="1" si="61"/>
        <v>0</v>
      </c>
      <c r="BS75" s="49">
        <f t="shared" ca="1" si="61"/>
        <v>0</v>
      </c>
      <c r="BT75" s="49">
        <f t="shared" ca="1" si="61"/>
        <v>0</v>
      </c>
      <c r="BU75" s="49">
        <f t="shared" ca="1" si="61"/>
        <v>0</v>
      </c>
      <c r="BV75" s="49">
        <f t="shared" ca="1" si="61"/>
        <v>0</v>
      </c>
      <c r="BW75" s="49">
        <f t="shared" ca="1" si="61"/>
        <v>0</v>
      </c>
      <c r="BX75" s="49">
        <f t="shared" ca="1" si="61"/>
        <v>0</v>
      </c>
      <c r="BY75" s="49">
        <f t="shared" ca="1" si="61"/>
        <v>0</v>
      </c>
      <c r="BZ75" s="49">
        <f t="shared" ca="1" si="61"/>
        <v>0</v>
      </c>
      <c r="CA75" s="49">
        <f t="shared" ca="1" si="61"/>
        <v>0</v>
      </c>
      <c r="CB75" s="49">
        <f t="shared" ca="1" si="61"/>
        <v>0</v>
      </c>
      <c r="CC75" s="49">
        <f t="shared" ca="1" si="61"/>
        <v>0</v>
      </c>
      <c r="CD75" s="49">
        <f t="shared" ca="1" si="61"/>
        <v>0</v>
      </c>
      <c r="CE75" s="49">
        <f t="shared" ca="1" si="61"/>
        <v>0</v>
      </c>
      <c r="CF75" s="49">
        <f t="shared" ca="1" si="61"/>
        <v>0</v>
      </c>
      <c r="CG75" s="49">
        <f t="shared" ca="1" si="61"/>
        <v>0</v>
      </c>
      <c r="CH75" s="49">
        <f t="shared" ca="1" si="61"/>
        <v>363.48571428571427</v>
      </c>
      <c r="CI75" s="49">
        <f t="shared" ca="1" si="61"/>
        <v>248472128.6760003</v>
      </c>
      <c r="CJ75" s="49">
        <f t="shared" ca="1" si="61"/>
        <v>21094.400000000001</v>
      </c>
      <c r="CK75" s="49">
        <f t="shared" ca="1" si="61"/>
        <v>18930950.609999955</v>
      </c>
      <c r="CL75" s="49">
        <f t="shared" ca="1" si="61"/>
        <v>80599392.210000336</v>
      </c>
      <c r="CM75" s="49">
        <f t="shared" ca="1" si="61"/>
        <v>4407589.560000035</v>
      </c>
      <c r="CN75" s="49">
        <f t="shared" ca="1" si="61"/>
        <v>76191802.650000304</v>
      </c>
      <c r="CO75" s="49">
        <f t="shared" ca="1" si="61"/>
        <v>148920691.456</v>
      </c>
      <c r="CP75" s="49">
        <f t="shared" ca="1" si="61"/>
        <v>2287413.4900000007</v>
      </c>
      <c r="CQ75" s="49">
        <f t="shared" ca="1" si="61"/>
        <v>146633277.96600002</v>
      </c>
      <c r="CR75" s="49">
        <f t="shared" ca="1" si="61"/>
        <v>18308574.169999007</v>
      </c>
      <c r="CS75" s="49">
        <f t="shared" ca="1" si="61"/>
        <v>0</v>
      </c>
      <c r="CT75" s="49">
        <f t="shared" ca="1" si="61"/>
        <v>0</v>
      </c>
      <c r="CU75" s="49">
        <f t="shared" ca="1" si="61"/>
        <v>566863631.64361322</v>
      </c>
    </row>
    <row r="76" spans="1:230" s="35" customFormat="1">
      <c r="A76" s="59" t="s">
        <v>289</v>
      </c>
      <c r="B76" s="48">
        <v>9003</v>
      </c>
      <c r="C76" s="58" t="s">
        <v>290</v>
      </c>
      <c r="D76" s="49">
        <f t="shared" ref="D76:I76" ca="1" si="62">D74+D75</f>
        <v>5640453594.2823906</v>
      </c>
      <c r="E76" s="49">
        <f t="shared" ca="1" si="62"/>
        <v>1025977435.7026367</v>
      </c>
      <c r="F76" s="49">
        <f t="shared" ca="1" si="62"/>
        <v>2065460605.1480777</v>
      </c>
      <c r="G76" s="49">
        <f t="shared" ca="1" si="62"/>
        <v>2549015553.431675</v>
      </c>
      <c r="H76" s="49">
        <f t="shared" ca="1" si="62"/>
        <v>321540497.76390606</v>
      </c>
      <c r="I76" s="49">
        <f t="shared" ca="1" si="62"/>
        <v>865018992.42000306</v>
      </c>
      <c r="J76" s="49">
        <f ca="1">J74+J75</f>
        <v>5218756.59</v>
      </c>
      <c r="K76" s="49">
        <f ca="1">K74+K75</f>
        <v>48646122.129999995</v>
      </c>
      <c r="L76" s="49">
        <f t="shared" ref="L76:BU76" ca="1" si="63">L74+L75</f>
        <v>44523207.966328487</v>
      </c>
      <c r="M76" s="49">
        <f t="shared" ca="1" si="63"/>
        <v>9714852.0800000001</v>
      </c>
      <c r="N76" s="49">
        <f t="shared" ca="1" si="63"/>
        <v>14980.96</v>
      </c>
      <c r="O76" s="49">
        <f t="shared" ca="1" si="63"/>
        <v>1020966535.8319675</v>
      </c>
      <c r="P76" s="49">
        <f t="shared" ca="1" si="63"/>
        <v>2939542.2499999995</v>
      </c>
      <c r="Q76" s="49">
        <f t="shared" ca="1" si="63"/>
        <v>503399485.338862</v>
      </c>
      <c r="R76" s="49">
        <f t="shared" ca="1" si="63"/>
        <v>0</v>
      </c>
      <c r="S76" s="49">
        <f t="shared" ca="1" si="63"/>
        <v>0</v>
      </c>
      <c r="T76" s="49">
        <f t="shared" ca="1" si="63"/>
        <v>11940898240.713501</v>
      </c>
      <c r="U76" s="49">
        <f t="shared" ca="1" si="63"/>
        <v>267683377.68906805</v>
      </c>
      <c r="V76" s="49">
        <f t="shared" ca="1" si="63"/>
        <v>949918306.34600043</v>
      </c>
      <c r="W76" s="49">
        <f t="shared" ca="1" si="63"/>
        <v>9900968273.7666206</v>
      </c>
      <c r="X76" s="49">
        <f t="shared" ca="1" si="63"/>
        <v>12712103.359999973</v>
      </c>
      <c r="Y76" s="49">
        <f t="shared" ca="1" si="63"/>
        <v>371662276.86210012</v>
      </c>
      <c r="Z76" s="49">
        <f t="shared" ca="1" si="63"/>
        <v>509626997.20353258</v>
      </c>
      <c r="AA76" s="49">
        <f t="shared" ca="1" si="63"/>
        <v>252322.99000000005</v>
      </c>
      <c r="AB76" s="49">
        <f t="shared" ca="1" si="63"/>
        <v>2737425.74</v>
      </c>
      <c r="AC76" s="49">
        <f t="shared" ca="1" si="63"/>
        <v>36401569.132346325</v>
      </c>
      <c r="AD76" s="49">
        <f t="shared" ca="1" si="63"/>
        <v>253519986.11211064</v>
      </c>
      <c r="AE76" s="49">
        <f t="shared" ca="1" si="63"/>
        <v>3178688.28</v>
      </c>
      <c r="AF76" s="49">
        <f t="shared" ca="1" si="63"/>
        <v>44419089.559999913</v>
      </c>
      <c r="AG76" s="49">
        <f t="shared" ca="1" si="63"/>
        <v>140565755.24000004</v>
      </c>
      <c r="AH76" s="49">
        <f t="shared" ca="1" si="63"/>
        <v>75965988.989999995</v>
      </c>
      <c r="AI76" s="49">
        <f t="shared" ca="1" si="63"/>
        <v>12158199.220000001</v>
      </c>
      <c r="AJ76" s="49">
        <f t="shared" ca="1" si="63"/>
        <v>16066199.337480882</v>
      </c>
      <c r="AK76" s="49">
        <f t="shared" ca="1" si="63"/>
        <v>1599914.3900000004</v>
      </c>
      <c r="AL76" s="49">
        <f t="shared" ca="1" si="63"/>
        <v>0</v>
      </c>
      <c r="AM76" s="49">
        <f t="shared" ca="1" si="63"/>
        <v>250639064.98999998</v>
      </c>
      <c r="AN76" s="49">
        <f t="shared" ca="1" si="63"/>
        <v>2144305.37</v>
      </c>
      <c r="AO76" s="49">
        <f t="shared" ca="1" si="63"/>
        <v>100935056.96000001</v>
      </c>
      <c r="AP76" s="49">
        <f t="shared" ca="1" si="63"/>
        <v>28320688.904799994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1400972835.6282592</v>
      </c>
      <c r="AU76" s="49">
        <f t="shared" ca="1" si="63"/>
        <v>151918251.66514736</v>
      </c>
      <c r="AV76" s="49">
        <f t="shared" ca="1" si="63"/>
        <v>74320751.783872381</v>
      </c>
      <c r="AW76" s="49">
        <f t="shared" ca="1" si="63"/>
        <v>0</v>
      </c>
      <c r="AX76" s="49">
        <f t="shared" ca="1" si="63"/>
        <v>50805202.138893031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10954678.52</v>
      </c>
      <c r="BC76" s="49">
        <f t="shared" ca="1" si="63"/>
        <v>294076.46000000002</v>
      </c>
      <c r="BD76" s="49">
        <f t="shared" ca="1" si="63"/>
        <v>1027846716.4499652</v>
      </c>
      <c r="BE76" s="49">
        <f t="shared" ca="1" si="63"/>
        <v>60631043.230000094</v>
      </c>
      <c r="BF76" s="49">
        <f t="shared" ca="1" si="63"/>
        <v>0</v>
      </c>
      <c r="BG76" s="49">
        <f t="shared" ca="1" si="63"/>
        <v>0</v>
      </c>
      <c r="BH76" s="49">
        <f t="shared" ca="1" si="63"/>
        <v>172512.11</v>
      </c>
      <c r="BI76" s="49">
        <f t="shared" ca="1" si="63"/>
        <v>158119740.29916003</v>
      </c>
      <c r="BJ76" s="49">
        <f t="shared" ca="1" si="63"/>
        <v>45237668.053744592</v>
      </c>
      <c r="BK76" s="49">
        <f t="shared" ca="1" si="63"/>
        <v>0</v>
      </c>
      <c r="BL76" s="49">
        <f t="shared" ca="1" si="63"/>
        <v>5457147.0116000008</v>
      </c>
      <c r="BM76" s="49">
        <f t="shared" ca="1" si="63"/>
        <v>182232018.85888901</v>
      </c>
      <c r="BN76" s="49">
        <f t="shared" ca="1" si="63"/>
        <v>314215051.30790323</v>
      </c>
      <c r="BO76" s="49">
        <f t="shared" ca="1" si="63"/>
        <v>0</v>
      </c>
      <c r="BP76" s="49">
        <f t="shared" ca="1" si="63"/>
        <v>1021907747.086907</v>
      </c>
      <c r="BQ76" s="49">
        <f t="shared" ca="1" si="63"/>
        <v>91124040.600000009</v>
      </c>
      <c r="BR76" s="49">
        <f t="shared" ca="1" si="63"/>
        <v>477100152.95219803</v>
      </c>
      <c r="BS76" s="49">
        <f t="shared" ca="1" si="63"/>
        <v>951961448.81499982</v>
      </c>
      <c r="BT76" s="49">
        <f t="shared" ca="1" si="63"/>
        <v>0</v>
      </c>
      <c r="BU76" s="49">
        <f t="shared" ca="1" si="63"/>
        <v>4761.8999999999996</v>
      </c>
      <c r="BV76" s="49">
        <f ca="1">BV74+BV75</f>
        <v>176634406.45999998</v>
      </c>
      <c r="BW76" s="49">
        <f ca="1">BW74+BW75</f>
        <v>5548382.0899999999</v>
      </c>
      <c r="BX76" s="49">
        <f ca="1">BX74+BX75</f>
        <v>686720</v>
      </c>
      <c r="BY76" s="49">
        <f ca="1">BY74+BY75</f>
        <v>45305918.82</v>
      </c>
      <c r="BZ76" s="49">
        <f t="shared" ref="BZ76:CP76" ca="1" si="64">BZ74+BZ75</f>
        <v>111392788.00999998</v>
      </c>
      <c r="CA76" s="49">
        <f t="shared" ca="1" si="64"/>
        <v>4974655595.9099693</v>
      </c>
      <c r="CB76" s="49">
        <f t="shared" ca="1" si="64"/>
        <v>26607488.200000003</v>
      </c>
      <c r="CC76" s="49">
        <f t="shared" ca="1" si="64"/>
        <v>589078425.88000023</v>
      </c>
      <c r="CD76" s="49">
        <f t="shared" ca="1" si="64"/>
        <v>985438.64000000013</v>
      </c>
      <c r="CE76" s="49">
        <f t="shared" ca="1" si="64"/>
        <v>156864.92000000001</v>
      </c>
      <c r="CF76" s="49">
        <f t="shared" ca="1" si="64"/>
        <v>23335288.129999999</v>
      </c>
      <c r="CG76" s="49">
        <f t="shared" ca="1" si="64"/>
        <v>110196960.16000001</v>
      </c>
      <c r="CH76" s="49">
        <f t="shared" ca="1" si="64"/>
        <v>25740580.916190475</v>
      </c>
      <c r="CI76" s="49">
        <f t="shared" ca="1" si="64"/>
        <v>13163148596.346924</v>
      </c>
      <c r="CJ76" s="49">
        <f t="shared" ca="1" si="64"/>
        <v>23802890.13500008</v>
      </c>
      <c r="CK76" s="49">
        <f t="shared" ca="1" si="64"/>
        <v>167621815.30660006</v>
      </c>
      <c r="CL76" s="49">
        <f t="shared" ca="1" si="64"/>
        <v>3378344970.2991419</v>
      </c>
      <c r="CM76" s="49">
        <f t="shared" ca="1" si="64"/>
        <v>201105489.33796981</v>
      </c>
      <c r="CN76" s="49">
        <f t="shared" ca="1" si="64"/>
        <v>3177239480.9611726</v>
      </c>
      <c r="CO76" s="49">
        <f t="shared" ca="1" si="64"/>
        <v>9593378920.6061783</v>
      </c>
      <c r="CP76" s="49">
        <f t="shared" ca="1" si="64"/>
        <v>1270442737.6374695</v>
      </c>
      <c r="CQ76" s="49">
        <f ca="1">CQ74+CQ75</f>
        <v>8322936182.9687099</v>
      </c>
      <c r="CR76" s="49">
        <f ca="1">CR74+CR75</f>
        <v>216732423.4246662</v>
      </c>
      <c r="CS76" s="49">
        <f ca="1">CS74+CS75</f>
        <v>49721153.697700001</v>
      </c>
      <c r="CT76" s="49">
        <f ca="1">CT74+CT75</f>
        <v>153142.21</v>
      </c>
      <c r="CU76" s="49">
        <f ca="1">CU74+CU75</f>
        <v>58930166417.458015</v>
      </c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</row>
    <row r="77" spans="1:230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0" s="35" customFormat="1">
      <c r="A78" s="53"/>
      <c r="B78" s="53"/>
      <c r="C78" s="53"/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3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3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15"/>
        <v>0</v>
      </c>
      <c r="E54" s="18">
        <f t="shared" ca="1" si="15"/>
        <v>224386464.10999998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224386464.10999998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63668.959999999992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3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3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3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63668.959999999992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19"/>
        <v>0</v>
      </c>
      <c r="E56" s="18">
        <f t="shared" ca="1" si="19"/>
        <v>30710955.420000002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30710955.420000002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19"/>
        <v>0</v>
      </c>
      <c r="E57" s="18">
        <f t="shared" ca="1" si="19"/>
        <v>12599333.33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12599333.33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19"/>
        <v>0.1</v>
      </c>
      <c r="E58" s="18">
        <f t="shared" ca="1" si="19"/>
        <v>728939632.60187852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728939632.70187855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19"/>
        <v>0</v>
      </c>
      <c r="E59" s="18">
        <f t="shared" ca="1" si="19"/>
        <v>77932219.910000086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77932219.910000086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19"/>
        <v>0</v>
      </c>
      <c r="E60" s="18">
        <f t="shared" ca="1" si="19"/>
        <v>628299285.1400001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628299285.1400001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19"/>
        <v>44961171.810000002</v>
      </c>
      <c r="E61" s="18">
        <f t="shared" ca="1" si="19"/>
        <v>843622225.3698653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888583397.17986536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19"/>
        <v>0</v>
      </c>
      <c r="E62" s="18">
        <f t="shared" ca="1" si="19"/>
        <v>92091723.820001617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92091723.820001617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19"/>
        <v>0</v>
      </c>
      <c r="E63" s="18">
        <f t="shared" ca="1" si="19"/>
        <v>905282797.38999999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905282797.38999999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19"/>
        <v>0</v>
      </c>
      <c r="E64" s="18">
        <f t="shared" ca="1" si="19"/>
        <v>9352582.3499999996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9352582.3499999996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19"/>
        <v>0</v>
      </c>
      <c r="E65" s="18">
        <f t="shared" ca="1" si="19"/>
        <v>164553249.15291402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164553249.15291402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19"/>
        <v>0</v>
      </c>
      <c r="E66" s="18">
        <f t="shared" ca="1" si="19"/>
        <v>469275998.0000003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469275998.0000003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19"/>
        <v>0</v>
      </c>
      <c r="E67" s="18">
        <f t="shared" ca="1" si="19"/>
        <v>176462531.4959338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176462531.4959338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19"/>
        <v>0</v>
      </c>
      <c r="E68" s="18">
        <f t="shared" ca="1" si="19"/>
        <v>693356282.87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693356282.87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19"/>
        <v>0</v>
      </c>
      <c r="E69" s="18">
        <f t="shared" ca="1" si="19"/>
        <v>5663573.4699999988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5663573.4699999988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19"/>
        <v>0</v>
      </c>
      <c r="E70" s="18">
        <f t="shared" ca="1" si="19"/>
        <v>33292252.800000001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33292252.800000001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30814383.44999785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30814383.44999785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23"/>
        <v>0</v>
      </c>
      <c r="E72" s="18">
        <f t="shared" ca="1" si="23"/>
        <v>382001484.69595402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382001484.69595402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23"/>
        <v>0</v>
      </c>
      <c r="E73" s="18">
        <f t="shared" ca="1" si="23"/>
        <v>1555190070.8062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1555190070.8062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24">SUMIF($C$7:$C$73,"HD",D$7:D$73)</f>
        <v>0</v>
      </c>
      <c r="E74" s="49">
        <f t="shared" ca="1" si="24"/>
        <v>0</v>
      </c>
      <c r="F74" s="49">
        <f t="shared" ca="1" si="24"/>
        <v>0</v>
      </c>
      <c r="G74" s="49">
        <f t="shared" ca="1" si="24"/>
        <v>0</v>
      </c>
      <c r="H74" s="49">
        <f t="shared" ca="1" si="24"/>
        <v>0</v>
      </c>
      <c r="I74" s="49">
        <f t="shared" ca="1" si="24"/>
        <v>0</v>
      </c>
      <c r="J74" s="49">
        <f t="shared" ca="1" si="24"/>
        <v>0</v>
      </c>
      <c r="K74" s="49">
        <f t="shared" ca="1" si="24"/>
        <v>0</v>
      </c>
      <c r="L74" s="49">
        <f t="shared" ca="1" si="24"/>
        <v>0</v>
      </c>
      <c r="M74" s="49">
        <f t="shared" ca="1" si="24"/>
        <v>0</v>
      </c>
      <c r="N74" s="49">
        <f t="shared" ca="1" si="24"/>
        <v>0</v>
      </c>
      <c r="O74" s="49">
        <f t="shared" ca="1" si="24"/>
        <v>0</v>
      </c>
      <c r="P74" s="49">
        <f t="shared" ca="1" si="24"/>
        <v>0</v>
      </c>
      <c r="Q74" s="49">
        <f t="shared" ca="1" si="24"/>
        <v>0</v>
      </c>
      <c r="R74" s="49">
        <f t="shared" ca="1" si="24"/>
        <v>0</v>
      </c>
      <c r="S74" s="49">
        <f t="shared" ca="1" si="24"/>
        <v>0</v>
      </c>
      <c r="T74" s="49">
        <f t="shared" ca="1" si="24"/>
        <v>0</v>
      </c>
      <c r="U74" s="49">
        <f t="shared" ca="1" si="24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25">SUMIF($C$7:$C$73,"H",D$7:D$73)+SUMIF($C$7:$C$73,"E",D$7:D$73)</f>
        <v>44961171.910000004</v>
      </c>
      <c r="E75" s="49">
        <f t="shared" ca="1" si="25"/>
        <v>7063890715.1427469</v>
      </c>
      <c r="F75" s="49">
        <f t="shared" ca="1" si="25"/>
        <v>0</v>
      </c>
      <c r="G75" s="49">
        <f t="shared" ca="1" si="25"/>
        <v>0</v>
      </c>
      <c r="H75" s="49">
        <f t="shared" ca="1" si="25"/>
        <v>0</v>
      </c>
      <c r="I75" s="49">
        <f t="shared" ca="1" si="25"/>
        <v>0</v>
      </c>
      <c r="J75" s="49">
        <f t="shared" ca="1" si="25"/>
        <v>0</v>
      </c>
      <c r="K75" s="49">
        <f t="shared" ca="1" si="25"/>
        <v>0</v>
      </c>
      <c r="L75" s="49">
        <f t="shared" ca="1" si="25"/>
        <v>0</v>
      </c>
      <c r="M75" s="49">
        <f t="shared" ca="1" si="25"/>
        <v>0</v>
      </c>
      <c r="N75" s="49">
        <f t="shared" ca="1" si="25"/>
        <v>0</v>
      </c>
      <c r="O75" s="49">
        <f t="shared" ca="1" si="25"/>
        <v>0</v>
      </c>
      <c r="P75" s="49">
        <f t="shared" ca="1" si="25"/>
        <v>0</v>
      </c>
      <c r="Q75" s="49">
        <f t="shared" ca="1" si="25"/>
        <v>0</v>
      </c>
      <c r="R75" s="49">
        <f t="shared" ca="1" si="25"/>
        <v>0</v>
      </c>
      <c r="S75" s="49">
        <f t="shared" ca="1" si="25"/>
        <v>0</v>
      </c>
      <c r="T75" s="49">
        <f t="shared" ca="1" si="25"/>
        <v>0</v>
      </c>
      <c r="U75" s="49">
        <f t="shared" ca="1" si="25"/>
        <v>7108851887.0527468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26">D74+D75</f>
        <v>44961171.910000004</v>
      </c>
      <c r="E76" s="49">
        <f t="shared" ca="1" si="26"/>
        <v>7063890715.1427469</v>
      </c>
      <c r="F76" s="49">
        <f t="shared" ca="1" si="26"/>
        <v>0</v>
      </c>
      <c r="G76" s="49">
        <f t="shared" ca="1" si="26"/>
        <v>0</v>
      </c>
      <c r="H76" s="49">
        <f t="shared" ca="1" si="26"/>
        <v>0</v>
      </c>
      <c r="I76" s="49">
        <f t="shared" ca="1" si="26"/>
        <v>0</v>
      </c>
      <c r="J76" s="49">
        <f t="shared" ca="1" si="26"/>
        <v>0</v>
      </c>
      <c r="K76" s="49">
        <f t="shared" ca="1" si="26"/>
        <v>0</v>
      </c>
      <c r="L76" s="49">
        <f t="shared" ca="1" si="26"/>
        <v>0</v>
      </c>
      <c r="M76" s="49">
        <f t="shared" ca="1" si="26"/>
        <v>0</v>
      </c>
      <c r="N76" s="49">
        <f t="shared" ca="1" si="26"/>
        <v>0</v>
      </c>
      <c r="O76" s="49">
        <f t="shared" ca="1" si="26"/>
        <v>0</v>
      </c>
      <c r="P76" s="49">
        <f t="shared" ca="1" si="26"/>
        <v>0</v>
      </c>
      <c r="Q76" s="49">
        <f t="shared" ca="1" si="26"/>
        <v>0</v>
      </c>
      <c r="R76" s="49">
        <f t="shared" ca="1" si="26"/>
        <v>0</v>
      </c>
      <c r="S76" s="49">
        <f t="shared" ca="1" si="26"/>
        <v>0</v>
      </c>
      <c r="T76" s="49">
        <f t="shared" ca="1" si="26"/>
        <v>0</v>
      </c>
      <c r="U76" s="49">
        <f t="shared" ca="1" si="26"/>
        <v>7108851887.0527468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-107.4</v>
      </c>
      <c r="E7" s="18">
        <f t="shared" ca="1" si="0"/>
        <v>0</v>
      </c>
      <c r="F7" s="18">
        <f t="shared" ca="1" si="0"/>
        <v>0</v>
      </c>
      <c r="G7" s="18">
        <f t="shared" ca="1" si="0"/>
        <v>19319121.77</v>
      </c>
      <c r="H7" s="18">
        <f t="shared" ca="1" si="0"/>
        <v>0</v>
      </c>
      <c r="I7" s="19">
        <f ca="1">+SUM(D7:H7)</f>
        <v>19319014.370000001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1149476.44</v>
      </c>
      <c r="E8" s="18">
        <f t="shared" ca="1" si="0"/>
        <v>63507</v>
      </c>
      <c r="F8" s="18">
        <f t="shared" ca="1" si="0"/>
        <v>0</v>
      </c>
      <c r="G8" s="18">
        <f t="shared" ca="1" si="0"/>
        <v>37085850.100000001</v>
      </c>
      <c r="H8" s="18">
        <f t="shared" ca="1" si="0"/>
        <v>0</v>
      </c>
      <c r="I8" s="19">
        <f t="shared" ref="I8:I18" ca="1" si="1">+SUM(D8:H8)</f>
        <v>38298833.539999999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126109.28</v>
      </c>
      <c r="E9" s="18">
        <f t="shared" ca="1" si="0"/>
        <v>555856.24</v>
      </c>
      <c r="F9" s="18">
        <f t="shared" ca="1" si="0"/>
        <v>4737496.21</v>
      </c>
      <c r="G9" s="18">
        <f t="shared" ca="1" si="0"/>
        <v>30091295.310000002</v>
      </c>
      <c r="H9" s="18">
        <f t="shared" ca="1" si="0"/>
        <v>0</v>
      </c>
      <c r="I9" s="19">
        <f t="shared" ca="1" si="1"/>
        <v>35510757.040000007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2760877.71</v>
      </c>
      <c r="E10" s="18">
        <f t="shared" ca="1" si="0"/>
        <v>4304332.85999995</v>
      </c>
      <c r="F10" s="18">
        <f t="shared" ca="1" si="0"/>
        <v>3799255.5</v>
      </c>
      <c r="G10" s="18">
        <f t="shared" ca="1" si="0"/>
        <v>78407734.670004398</v>
      </c>
      <c r="H10" s="18">
        <f t="shared" ca="1" si="0"/>
        <v>0</v>
      </c>
      <c r="I10" s="19">
        <f t="shared" ca="1" si="1"/>
        <v>89272200.740004346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23209.99</v>
      </c>
      <c r="F11" s="18">
        <f t="shared" ca="1" si="0"/>
        <v>0</v>
      </c>
      <c r="G11" s="18">
        <f t="shared" ca="1" si="0"/>
        <v>4670363.8388</v>
      </c>
      <c r="H11" s="18">
        <f t="shared" ca="1" si="0"/>
        <v>0</v>
      </c>
      <c r="I11" s="19">
        <f t="shared" ca="1" si="1"/>
        <v>4693573.8288000003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5005075.4399999995</v>
      </c>
      <c r="H13" s="18">
        <f t="shared" ca="1" si="0"/>
        <v>0</v>
      </c>
      <c r="I13" s="19">
        <f t="shared" ca="1" si="1"/>
        <v>5005075.4399999995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25466.09</v>
      </c>
      <c r="E14" s="18">
        <f t="shared" ca="1" si="0"/>
        <v>0</v>
      </c>
      <c r="F14" s="18">
        <f t="shared" ca="1" si="0"/>
        <v>0</v>
      </c>
      <c r="G14" s="18">
        <f t="shared" ca="1" si="0"/>
        <v>21826022.780000001</v>
      </c>
      <c r="H14" s="18">
        <f t="shared" ca="1" si="0"/>
        <v>0</v>
      </c>
      <c r="I14" s="19">
        <f t="shared" ca="1" si="1"/>
        <v>21851488.870000001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789100.59000000008</v>
      </c>
      <c r="H15" s="18">
        <f t="shared" ca="1" si="0"/>
        <v>5448605.1999999983</v>
      </c>
      <c r="I15" s="19">
        <f t="shared" ca="1" si="1"/>
        <v>6237705.7899999982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4097376</v>
      </c>
      <c r="H17" s="18">
        <f t="shared" ca="1" si="0"/>
        <v>0</v>
      </c>
      <c r="I17" s="19">
        <f t="shared" ca="1" si="1"/>
        <v>4097376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11717.8</v>
      </c>
      <c r="G18" s="18">
        <f t="shared" ca="1" si="0"/>
        <v>4630937.33</v>
      </c>
      <c r="H18" s="18">
        <f t="shared" ca="1" si="0"/>
        <v>0</v>
      </c>
      <c r="I18" s="19">
        <f t="shared" ca="1" si="1"/>
        <v>4642655.13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37500</v>
      </c>
      <c r="F20" s="18">
        <f t="shared" ca="1" si="0"/>
        <v>82296.509999999995</v>
      </c>
      <c r="G20" s="18">
        <f t="shared" ca="1" si="0"/>
        <v>32757817.719999999</v>
      </c>
      <c r="H20" s="18">
        <f t="shared" ca="1" si="0"/>
        <v>855.12</v>
      </c>
      <c r="I20" s="19">
        <f t="shared" ca="1" si="2"/>
        <v>32878469.350000001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1248914.4099999999</v>
      </c>
      <c r="H21" s="18">
        <f t="shared" ca="1" si="0"/>
        <v>0</v>
      </c>
      <c r="I21" s="19">
        <f t="shared" ca="1" si="2"/>
        <v>1248914.4099999999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6688775.9700000007</v>
      </c>
      <c r="H22" s="18">
        <f t="shared" ca="1" si="0"/>
        <v>0.01</v>
      </c>
      <c r="I22" s="19">
        <f t="shared" ca="1" si="2"/>
        <v>6688775.9800000004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-182.2</v>
      </c>
      <c r="E23" s="18">
        <f t="shared" ca="1" si="3"/>
        <v>14350</v>
      </c>
      <c r="F23" s="18">
        <f t="shared" ca="1" si="3"/>
        <v>3282793.14</v>
      </c>
      <c r="G23" s="18">
        <f t="shared" ca="1" si="3"/>
        <v>302801198.16000003</v>
      </c>
      <c r="H23" s="18">
        <f t="shared" ca="1" si="3"/>
        <v>0</v>
      </c>
      <c r="I23" s="19">
        <f t="shared" ca="1" si="2"/>
        <v>306098159.10000002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991935.31</v>
      </c>
      <c r="F24" s="18">
        <f t="shared" ca="1" si="3"/>
        <v>0</v>
      </c>
      <c r="G24" s="18">
        <f t="shared" ca="1" si="3"/>
        <v>41904787.420000002</v>
      </c>
      <c r="H24" s="18">
        <f t="shared" ca="1" si="3"/>
        <v>-25544.5</v>
      </c>
      <c r="I24" s="19">
        <f t="shared" ca="1" si="2"/>
        <v>42871178.230000004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12783.56</v>
      </c>
      <c r="E25" s="18">
        <f t="shared" ca="1" si="3"/>
        <v>0</v>
      </c>
      <c r="F25" s="18">
        <f t="shared" ca="1" si="3"/>
        <v>0</v>
      </c>
      <c r="G25" s="18">
        <f t="shared" ca="1" si="3"/>
        <v>6009328.3800010998</v>
      </c>
      <c r="H25" s="18">
        <f t="shared" ca="1" si="3"/>
        <v>0</v>
      </c>
      <c r="I25" s="19">
        <f t="shared" ca="1" si="2"/>
        <v>6022111.9400010994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-1905192.1200000031</v>
      </c>
      <c r="H26" s="18">
        <f t="shared" ca="1" si="3"/>
        <v>0</v>
      </c>
      <c r="I26" s="19">
        <f t="shared" ref="I26:I37" ca="1" si="4">+SUM(D26:H26)</f>
        <v>-1905192.1200000031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2731911.38</v>
      </c>
      <c r="H27" s="18">
        <f t="shared" ca="1" si="3"/>
        <v>0</v>
      </c>
      <c r="I27" s="19">
        <f t="shared" ca="1" si="4"/>
        <v>2737577.9899999998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-1167.95</v>
      </c>
      <c r="E28" s="18">
        <f t="shared" ca="1" si="3"/>
        <v>0</v>
      </c>
      <c r="F28" s="18">
        <f t="shared" ca="1" si="3"/>
        <v>0</v>
      </c>
      <c r="G28" s="18">
        <f t="shared" ca="1" si="3"/>
        <v>63824809.109999999</v>
      </c>
      <c r="H28" s="18">
        <f t="shared" ca="1" si="3"/>
        <v>1155.3499999999999</v>
      </c>
      <c r="I28" s="19">
        <f t="shared" ca="1" si="4"/>
        <v>63824796.509999998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3"/>
        <v>0</v>
      </c>
      <c r="F29" s="18">
        <f t="shared" ca="1" si="3"/>
        <v>0</v>
      </c>
      <c r="G29" s="18">
        <f t="shared" ca="1" si="3"/>
        <v>318128.93</v>
      </c>
      <c r="H29" s="18">
        <f t="shared" ca="1" si="3"/>
        <v>-1943.04</v>
      </c>
      <c r="I29" s="19">
        <f t="shared" ca="1" si="4"/>
        <v>316185.89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139906.05000000002</v>
      </c>
      <c r="E30" s="18">
        <f t="shared" ca="1" si="3"/>
        <v>36009.06</v>
      </c>
      <c r="F30" s="18">
        <f t="shared" ca="1" si="3"/>
        <v>0</v>
      </c>
      <c r="G30" s="18">
        <f t="shared" ca="1" si="3"/>
        <v>3221502.06</v>
      </c>
      <c r="H30" s="18">
        <f t="shared" ca="1" si="3"/>
        <v>0</v>
      </c>
      <c r="I30" s="19">
        <f t="shared" ca="1" si="4"/>
        <v>3397417.17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10612314.229999999</v>
      </c>
      <c r="H31" s="18">
        <f t="shared" ca="1" si="3"/>
        <v>0</v>
      </c>
      <c r="I31" s="19">
        <f t="shared" ca="1" si="4"/>
        <v>10612314.229999999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336574.99</v>
      </c>
      <c r="F32" s="18">
        <f t="shared" ca="1" si="3"/>
        <v>0</v>
      </c>
      <c r="G32" s="18">
        <f t="shared" ca="1" si="3"/>
        <v>6013753.5</v>
      </c>
      <c r="H32" s="18">
        <f t="shared" ca="1" si="3"/>
        <v>0</v>
      </c>
      <c r="I32" s="19">
        <f t="shared" ca="1" si="4"/>
        <v>6350328.4900000002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558876.01000000013</v>
      </c>
      <c r="E33" s="18">
        <f t="shared" ca="1" si="3"/>
        <v>1864039.8900000416</v>
      </c>
      <c r="F33" s="18">
        <f t="shared" ca="1" si="3"/>
        <v>0</v>
      </c>
      <c r="G33" s="18">
        <f t="shared" ca="1" si="3"/>
        <v>16963967.90000036</v>
      </c>
      <c r="H33" s="18">
        <f t="shared" ca="1" si="3"/>
        <v>0</v>
      </c>
      <c r="I33" s="19">
        <f t="shared" ca="1" si="4"/>
        <v>19386883.800000403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1530095.7100000405</v>
      </c>
      <c r="H34" s="18">
        <f t="shared" ca="1" si="3"/>
        <v>0</v>
      </c>
      <c r="I34" s="19">
        <f t="shared" ca="1" si="4"/>
        <v>1530095.7100000405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9352463.1199999992</v>
      </c>
      <c r="H35" s="18">
        <f t="shared" ca="1" si="3"/>
        <v>0</v>
      </c>
      <c r="I35" s="19">
        <f t="shared" ca="1" si="4"/>
        <v>9352463.1199999992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446719</v>
      </c>
      <c r="E36" s="18">
        <f t="shared" ca="1" si="3"/>
        <v>1355183</v>
      </c>
      <c r="F36" s="18">
        <f t="shared" ca="1" si="3"/>
        <v>0</v>
      </c>
      <c r="G36" s="18">
        <f t="shared" ca="1" si="3"/>
        <v>7591298</v>
      </c>
      <c r="H36" s="18">
        <f t="shared" ca="1" si="3"/>
        <v>0</v>
      </c>
      <c r="I36" s="19">
        <f t="shared" ca="1" si="4"/>
        <v>9393200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5870616.3099999996</v>
      </c>
      <c r="H38" s="18">
        <f t="shared" ca="1" si="3"/>
        <v>-8949.06</v>
      </c>
      <c r="I38" s="19">
        <f t="shared" ref="I38:I47" ca="1" si="5">+SUM(D38:H38)</f>
        <v>5863167.25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3640360.49</v>
      </c>
      <c r="H39" s="18">
        <f t="shared" ca="1" si="6"/>
        <v>0</v>
      </c>
      <c r="I39" s="19">
        <f t="shared" ca="1" si="5"/>
        <v>3640360.49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899603.29926</v>
      </c>
      <c r="H40" s="18">
        <f t="shared" ca="1" si="6"/>
        <v>0</v>
      </c>
      <c r="I40" s="19">
        <f t="shared" ca="1" si="5"/>
        <v>899603.29926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1373088.95</v>
      </c>
      <c r="F41" s="18">
        <f t="shared" ca="1" si="6"/>
        <v>0</v>
      </c>
      <c r="G41" s="18">
        <f t="shared" ca="1" si="6"/>
        <v>641673.26</v>
      </c>
      <c r="H41" s="18">
        <f t="shared" ca="1" si="6"/>
        <v>0</v>
      </c>
      <c r="I41" s="19">
        <f t="shared" ca="1" si="5"/>
        <v>2014762.21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65395.32999999998</v>
      </c>
      <c r="H42" s="18">
        <f t="shared" ca="1" si="6"/>
        <v>0</v>
      </c>
      <c r="I42" s="19">
        <f t="shared" ca="1" si="5"/>
        <v>65395.32999999998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116520.24000000059</v>
      </c>
      <c r="H43" s="18">
        <f t="shared" ca="1" si="6"/>
        <v>0</v>
      </c>
      <c r="I43" s="19">
        <f t="shared" ref="I43" ca="1" si="7">+SUM(D43:H43)</f>
        <v>116520.24000000059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1562814.9799999504</v>
      </c>
      <c r="H44" s="18">
        <f t="shared" ca="1" si="6"/>
        <v>0</v>
      </c>
      <c r="I44" s="19">
        <f t="shared" ca="1" si="5"/>
        <v>1562814.9799999504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1644801.5699999812</v>
      </c>
      <c r="F45" s="18">
        <f t="shared" ca="1" si="6"/>
        <v>0</v>
      </c>
      <c r="G45" s="18">
        <f t="shared" ca="1" si="6"/>
        <v>433868.87999999902</v>
      </c>
      <c r="H45" s="18">
        <f t="shared" ca="1" si="6"/>
        <v>0</v>
      </c>
      <c r="I45" s="19">
        <f t="shared" ca="1" si="5"/>
        <v>2078670.4499999802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27037.5</v>
      </c>
      <c r="F46" s="18">
        <f t="shared" ca="1" si="6"/>
        <v>238973.45</v>
      </c>
      <c r="G46" s="18">
        <f t="shared" ca="1" si="6"/>
        <v>3821310.42</v>
      </c>
      <c r="H46" s="18">
        <f t="shared" ca="1" si="6"/>
        <v>0</v>
      </c>
      <c r="I46" s="19">
        <f t="shared" ca="1" si="5"/>
        <v>4087321.37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520.17999999999995</v>
      </c>
      <c r="H47" s="18">
        <f t="shared" ca="1" si="6"/>
        <v>0</v>
      </c>
      <c r="I47" s="19">
        <f t="shared" ca="1" si="5"/>
        <v>520.17999999999995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39026636.109999999</v>
      </c>
      <c r="H48" s="18">
        <f t="shared" ca="1" si="6"/>
        <v>0</v>
      </c>
      <c r="I48" s="19">
        <f t="shared" ref="I48:I56" ca="1" si="8">+SUM(D48:H48)</f>
        <v>39026636.109999999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1889227.8699999831</v>
      </c>
      <c r="H49" s="18">
        <f t="shared" ca="1" si="6"/>
        <v>0</v>
      </c>
      <c r="I49" s="19">
        <f t="shared" ca="1" si="8"/>
        <v>1889227.8699999831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2293221.63</v>
      </c>
      <c r="H50" s="18">
        <f t="shared" ca="1" si="6"/>
        <v>0</v>
      </c>
      <c r="I50" s="19">
        <f t="shared" ca="1" si="8"/>
        <v>2293221.63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83177</v>
      </c>
      <c r="F52" s="18">
        <f t="shared" ca="1" si="6"/>
        <v>0</v>
      </c>
      <c r="G52" s="18">
        <f t="shared" ca="1" si="6"/>
        <v>5033695.99</v>
      </c>
      <c r="H52" s="18">
        <f t="shared" ca="1" si="6"/>
        <v>96798.59</v>
      </c>
      <c r="I52" s="19">
        <f t="shared" ca="1" si="8"/>
        <v>5213671.58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0</v>
      </c>
      <c r="H53" s="18">
        <f t="shared" ca="1" si="6"/>
        <v>0</v>
      </c>
      <c r="I53" s="19">
        <f t="shared" ca="1" si="8"/>
        <v>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1410322.4600000002</v>
      </c>
      <c r="H54" s="18">
        <f t="shared" ca="1" si="6"/>
        <v>0</v>
      </c>
      <c r="I54" s="19">
        <f t="shared" ca="1" si="8"/>
        <v>1410322.4600000002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H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50363.670000000304</v>
      </c>
      <c r="H55" s="18">
        <f t="shared" ca="1" si="9"/>
        <v>0</v>
      </c>
      <c r="I55" s="19">
        <f t="shared" ca="1" si="8"/>
        <v>50363.670000000304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60781.39</v>
      </c>
      <c r="H56" s="18">
        <f t="shared" ca="1" si="9"/>
        <v>0</v>
      </c>
      <c r="I56" s="19">
        <f t="shared" ca="1" si="8"/>
        <v>60781.39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376747.62</v>
      </c>
      <c r="H57" s="18">
        <f t="shared" ca="1" si="9"/>
        <v>0</v>
      </c>
      <c r="I57" s="19">
        <f t="shared" ref="I57" ca="1" si="10">+SUM(D57:H57)</f>
        <v>376747.62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0.1</v>
      </c>
      <c r="H58" s="18">
        <f t="shared" ca="1" si="9"/>
        <v>0</v>
      </c>
      <c r="I58" s="19">
        <f t="shared" ref="I58:I73" ca="1" si="11">+SUM(D58:H58)</f>
        <v>0.1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98610.880000000005</v>
      </c>
      <c r="H59" s="18">
        <f t="shared" ca="1" si="9"/>
        <v>0</v>
      </c>
      <c r="I59" s="19">
        <f t="shared" ca="1" si="11"/>
        <v>98610.880000000005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22227.599999999999</v>
      </c>
      <c r="H60" s="18">
        <f t="shared" ca="1" si="9"/>
        <v>164279.91</v>
      </c>
      <c r="I60" s="19">
        <f t="shared" ca="1" si="11"/>
        <v>186507.51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359480.87000003998</v>
      </c>
      <c r="H61" s="18">
        <f t="shared" ca="1" si="9"/>
        <v>0</v>
      </c>
      <c r="I61" s="19">
        <f t="shared" ca="1" si="11"/>
        <v>359480.87000003998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4776467.4800009103</v>
      </c>
      <c r="H62" s="18">
        <f t="shared" ca="1" si="9"/>
        <v>0</v>
      </c>
      <c r="I62" s="19">
        <f t="shared" ca="1" si="11"/>
        <v>4776467.4800009103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25421561.030000001</v>
      </c>
      <c r="H63" s="18">
        <f t="shared" ca="1" si="9"/>
        <v>0</v>
      </c>
      <c r="I63" s="19">
        <f t="shared" ca="1" si="11"/>
        <v>25421561.030000001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7093.89</v>
      </c>
      <c r="H64" s="18">
        <f t="shared" ca="1" si="9"/>
        <v>2857.1</v>
      </c>
      <c r="I64" s="19">
        <f t="shared" ca="1" si="11"/>
        <v>9950.99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8089992.800000052</v>
      </c>
      <c r="H65" s="18">
        <f t="shared" ca="1" si="9"/>
        <v>0</v>
      </c>
      <c r="I65" s="19">
        <f t="shared" ca="1" si="11"/>
        <v>8089992.800000052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30358207.260000005</v>
      </c>
      <c r="H66" s="18">
        <f t="shared" ca="1" si="9"/>
        <v>31473726.500000019</v>
      </c>
      <c r="I66" s="19">
        <f t="shared" ca="1" si="11"/>
        <v>61831933.76000002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77651287.381897971</v>
      </c>
      <c r="H67" s="18">
        <f t="shared" ca="1" si="9"/>
        <v>0</v>
      </c>
      <c r="I67" s="19">
        <f t="shared" ca="1" si="11"/>
        <v>77651287.381897971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255.48</v>
      </c>
      <c r="H68" s="18">
        <f t="shared" ca="1" si="9"/>
        <v>0</v>
      </c>
      <c r="I68" s="19">
        <f t="shared" ca="1" si="11"/>
        <v>255.48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189717.07</v>
      </c>
      <c r="H69" s="18">
        <f t="shared" ca="1" si="9"/>
        <v>0</v>
      </c>
      <c r="I69" s="19">
        <f t="shared" ca="1" si="11"/>
        <v>189717.07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823509.87000000011</v>
      </c>
      <c r="H70" s="18">
        <f t="shared" ca="1" si="9"/>
        <v>0</v>
      </c>
      <c r="I70" s="19">
        <f t="shared" ca="1" si="11"/>
        <v>823509.87000000011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H73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3237397.13</v>
      </c>
      <c r="H71" s="18">
        <f t="shared" ca="1" si="12"/>
        <v>12221267.65</v>
      </c>
      <c r="I71" s="19">
        <f t="shared" ca="1" si="11"/>
        <v>15458664.780000001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91018485.080000594</v>
      </c>
      <c r="H72" s="18">
        <f t="shared" ca="1" si="12"/>
        <v>11257934.400000071</v>
      </c>
      <c r="I72" s="19">
        <f t="shared" ca="1" si="11"/>
        <v>102276419.48000066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1009990.6900000001</v>
      </c>
      <c r="H73" s="18">
        <f t="shared" ca="1" si="12"/>
        <v>0</v>
      </c>
      <c r="I73" s="19">
        <f t="shared" ca="1" si="11"/>
        <v>1009990.6900000001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I74" ca="1" si="13">SUMIF($C$7:$C$73,"HD",D$7:D$73)</f>
        <v>5218756.59</v>
      </c>
      <c r="E74" s="49">
        <f t="shared" ca="1" si="13"/>
        <v>12712103.359999973</v>
      </c>
      <c r="F74" s="49">
        <f t="shared" ca="1" si="13"/>
        <v>12158199.220000001</v>
      </c>
      <c r="G74" s="49">
        <f t="shared" ca="1" si="13"/>
        <v>782884216.69806564</v>
      </c>
      <c r="H74" s="49">
        <f t="shared" ca="1" si="13"/>
        <v>5510977.6699999981</v>
      </c>
      <c r="I74" s="49">
        <f t="shared" ca="1" si="13"/>
        <v>818484253.53806591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I75" ca="1" si="14">SUMIF($C$7:$C$73,"H",D$7:D$73)+SUMIF($C$7:$C$73,"E",D$7:D$73)</f>
        <v>0</v>
      </c>
      <c r="E75" s="49">
        <f t="shared" ca="1" si="14"/>
        <v>0</v>
      </c>
      <c r="F75" s="49">
        <f t="shared" ca="1" si="14"/>
        <v>0</v>
      </c>
      <c r="G75" s="49">
        <f t="shared" ca="1" si="14"/>
        <v>244962499.75189957</v>
      </c>
      <c r="H75" s="49">
        <f t="shared" ca="1" si="14"/>
        <v>55120065.560000092</v>
      </c>
      <c r="I75" s="49">
        <f t="shared" ca="1" si="14"/>
        <v>300082565.31189966</v>
      </c>
      <c r="J75" s="3"/>
      <c r="K75" s="3"/>
      <c r="L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I76" ca="1" si="15">D74+D75</f>
        <v>5218756.59</v>
      </c>
      <c r="E76" s="49">
        <f t="shared" ca="1" si="15"/>
        <v>12712103.359999973</v>
      </c>
      <c r="F76" s="49">
        <f t="shared" ca="1" si="15"/>
        <v>12158199.220000001</v>
      </c>
      <c r="G76" s="49">
        <f t="shared" ca="1" si="15"/>
        <v>1027846716.4499652</v>
      </c>
      <c r="H76" s="49">
        <f t="shared" ca="1" si="15"/>
        <v>60631043.230000094</v>
      </c>
      <c r="I76" s="49">
        <f t="shared" ca="1" si="15"/>
        <v>1118566818.8499656</v>
      </c>
      <c r="J76" s="3"/>
      <c r="K76" s="3"/>
      <c r="L76" s="3"/>
      <c r="M76" s="3"/>
      <c r="N76" s="3"/>
      <c r="O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2446514.08</v>
      </c>
      <c r="O7" s="19">
        <f ca="1">+D7+E7+N7</f>
        <v>2446514.08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16621022.659999998</v>
      </c>
      <c r="E8" s="19">
        <f t="shared" ref="E8:E23" ca="1" si="1">F8+G8+H8+K8</f>
        <v>507589667.4000001</v>
      </c>
      <c r="F8" s="18">
        <f t="shared" ca="1" si="0"/>
        <v>495528.92999999993</v>
      </c>
      <c r="G8" s="18">
        <f t="shared" ca="1" si="0"/>
        <v>437736.6300000007</v>
      </c>
      <c r="H8" s="19">
        <f t="shared" ref="H8:H23" ca="1" si="2">+I8+J8</f>
        <v>48381783.530000001</v>
      </c>
      <c r="I8" s="18">
        <f t="shared" ca="1" si="0"/>
        <v>2916616.94</v>
      </c>
      <c r="J8" s="18">
        <f t="shared" ca="1" si="0"/>
        <v>45465166.590000004</v>
      </c>
      <c r="K8" s="19">
        <f t="shared" ref="K8:K23" ca="1" si="3">+L8+M8</f>
        <v>458274618.31000012</v>
      </c>
      <c r="L8" s="18">
        <f t="shared" ca="1" si="0"/>
        <v>57381092.939999998</v>
      </c>
      <c r="M8" s="18">
        <f t="shared" ca="1" si="0"/>
        <v>400893525.37000012</v>
      </c>
      <c r="N8" s="18">
        <f t="shared" ca="1" si="0"/>
        <v>6686857.6900000237</v>
      </c>
      <c r="O8" s="19">
        <f t="shared" ref="O8:O23" ca="1" si="4">+D8+E8+N8</f>
        <v>530897547.75000012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4266040954.5999999</v>
      </c>
      <c r="F9" s="18">
        <f t="shared" ca="1" si="0"/>
        <v>0</v>
      </c>
      <c r="G9" s="18">
        <f t="shared" ca="1" si="0"/>
        <v>3585298.5</v>
      </c>
      <c r="H9" s="19">
        <f t="shared" ca="1" si="2"/>
        <v>1016010007.2852179</v>
      </c>
      <c r="I9" s="18">
        <f t="shared" ca="1" si="0"/>
        <v>41262575.109999999</v>
      </c>
      <c r="J9" s="18">
        <f t="shared" ca="1" si="0"/>
        <v>974747432.17521787</v>
      </c>
      <c r="K9" s="19">
        <f t="shared" ca="1" si="3"/>
        <v>3246445648.8147821</v>
      </c>
      <c r="L9" s="18">
        <f t="shared" ca="1" si="0"/>
        <v>602229140.96000206</v>
      </c>
      <c r="M9" s="18">
        <f t="shared" ca="1" si="0"/>
        <v>2644216507.8547802</v>
      </c>
      <c r="N9" s="18">
        <f t="shared" ca="1" si="0"/>
        <v>12204828.060000001</v>
      </c>
      <c r="O9" s="19">
        <f t="shared" ca="1" si="4"/>
        <v>4278245782.6599998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422102.78000000201</v>
      </c>
      <c r="E10" s="19">
        <f t="shared" ca="1" si="1"/>
        <v>1019124423.8297508</v>
      </c>
      <c r="F10" s="18">
        <f t="shared" ca="1" si="0"/>
        <v>40219.5300001</v>
      </c>
      <c r="G10" s="18">
        <f t="shared" ca="1" si="0"/>
        <v>1073970.9400001001</v>
      </c>
      <c r="H10" s="19">
        <f t="shared" ca="1" si="2"/>
        <v>299289771.13991129</v>
      </c>
      <c r="I10" s="18">
        <f t="shared" ca="1" si="0"/>
        <v>109387888.10146976</v>
      </c>
      <c r="J10" s="18">
        <f t="shared" ca="1" si="0"/>
        <v>189901883.03844157</v>
      </c>
      <c r="K10" s="19">
        <f t="shared" ca="1" si="3"/>
        <v>718720462.21983933</v>
      </c>
      <c r="L10" s="18">
        <f t="shared" ca="1" si="0"/>
        <v>262208093.83797041</v>
      </c>
      <c r="M10" s="18">
        <f t="shared" ca="1" si="0"/>
        <v>456512368.3818689</v>
      </c>
      <c r="N10" s="18">
        <f t="shared" ca="1" si="0"/>
        <v>4577103.3400000101</v>
      </c>
      <c r="O10" s="19">
        <f t="shared" ca="1" si="4"/>
        <v>1024123629.9497508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1397.9</v>
      </c>
      <c r="E11" s="19">
        <f t="shared" ca="1" si="1"/>
        <v>61498046.830000006</v>
      </c>
      <c r="F11" s="18">
        <f t="shared" ca="1" si="0"/>
        <v>0</v>
      </c>
      <c r="G11" s="18">
        <f t="shared" ca="1" si="0"/>
        <v>58778398.060000002</v>
      </c>
      <c r="H11" s="19">
        <f t="shared" ca="1" si="2"/>
        <v>1101061.3799999999</v>
      </c>
      <c r="I11" s="18">
        <f t="shared" ca="1" si="0"/>
        <v>0</v>
      </c>
      <c r="J11" s="18">
        <f t="shared" ca="1" si="0"/>
        <v>1101061.3799999999</v>
      </c>
      <c r="K11" s="19">
        <f t="shared" ca="1" si="3"/>
        <v>1618587.39</v>
      </c>
      <c r="L11" s="18">
        <f t="shared" ca="1" si="0"/>
        <v>0</v>
      </c>
      <c r="M11" s="18">
        <f t="shared" ca="1" si="0"/>
        <v>1618587.39</v>
      </c>
      <c r="N11" s="18">
        <f t="shared" ca="1" si="0"/>
        <v>1252245.7842999999</v>
      </c>
      <c r="O11" s="19">
        <f t="shared" ca="1" si="4"/>
        <v>62751690.514300004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261110.32</v>
      </c>
      <c r="F13" s="18">
        <f t="shared" ca="1" si="0"/>
        <v>0</v>
      </c>
      <c r="G13" s="18">
        <f t="shared" ca="1" si="0"/>
        <v>-285.95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261404.61000000002</v>
      </c>
      <c r="L13" s="18">
        <f t="shared" ca="1" si="0"/>
        <v>0</v>
      </c>
      <c r="M13" s="18">
        <f t="shared" ca="1" si="0"/>
        <v>261404.61000000002</v>
      </c>
      <c r="N13" s="18">
        <f t="shared" ca="1" si="0"/>
        <v>2411079.7899999996</v>
      </c>
      <c r="O13" s="19">
        <f t="shared" ca="1" si="4"/>
        <v>2672190.1099999994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-1655.31</v>
      </c>
      <c r="E14" s="19">
        <f t="shared" ca="1" si="1"/>
        <v>473964090.89999998</v>
      </c>
      <c r="F14" s="18">
        <f t="shared" ca="1" si="0"/>
        <v>21295.699999985602</v>
      </c>
      <c r="G14" s="18">
        <f t="shared" ca="1" si="0"/>
        <v>1183838.81</v>
      </c>
      <c r="H14" s="19">
        <f t="shared" ca="1" si="2"/>
        <v>362008307.07999998</v>
      </c>
      <c r="I14" s="18">
        <f t="shared" ca="1" si="0"/>
        <v>6659172.8799999999</v>
      </c>
      <c r="J14" s="18">
        <f t="shared" ca="1" si="0"/>
        <v>355349134.19999999</v>
      </c>
      <c r="K14" s="19">
        <f t="shared" ca="1" si="3"/>
        <v>110750649.31</v>
      </c>
      <c r="L14" s="18">
        <f t="shared" ca="1" si="0"/>
        <v>58575778.390000001</v>
      </c>
      <c r="M14" s="18">
        <f t="shared" ca="1" si="0"/>
        <v>52174870.920000002</v>
      </c>
      <c r="N14" s="18">
        <f t="shared" ca="1" si="0"/>
        <v>7287115.3700000001</v>
      </c>
      <c r="O14" s="19">
        <f t="shared" ca="1" si="4"/>
        <v>481249550.95999998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52057</v>
      </c>
      <c r="O17" s="19">
        <f t="shared" ca="1" si="4"/>
        <v>52057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2716882.28</v>
      </c>
      <c r="O18" s="19">
        <f t="shared" ca="1" si="4"/>
        <v>2716882.28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199105.63000000003</v>
      </c>
      <c r="E20" s="19">
        <f t="shared" ca="1" si="1"/>
        <v>360549524.75999993</v>
      </c>
      <c r="F20" s="18">
        <f t="shared" ca="1" si="0"/>
        <v>729588.32000000007</v>
      </c>
      <c r="G20" s="18">
        <f t="shared" ca="1" si="0"/>
        <v>0</v>
      </c>
      <c r="H20" s="19">
        <f t="shared" ca="1" si="2"/>
        <v>12520772.670000002</v>
      </c>
      <c r="I20" s="18">
        <f t="shared" ca="1" si="0"/>
        <v>883544.1100000001</v>
      </c>
      <c r="J20" s="18">
        <f t="shared" ca="1" si="0"/>
        <v>11637228.560000002</v>
      </c>
      <c r="K20" s="19">
        <f t="shared" ca="1" si="3"/>
        <v>347299163.76999992</v>
      </c>
      <c r="L20" s="18">
        <f t="shared" ca="1" si="0"/>
        <v>4471417.790000001</v>
      </c>
      <c r="M20" s="18">
        <f t="shared" ca="1" si="0"/>
        <v>342827745.9799999</v>
      </c>
      <c r="N20" s="18">
        <f t="shared" ca="1" si="0"/>
        <v>1842054.4200000002</v>
      </c>
      <c r="O20" s="19">
        <f t="shared" ca="1" si="4"/>
        <v>362590684.80999994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7926331.54</v>
      </c>
      <c r="F21" s="18">
        <f t="shared" ca="1" si="0"/>
        <v>0</v>
      </c>
      <c r="G21" s="18">
        <f t="shared" ca="1" si="0"/>
        <v>0</v>
      </c>
      <c r="H21" s="19">
        <f t="shared" ca="1" si="2"/>
        <v>7898667.54</v>
      </c>
      <c r="I21" s="18">
        <f t="shared" ca="1" si="0"/>
        <v>7898667.54</v>
      </c>
      <c r="J21" s="18">
        <f t="shared" ca="1" si="0"/>
        <v>0</v>
      </c>
      <c r="K21" s="19">
        <f t="shared" ca="1" si="3"/>
        <v>27664</v>
      </c>
      <c r="L21" s="18">
        <f t="shared" ca="1" si="0"/>
        <v>27664</v>
      </c>
      <c r="M21" s="18">
        <f t="shared" ca="1" si="0"/>
        <v>0</v>
      </c>
      <c r="N21" s="18">
        <f t="shared" ca="1" si="0"/>
        <v>3164147.52</v>
      </c>
      <c r="O21" s="19">
        <f t="shared" ca="1" si="4"/>
        <v>11090479.060000001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212545019.80000001</v>
      </c>
      <c r="F22" s="18">
        <f t="shared" ca="1" si="0"/>
        <v>20640</v>
      </c>
      <c r="G22" s="18">
        <f t="shared" ca="1" si="0"/>
        <v>781504.1</v>
      </c>
      <c r="H22" s="19">
        <f t="shared" ca="1" si="2"/>
        <v>61497435.169999994</v>
      </c>
      <c r="I22" s="18">
        <f t="shared" ca="1" si="0"/>
        <v>835826.41</v>
      </c>
      <c r="J22" s="18">
        <f t="shared" ca="1" si="0"/>
        <v>60661608.759999998</v>
      </c>
      <c r="K22" s="19">
        <f t="shared" ca="1" si="3"/>
        <v>150245440.53</v>
      </c>
      <c r="L22" s="18">
        <f t="shared" ca="1" si="0"/>
        <v>52334772.450000003</v>
      </c>
      <c r="M22" s="18">
        <f t="shared" ca="1" si="0"/>
        <v>97910668.079999998</v>
      </c>
      <c r="N22" s="18">
        <f t="shared" ca="1" si="0"/>
        <v>829295.63</v>
      </c>
      <c r="O22" s="19">
        <f t="shared" ca="1" si="4"/>
        <v>213374315.43000001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34421</v>
      </c>
      <c r="E23" s="19">
        <f t="shared" ca="1" si="1"/>
        <v>623838610.78999996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12206915.33</v>
      </c>
      <c r="G23" s="18">
        <f t="shared" ca="1" si="6"/>
        <v>808423.77</v>
      </c>
      <c r="H23" s="19">
        <f t="shared" ca="1" si="2"/>
        <v>186338483.59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5757372.4699999997</v>
      </c>
      <c r="J23" s="18">
        <f t="shared" ca="1" si="7"/>
        <v>180581111.12</v>
      </c>
      <c r="K23" s="19">
        <f t="shared" ca="1" si="3"/>
        <v>424484788.0999999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10972428.08</v>
      </c>
      <c r="M23" s="18">
        <f t="shared" ca="1" si="8"/>
        <v>413512360.01999992</v>
      </c>
      <c r="N23" s="18">
        <f t="shared" ca="1" si="8"/>
        <v>3915674.92</v>
      </c>
      <c r="O23" s="19">
        <f t="shared" ca="1" si="4"/>
        <v>627788706.70999992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67717018.404999986</v>
      </c>
      <c r="F24" s="18">
        <f t="shared" ca="1" si="6"/>
        <v>288476.34999999998</v>
      </c>
      <c r="G24" s="18">
        <f t="shared" ca="1" si="6"/>
        <v>35202</v>
      </c>
      <c r="H24" s="19">
        <f ca="1">+I24+J24</f>
        <v>18283001.684999987</v>
      </c>
      <c r="I24" s="18">
        <f t="shared" ca="1" si="7"/>
        <v>3586713.6699999981</v>
      </c>
      <c r="J24" s="18">
        <f t="shared" ca="1" si="7"/>
        <v>14696288.014999991</v>
      </c>
      <c r="K24" s="19">
        <f ca="1">+L24+M24</f>
        <v>49110338.369999997</v>
      </c>
      <c r="L24" s="18">
        <f t="shared" ca="1" si="8"/>
        <v>36673682.579999998</v>
      </c>
      <c r="M24" s="18">
        <f t="shared" ca="1" si="8"/>
        <v>12436655.789999999</v>
      </c>
      <c r="N24" s="18">
        <f t="shared" ca="1" si="8"/>
        <v>10399041.68</v>
      </c>
      <c r="O24" s="19">
        <f ca="1">+D24+E24+N24</f>
        <v>78116060.084999979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493328.61</v>
      </c>
      <c r="E25" s="19">
        <f ca="1">F25+G25+H25+K25</f>
        <v>21455275.32</v>
      </c>
      <c r="F25" s="18">
        <f t="shared" ca="1" si="6"/>
        <v>0</v>
      </c>
      <c r="G25" s="18">
        <f t="shared" ca="1" si="6"/>
        <v>0</v>
      </c>
      <c r="H25" s="19">
        <f ca="1">+I25+J25</f>
        <v>21455275.32</v>
      </c>
      <c r="I25" s="18">
        <f t="shared" ca="1" si="7"/>
        <v>0</v>
      </c>
      <c r="J25" s="18">
        <f t="shared" ca="1" si="7"/>
        <v>21455275.32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114453.24</v>
      </c>
      <c r="O25" s="19">
        <f ca="1">+D25+E25+N25</f>
        <v>22063057.169999998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4274.8099999999995</v>
      </c>
      <c r="E26" s="19">
        <f t="shared" ref="E26:E73" ca="1" si="9">F26+G26+H26+K26</f>
        <v>49408173.840000004</v>
      </c>
      <c r="F26" s="18">
        <f t="shared" ca="1" si="6"/>
        <v>0</v>
      </c>
      <c r="G26" s="18">
        <f t="shared" ca="1" si="6"/>
        <v>2606868.41</v>
      </c>
      <c r="H26" s="19">
        <f t="shared" ref="H26:H73" ca="1" si="10">+I26+J26</f>
        <v>46676773.240000002</v>
      </c>
      <c r="I26" s="18">
        <f t="shared" ca="1" si="7"/>
        <v>89935.57</v>
      </c>
      <c r="J26" s="18">
        <f t="shared" ca="1" si="7"/>
        <v>46586837.670000002</v>
      </c>
      <c r="K26" s="19">
        <f t="shared" ref="K26:K73" ca="1" si="11">+L26+M26</f>
        <v>124532.18999999999</v>
      </c>
      <c r="L26" s="18">
        <f t="shared" ca="1" si="8"/>
        <v>33337.279999999999</v>
      </c>
      <c r="M26" s="18">
        <f t="shared" ca="1" si="8"/>
        <v>91194.909999999989</v>
      </c>
      <c r="N26" s="18">
        <f t="shared" ca="1" si="8"/>
        <v>64197.462688</v>
      </c>
      <c r="O26" s="19">
        <f t="shared" ref="O26:O73" ca="1" si="12">+D26+E26+N26</f>
        <v>49476646.112688005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721638732.42999995</v>
      </c>
      <c r="F27" s="18">
        <f t="shared" ca="1" si="6"/>
        <v>15804.41</v>
      </c>
      <c r="G27" s="18">
        <f t="shared" ca="1" si="6"/>
        <v>122456.23</v>
      </c>
      <c r="H27" s="19">
        <f t="shared" ca="1" si="10"/>
        <v>137079295.17001534</v>
      </c>
      <c r="I27" s="18">
        <f t="shared" ca="1" si="7"/>
        <v>914293.40000000771</v>
      </c>
      <c r="J27" s="18">
        <f t="shared" ca="1" si="7"/>
        <v>136165001.77001533</v>
      </c>
      <c r="K27" s="19">
        <f t="shared" ca="1" si="11"/>
        <v>584421176.61998463</v>
      </c>
      <c r="L27" s="18">
        <f t="shared" ca="1" si="8"/>
        <v>48596501.459997043</v>
      </c>
      <c r="M27" s="18">
        <f t="shared" ca="1" si="8"/>
        <v>535824675.15998763</v>
      </c>
      <c r="N27" s="18">
        <f t="shared" ca="1" si="8"/>
        <v>893205.49000000244</v>
      </c>
      <c r="O27" s="19">
        <f t="shared" ca="1" si="12"/>
        <v>722531937.91999996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2223540.5699999994</v>
      </c>
      <c r="F28" s="18">
        <f t="shared" ca="1" si="6"/>
        <v>0</v>
      </c>
      <c r="G28" s="18">
        <f t="shared" ca="1" si="6"/>
        <v>0</v>
      </c>
      <c r="H28" s="19">
        <f t="shared" ca="1" si="10"/>
        <v>2223540.5699999994</v>
      </c>
      <c r="I28" s="18">
        <f t="shared" ca="1" si="7"/>
        <v>0</v>
      </c>
      <c r="J28" s="18">
        <f t="shared" ca="1" si="7"/>
        <v>2223540.5699999994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221118.96</v>
      </c>
      <c r="O28" s="19">
        <f t="shared" ca="1" si="12"/>
        <v>2444659.5299999993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287288.28999999998</v>
      </c>
      <c r="O29" s="19">
        <f t="shared" ca="1" si="12"/>
        <v>287288.28999999998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23315210.32</v>
      </c>
      <c r="F30" s="18">
        <f t="shared" ca="1" si="6"/>
        <v>291980.25</v>
      </c>
      <c r="G30" s="18">
        <f t="shared" ca="1" si="6"/>
        <v>830149.25</v>
      </c>
      <c r="H30" s="19">
        <f t="shared" ca="1" si="10"/>
        <v>11294957.17</v>
      </c>
      <c r="I30" s="18">
        <f t="shared" ca="1" si="7"/>
        <v>133034.14000000001</v>
      </c>
      <c r="J30" s="18">
        <f t="shared" ca="1" si="7"/>
        <v>11161923.029999999</v>
      </c>
      <c r="K30" s="19">
        <f t="shared" ca="1" si="11"/>
        <v>10898123.65</v>
      </c>
      <c r="L30" s="18">
        <f t="shared" ca="1" si="8"/>
        <v>1808822.23</v>
      </c>
      <c r="M30" s="18">
        <f t="shared" ca="1" si="8"/>
        <v>9089301.4199999999</v>
      </c>
      <c r="N30" s="18">
        <f t="shared" ca="1" si="8"/>
        <v>1007636.53</v>
      </c>
      <c r="O30" s="19">
        <f t="shared" ca="1" si="12"/>
        <v>24322846.850000001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-15956.04</v>
      </c>
      <c r="F31" s="18">
        <f t="shared" ca="1" si="6"/>
        <v>-15956.04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-15956.04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55132.729999999996</v>
      </c>
      <c r="E32" s="19">
        <f t="shared" ca="1" si="9"/>
        <v>64937786.590000004</v>
      </c>
      <c r="F32" s="18">
        <f t="shared" ca="1" si="6"/>
        <v>2393423.34</v>
      </c>
      <c r="G32" s="18">
        <f t="shared" ca="1" si="6"/>
        <v>12992543.84</v>
      </c>
      <c r="H32" s="19">
        <f t="shared" ca="1" si="10"/>
        <v>49446260.790000007</v>
      </c>
      <c r="I32" s="18">
        <f t="shared" ca="1" si="7"/>
        <v>3852295.88</v>
      </c>
      <c r="J32" s="18">
        <f t="shared" ca="1" si="7"/>
        <v>45593964.910000004</v>
      </c>
      <c r="K32" s="19">
        <f t="shared" ca="1" si="11"/>
        <v>105558.62</v>
      </c>
      <c r="L32" s="18">
        <f t="shared" ca="1" si="8"/>
        <v>64181.37</v>
      </c>
      <c r="M32" s="18">
        <f t="shared" ca="1" si="8"/>
        <v>41377.25</v>
      </c>
      <c r="N32" s="18">
        <f t="shared" ca="1" si="8"/>
        <v>8476179.5099999998</v>
      </c>
      <c r="O32" s="19">
        <f t="shared" ca="1" si="12"/>
        <v>73469098.829999998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7676692.6699999999</v>
      </c>
      <c r="E33" s="19">
        <f t="shared" ca="1" si="9"/>
        <v>43877704.330000006</v>
      </c>
      <c r="F33" s="18">
        <f t="shared" ca="1" si="6"/>
        <v>4675038.3599999957</v>
      </c>
      <c r="G33" s="18">
        <f t="shared" ca="1" si="6"/>
        <v>739526.73000000021</v>
      </c>
      <c r="H33" s="19">
        <f t="shared" ca="1" si="10"/>
        <v>38463139.24000001</v>
      </c>
      <c r="I33" s="18">
        <f t="shared" ca="1" si="7"/>
        <v>673937.74</v>
      </c>
      <c r="J33" s="18">
        <f t="shared" ca="1" si="7"/>
        <v>37789201.500000007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927638.78999999771</v>
      </c>
      <c r="O33" s="19">
        <f t="shared" ca="1" si="12"/>
        <v>52482035.790000007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2290169.5399999721</v>
      </c>
      <c r="O34" s="19">
        <f t="shared" ca="1" si="12"/>
        <v>2290169.5399999721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234265.36</v>
      </c>
      <c r="E35" s="19">
        <f t="shared" ca="1" si="9"/>
        <v>3349922.66</v>
      </c>
      <c r="F35" s="18">
        <f t="shared" ca="1" si="6"/>
        <v>54037.2</v>
      </c>
      <c r="G35" s="18">
        <f t="shared" ca="1" si="6"/>
        <v>3295885.46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3917047.84</v>
      </c>
      <c r="O35" s="19">
        <f t="shared" ca="1" si="12"/>
        <v>7501235.8599999994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76198321</v>
      </c>
      <c r="F36" s="18">
        <f t="shared" ca="1" si="6"/>
        <v>0</v>
      </c>
      <c r="G36" s="18">
        <f t="shared" ca="1" si="6"/>
        <v>45706385</v>
      </c>
      <c r="H36" s="19">
        <f t="shared" ca="1" si="10"/>
        <v>30491936</v>
      </c>
      <c r="I36" s="18">
        <f t="shared" ca="1" si="7"/>
        <v>0</v>
      </c>
      <c r="J36" s="18">
        <f t="shared" ca="1" si="7"/>
        <v>30491936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1581772.5</v>
      </c>
      <c r="O36" s="19">
        <f t="shared" ca="1" si="12"/>
        <v>77780093.5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29853964.329999827</v>
      </c>
      <c r="F38" s="18">
        <f t="shared" ca="1" si="6"/>
        <v>1004.27</v>
      </c>
      <c r="G38" s="18">
        <f t="shared" ca="1" si="6"/>
        <v>0</v>
      </c>
      <c r="H38" s="19">
        <f t="shared" ca="1" si="10"/>
        <v>20000668.309999999</v>
      </c>
      <c r="I38" s="18">
        <f t="shared" ca="1" si="7"/>
        <v>5566337.79</v>
      </c>
      <c r="J38" s="18">
        <f t="shared" ca="1" si="7"/>
        <v>14434330.52</v>
      </c>
      <c r="K38" s="19">
        <f t="shared" ca="1" si="11"/>
        <v>9852291.7499998305</v>
      </c>
      <c r="L38" s="18">
        <f t="shared" ca="1" si="8"/>
        <v>0</v>
      </c>
      <c r="M38" s="18">
        <f t="shared" ca="1" si="8"/>
        <v>9852291.7499998305</v>
      </c>
      <c r="N38" s="18">
        <f t="shared" ca="1" si="8"/>
        <v>160663.41</v>
      </c>
      <c r="O38" s="19">
        <f t="shared" ca="1" si="12"/>
        <v>30014627.739999827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22682846.73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22682846.73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260715.68</v>
      </c>
      <c r="J39" s="18">
        <f t="shared" ca="1" si="14"/>
        <v>22422131.050000001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162380.72</v>
      </c>
      <c r="O39" s="19">
        <f t="shared" ca="1" si="12"/>
        <v>22845227.449999999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10369870.83</v>
      </c>
      <c r="F40" s="18">
        <f t="shared" ca="1" si="13"/>
        <v>0</v>
      </c>
      <c r="G40" s="18">
        <f t="shared" ca="1" si="13"/>
        <v>0</v>
      </c>
      <c r="H40" s="19">
        <f t="shared" ca="1" si="10"/>
        <v>10369870.83</v>
      </c>
      <c r="I40" s="18">
        <f t="shared" ca="1" si="14"/>
        <v>0</v>
      </c>
      <c r="J40" s="18">
        <f t="shared" ca="1" si="14"/>
        <v>10369870.83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3532774.147688</v>
      </c>
      <c r="O40" s="19">
        <f t="shared" ca="1" si="12"/>
        <v>13902644.977688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8040381.5199999986</v>
      </c>
      <c r="F44" s="18">
        <f t="shared" ca="1" si="13"/>
        <v>0</v>
      </c>
      <c r="G44" s="18">
        <f t="shared" ca="1" si="13"/>
        <v>388326.11</v>
      </c>
      <c r="H44" s="19">
        <f t="shared" ca="1" si="10"/>
        <v>7652055.4099999983</v>
      </c>
      <c r="I44" s="18">
        <f t="shared" ca="1" si="14"/>
        <v>142960.24</v>
      </c>
      <c r="J44" s="18">
        <f t="shared" ca="1" si="14"/>
        <v>7509095.1699999981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180916.16999999966</v>
      </c>
      <c r="O44" s="19">
        <f t="shared" ca="1" si="12"/>
        <v>8221297.6899999985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8069755.6100000003</v>
      </c>
      <c r="F46" s="18">
        <f t="shared" ca="1" si="13"/>
        <v>0</v>
      </c>
      <c r="G46" s="18">
        <f t="shared" ca="1" si="13"/>
        <v>8069755.6100000003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2772512.05</v>
      </c>
      <c r="O46" s="19">
        <f t="shared" ca="1" si="12"/>
        <v>10842267.66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4190</v>
      </c>
      <c r="F47" s="18">
        <f t="shared" ca="1" si="13"/>
        <v>0</v>
      </c>
      <c r="G47" s="18">
        <f t="shared" ca="1" si="13"/>
        <v>4190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1991.8999999999999</v>
      </c>
      <c r="O47" s="19">
        <f t="shared" ca="1" si="12"/>
        <v>6181.9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9831778.8499999996</v>
      </c>
      <c r="F48" s="18">
        <f t="shared" ca="1" si="13"/>
        <v>0</v>
      </c>
      <c r="G48" s="18">
        <f t="shared" ca="1" si="13"/>
        <v>6652102.4199999999</v>
      </c>
      <c r="H48" s="19">
        <f t="shared" ca="1" si="10"/>
        <v>3179676.43</v>
      </c>
      <c r="I48" s="18">
        <f t="shared" ca="1" si="14"/>
        <v>56605.43</v>
      </c>
      <c r="J48" s="18">
        <f t="shared" ca="1" si="14"/>
        <v>3123071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778156.04999999993</v>
      </c>
      <c r="O48" s="19">
        <f t="shared" ca="1" si="12"/>
        <v>10609934.9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6232392.8500000006</v>
      </c>
      <c r="F49" s="18">
        <f t="shared" ca="1" si="13"/>
        <v>0</v>
      </c>
      <c r="G49" s="18">
        <f t="shared" ca="1" si="13"/>
        <v>581283</v>
      </c>
      <c r="H49" s="19">
        <f t="shared" ca="1" si="10"/>
        <v>5651109.8500000006</v>
      </c>
      <c r="I49" s="18">
        <f t="shared" ca="1" si="14"/>
        <v>0</v>
      </c>
      <c r="J49" s="18">
        <f t="shared" ca="1" si="14"/>
        <v>5651109.8500000006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573090.67999999668</v>
      </c>
      <c r="O49" s="19">
        <f t="shared" ca="1" si="12"/>
        <v>6805483.5299999975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1509005.98</v>
      </c>
      <c r="O50" s="19">
        <f t="shared" ca="1" si="12"/>
        <v>1509005.98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109058754.77999118</v>
      </c>
      <c r="O51" s="19">
        <f t="shared" ca="1" si="12"/>
        <v>109058754.77999118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6749.71</v>
      </c>
      <c r="O52" s="19">
        <f t="shared" ca="1" si="12"/>
        <v>6749.71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4212147776.7561722</v>
      </c>
      <c r="F53" s="18">
        <f t="shared" ca="1" si="13"/>
        <v>2563799.7849999997</v>
      </c>
      <c r="G53" s="18">
        <f t="shared" ca="1" si="13"/>
        <v>17305.776600000041</v>
      </c>
      <c r="H53" s="19">
        <f t="shared" ca="1" si="10"/>
        <v>877748890.29899752</v>
      </c>
      <c r="I53" s="18">
        <f t="shared" ca="1" si="14"/>
        <v>5819406.6765000205</v>
      </c>
      <c r="J53" s="18">
        <f t="shared" ca="1" si="14"/>
        <v>871929483.62249756</v>
      </c>
      <c r="K53" s="19">
        <f t="shared" ca="1" si="11"/>
        <v>3331817780.8955746</v>
      </c>
      <c r="L53" s="18">
        <f t="shared" ca="1" si="15"/>
        <v>132778410.77950019</v>
      </c>
      <c r="M53" s="18">
        <f t="shared" ca="1" si="15"/>
        <v>3199039370.1160746</v>
      </c>
      <c r="N53" s="18">
        <f t="shared" ca="1" si="15"/>
        <v>121247.94</v>
      </c>
      <c r="O53" s="19">
        <f t="shared" ca="1" si="12"/>
        <v>4212269024.6961722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5"/>
        <v>363.48571428571427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363.48571428571427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ca="1" si="5"/>
        <v>0</v>
      </c>
      <c r="E55" s="19">
        <f t="shared" ca="1" si="9"/>
        <v>61132872.940000251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11299.400000000003</v>
      </c>
      <c r="G55" s="18">
        <f t="shared" ca="1" si="16"/>
        <v>18846526.809999954</v>
      </c>
      <c r="H55" s="19">
        <f t="shared" ca="1" si="10"/>
        <v>22645299.7400003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113203.71999999993</v>
      </c>
      <c r="J55" s="18">
        <f t="shared" ca="1" si="17"/>
        <v>22532096.020000301</v>
      </c>
      <c r="K55" s="19">
        <f t="shared" ca="1" si="11"/>
        <v>19629746.989999998</v>
      </c>
      <c r="L55" s="18">
        <f t="shared" ref="L55:N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2204381.6400000006</v>
      </c>
      <c r="M55" s="18">
        <f t="shared" ca="1" si="18"/>
        <v>17425365.349999998</v>
      </c>
      <c r="N55" s="18">
        <f t="shared" ca="1" si="18"/>
        <v>17957526.739999019</v>
      </c>
      <c r="O55" s="19">
        <f t="shared" ca="1" si="12"/>
        <v>79090399.679999262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8765.2559999999994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8765.2559999999994</v>
      </c>
      <c r="L58" s="18">
        <f t="shared" ca="1" si="18"/>
        <v>0.1</v>
      </c>
      <c r="M58" s="18">
        <f t="shared" ca="1" si="18"/>
        <v>8765.155999999999</v>
      </c>
      <c r="N58" s="18">
        <f t="shared" ca="1" si="18"/>
        <v>0</v>
      </c>
      <c r="O58" s="19">
        <f t="shared" ca="1" si="12"/>
        <v>8765.2559999999994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1062470.49</v>
      </c>
      <c r="F62" s="18">
        <f t="shared" ca="1" si="16"/>
        <v>0</v>
      </c>
      <c r="G62" s="18">
        <f t="shared" ca="1" si="16"/>
        <v>0</v>
      </c>
      <c r="H62" s="19">
        <f t="shared" ca="1" si="10"/>
        <v>1062470.49</v>
      </c>
      <c r="I62" s="18">
        <f t="shared" ca="1" si="17"/>
        <v>1062470.49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1062470.49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28529104.130000044</v>
      </c>
      <c r="F66" s="18">
        <f t="shared" ca="1" si="16"/>
        <v>0</v>
      </c>
      <c r="G66" s="18">
        <f t="shared" ca="1" si="16"/>
        <v>0</v>
      </c>
      <c r="H66" s="19">
        <f t="shared" ca="1" si="10"/>
        <v>28529104.130000044</v>
      </c>
      <c r="I66" s="18">
        <f t="shared" ca="1" si="17"/>
        <v>2786383.2100000344</v>
      </c>
      <c r="J66" s="18">
        <f t="shared" ca="1" si="17"/>
        <v>25742720.920000009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28529104.130000044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2205152.2900000005</v>
      </c>
      <c r="F67" s="18">
        <f t="shared" ca="1" si="16"/>
        <v>0</v>
      </c>
      <c r="G67" s="18">
        <f t="shared" ca="1" si="16"/>
        <v>0</v>
      </c>
      <c r="H67" s="19">
        <f t="shared" ca="1" si="10"/>
        <v>2205152.2900000005</v>
      </c>
      <c r="I67" s="18">
        <f t="shared" ca="1" si="17"/>
        <v>9966.4700000000012</v>
      </c>
      <c r="J67" s="18">
        <f t="shared" ca="1" si="17"/>
        <v>2195185.8200000003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2205152.2900000005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2005275.29</v>
      </c>
      <c r="F68" s="18">
        <f t="shared" ca="1" si="16"/>
        <v>0</v>
      </c>
      <c r="G68" s="18">
        <f t="shared" ca="1" si="16"/>
        <v>0</v>
      </c>
      <c r="H68" s="19">
        <f t="shared" ca="1" si="10"/>
        <v>2005275.29</v>
      </c>
      <c r="I68" s="18">
        <f t="shared" ca="1" si="17"/>
        <v>319081.5199999999</v>
      </c>
      <c r="J68" s="18">
        <f t="shared" ca="1" si="17"/>
        <v>1686193.77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2005275.29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8947258.929999996</v>
      </c>
      <c r="F70" s="18">
        <f t="shared" ca="1" si="16"/>
        <v>0</v>
      </c>
      <c r="G70" s="18">
        <f t="shared" ca="1" si="16"/>
        <v>0</v>
      </c>
      <c r="H70" s="19">
        <f t="shared" ca="1" si="10"/>
        <v>8947258.929999996</v>
      </c>
      <c r="I70" s="18">
        <f t="shared" ca="1" si="17"/>
        <v>0</v>
      </c>
      <c r="J70" s="18">
        <f t="shared" ca="1" si="17"/>
        <v>8947258.929999996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8947258.929999996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144185089.94</v>
      </c>
      <c r="F71" s="18">
        <f t="shared" ca="1" si="16"/>
        <v>9795</v>
      </c>
      <c r="G71" s="18">
        <f t="shared" ca="1" si="16"/>
        <v>84423.8</v>
      </c>
      <c r="H71" s="19">
        <f t="shared" ca="1" si="10"/>
        <v>14808691.930000002</v>
      </c>
      <c r="I71" s="18">
        <f t="shared" ca="1" si="17"/>
        <v>109095.73</v>
      </c>
      <c r="J71" s="18">
        <f t="shared" ca="1" si="17"/>
        <v>14699596.200000001</v>
      </c>
      <c r="K71" s="19">
        <f t="shared" ca="1" si="11"/>
        <v>129282179.21000001</v>
      </c>
      <c r="L71" s="18">
        <f t="shared" ca="1" si="18"/>
        <v>83031.75</v>
      </c>
      <c r="M71" s="18">
        <f t="shared" ca="1" si="18"/>
        <v>129199147.46000001</v>
      </c>
      <c r="N71" s="18">
        <f t="shared" ca="1" si="18"/>
        <v>351047.42999998998</v>
      </c>
      <c r="O71" s="19">
        <f t="shared" ca="1" si="12"/>
        <v>144536137.36999997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396139.41</v>
      </c>
      <c r="F72" s="18">
        <f t="shared" ca="1" si="16"/>
        <v>0</v>
      </c>
      <c r="G72" s="18">
        <f t="shared" ca="1" si="16"/>
        <v>0</v>
      </c>
      <c r="H72" s="19">
        <f t="shared" ca="1" si="10"/>
        <v>396139.41</v>
      </c>
      <c r="I72" s="18">
        <f t="shared" ca="1" si="17"/>
        <v>7388.42</v>
      </c>
      <c r="J72" s="18">
        <f t="shared" ca="1" si="17"/>
        <v>388750.99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396139.41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9">SUMIF($C$7:$C$73,"HD",D$7:D$73)</f>
        <v>25740217.430476189</v>
      </c>
      <c r="E74" s="49">
        <f t="shared" ca="1" si="19"/>
        <v>12914676467.670923</v>
      </c>
      <c r="F74" s="49">
        <f t="shared" ca="1" si="19"/>
        <v>23781795.735000081</v>
      </c>
      <c r="G74" s="49">
        <f t="shared" ca="1" si="19"/>
        <v>148690864.69660011</v>
      </c>
      <c r="H74" s="49">
        <f t="shared" ca="1" si="19"/>
        <v>3297745578.0891414</v>
      </c>
      <c r="I74" s="49">
        <f t="shared" ca="1" si="19"/>
        <v>196697899.77796978</v>
      </c>
      <c r="J74" s="49">
        <f t="shared" ca="1" si="19"/>
        <v>3101047678.3111725</v>
      </c>
      <c r="K74" s="49">
        <f t="shared" ca="1" si="19"/>
        <v>9444458229.1501789</v>
      </c>
      <c r="L74" s="49">
        <f t="shared" ca="1" si="19"/>
        <v>1268155324.1474695</v>
      </c>
      <c r="M74" s="49">
        <f t="shared" ca="1" si="19"/>
        <v>8176302905.0027103</v>
      </c>
      <c r="N74" s="49">
        <f t="shared" ca="1" si="19"/>
        <v>198423849.25466719</v>
      </c>
      <c r="O74" s="49">
        <f t="shared" ca="1" si="19"/>
        <v>13138840534.35607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20">SUMIF($C$7:$C$73,"H",D$7:D$73)+SUMIF($C$7:$C$73,"E",D$7:D$73)</f>
        <v>363.48571428571427</v>
      </c>
      <c r="E75" s="49">
        <f t="shared" ca="1" si="20"/>
        <v>248472128.6760003</v>
      </c>
      <c r="F75" s="49">
        <f t="shared" ca="1" si="20"/>
        <v>21094.400000000001</v>
      </c>
      <c r="G75" s="49">
        <f t="shared" ca="1" si="20"/>
        <v>18930950.609999955</v>
      </c>
      <c r="H75" s="49">
        <f t="shared" ca="1" si="20"/>
        <v>80599392.210000336</v>
      </c>
      <c r="I75" s="49">
        <f t="shared" ca="1" si="20"/>
        <v>4407589.560000035</v>
      </c>
      <c r="J75" s="49">
        <f t="shared" ca="1" si="20"/>
        <v>76191802.650000304</v>
      </c>
      <c r="K75" s="49">
        <f t="shared" ca="1" si="20"/>
        <v>148920691.456</v>
      </c>
      <c r="L75" s="49">
        <f t="shared" ca="1" si="20"/>
        <v>2287413.4900000007</v>
      </c>
      <c r="M75" s="49">
        <f t="shared" ca="1" si="20"/>
        <v>146633277.96600002</v>
      </c>
      <c r="N75" s="49">
        <f t="shared" ca="1" si="20"/>
        <v>18308574.169999007</v>
      </c>
      <c r="O75" s="49">
        <f t="shared" ca="1" si="20"/>
        <v>266781066.33171356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21">D74+D75</f>
        <v>25740580.916190475</v>
      </c>
      <c r="E76" s="49">
        <f t="shared" ca="1" si="21"/>
        <v>13163148596.346924</v>
      </c>
      <c r="F76" s="49">
        <f t="shared" ca="1" si="21"/>
        <v>23802890.13500008</v>
      </c>
      <c r="G76" s="49">
        <f t="shared" ca="1" si="21"/>
        <v>167621815.30660006</v>
      </c>
      <c r="H76" s="49">
        <f t="shared" ca="1" si="21"/>
        <v>3378344970.2991419</v>
      </c>
      <c r="I76" s="49">
        <f t="shared" ca="1" si="21"/>
        <v>201105489.33796981</v>
      </c>
      <c r="J76" s="49">
        <f t="shared" ca="1" si="21"/>
        <v>3177239480.9611726</v>
      </c>
      <c r="K76" s="49">
        <f t="shared" ca="1" si="21"/>
        <v>9593378920.6061783</v>
      </c>
      <c r="L76" s="49">
        <f t="shared" ca="1" si="21"/>
        <v>1270442737.6374695</v>
      </c>
      <c r="M76" s="49">
        <f t="shared" ca="1" si="21"/>
        <v>8322936182.9687099</v>
      </c>
      <c r="N76" s="49">
        <f t="shared" ca="1" si="21"/>
        <v>216732423.4246662</v>
      </c>
      <c r="O76" s="49">
        <f t="shared" ca="1" si="21"/>
        <v>13405621600.687782</v>
      </c>
      <c r="P76" s="3"/>
      <c r="Q76" s="3"/>
      <c r="R76" s="3"/>
      <c r="S76" s="3"/>
      <c r="T76" s="3"/>
      <c r="U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/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678602752.74000001</v>
      </c>
      <c r="E8" s="18">
        <f t="shared" ca="1" si="0"/>
        <v>0</v>
      </c>
      <c r="F8" s="19">
        <f t="shared" ca="1" si="1"/>
        <v>678602752.74000001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1110528273.4200001</v>
      </c>
      <c r="E9" s="18">
        <f t="shared" ca="1" si="0"/>
        <v>0</v>
      </c>
      <c r="F9" s="19">
        <f t="shared" ca="1" si="1"/>
        <v>1110528273.4200001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1358095735.49001</v>
      </c>
      <c r="E10" s="18">
        <f t="shared" ca="1" si="0"/>
        <v>0</v>
      </c>
      <c r="F10" s="19">
        <f t="shared" ca="1" si="1"/>
        <v>1358095735.49001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59513715.994400002</v>
      </c>
      <c r="E11" s="18">
        <f t="shared" ca="1" si="0"/>
        <v>0</v>
      </c>
      <c r="F11" s="19">
        <f t="shared" ca="1" si="1"/>
        <v>59513715.994400002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281615271.80000001</v>
      </c>
      <c r="E13" s="18">
        <f t="shared" ca="1" si="0"/>
        <v>0</v>
      </c>
      <c r="F13" s="19">
        <f t="shared" ca="1" si="1"/>
        <v>281615271.80000001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768537240.30999994</v>
      </c>
      <c r="E14" s="18">
        <f t="shared" ca="1" si="0"/>
        <v>0</v>
      </c>
      <c r="F14" s="19">
        <f t="shared" ca="1" si="1"/>
        <v>768537240.30999994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2480358.17</v>
      </c>
      <c r="E17" s="18">
        <f t="shared" ca="1" si="0"/>
        <v>0</v>
      </c>
      <c r="F17" s="19">
        <f t="shared" ca="1" si="1"/>
        <v>2480358.17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230386461.00000003</v>
      </c>
      <c r="E20" s="18">
        <f t="shared" ca="1" si="0"/>
        <v>0</v>
      </c>
      <c r="F20" s="19">
        <f t="shared" ca="1" si="1"/>
        <v>230386461.00000003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30618164.210000001</v>
      </c>
      <c r="E21" s="18">
        <f t="shared" ca="1" si="0"/>
        <v>0</v>
      </c>
      <c r="F21" s="19">
        <f t="shared" ca="1" si="1"/>
        <v>30618164.210000001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458052010.86000001</v>
      </c>
      <c r="E22" s="18">
        <f t="shared" ca="1" si="0"/>
        <v>0</v>
      </c>
      <c r="F22" s="19">
        <f t="shared" ca="1" si="1"/>
        <v>458052010.86000001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544324729.65999997</v>
      </c>
      <c r="E23" s="18">
        <f t="shared" ca="1" si="2"/>
        <v>0</v>
      </c>
      <c r="F23" s="19">
        <f t="shared" ca="1" si="1"/>
        <v>544324729.65999997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1506553561.77</v>
      </c>
      <c r="E24" s="18">
        <f t="shared" ca="1" si="2"/>
        <v>0</v>
      </c>
      <c r="F24" s="19">
        <f ca="1">+SUM(D24:E24)</f>
        <v>1506553561.77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125886169.95999999</v>
      </c>
      <c r="E25" s="18">
        <f t="shared" ca="1" si="2"/>
        <v>0</v>
      </c>
      <c r="F25" s="19">
        <f ca="1">+SUM(D25:E25)</f>
        <v>125886169.95999999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30380921.809999999</v>
      </c>
      <c r="E26" s="18">
        <f t="shared" ca="1" si="2"/>
        <v>0</v>
      </c>
      <c r="F26" s="19">
        <f t="shared" ref="F26:F47" ca="1" si="3">+SUM(D26:E26)</f>
        <v>30380921.809999999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118557074.61</v>
      </c>
      <c r="E27" s="18">
        <f t="shared" ca="1" si="2"/>
        <v>0</v>
      </c>
      <c r="F27" s="19">
        <f t="shared" ca="1" si="3"/>
        <v>118557074.61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353450420.45999998</v>
      </c>
      <c r="E28" s="18">
        <f t="shared" ca="1" si="2"/>
        <v>0</v>
      </c>
      <c r="F28" s="19">
        <f t="shared" ca="1" si="3"/>
        <v>353450420.45999998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58592827.969999999</v>
      </c>
      <c r="E29" s="18">
        <f t="shared" ca="1" si="2"/>
        <v>0</v>
      </c>
      <c r="F29" s="19">
        <f t="shared" ca="1" si="3"/>
        <v>58592827.969999999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289304470.14219999</v>
      </c>
      <c r="E30" s="18">
        <f t="shared" ca="1" si="2"/>
        <v>0</v>
      </c>
      <c r="F30" s="19">
        <f t="shared" ca="1" si="3"/>
        <v>289304470.14219999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3036060.11</v>
      </c>
      <c r="E31" s="18">
        <f t="shared" ca="1" si="2"/>
        <v>0</v>
      </c>
      <c r="F31" s="19">
        <f t="shared" ca="1" si="3"/>
        <v>3036060.11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516534375.35000002</v>
      </c>
      <c r="E32" s="18">
        <f t="shared" ca="1" si="2"/>
        <v>0</v>
      </c>
      <c r="F32" s="19">
        <f t="shared" ca="1" si="3"/>
        <v>516534375.35000002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172171957.23000413</v>
      </c>
      <c r="E33" s="18">
        <f t="shared" ca="1" si="2"/>
        <v>0</v>
      </c>
      <c r="F33" s="19">
        <f t="shared" ca="1" si="3"/>
        <v>172171957.23000413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58460153.359998256</v>
      </c>
      <c r="E34" s="18">
        <f t="shared" ca="1" si="2"/>
        <v>0</v>
      </c>
      <c r="F34" s="19">
        <f t="shared" ca="1" si="3"/>
        <v>58460153.359998256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15832667.619999999</v>
      </c>
      <c r="E35" s="18">
        <f t="shared" ca="1" si="2"/>
        <v>0</v>
      </c>
      <c r="F35" s="19">
        <f t="shared" ca="1" si="3"/>
        <v>15832667.619999999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75689478</v>
      </c>
      <c r="E36" s="18">
        <f t="shared" ca="1" si="2"/>
        <v>0</v>
      </c>
      <c r="F36" s="19">
        <f t="shared" ca="1" si="3"/>
        <v>75689478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175047428.90000001</v>
      </c>
      <c r="E38" s="18">
        <f t="shared" ca="1" si="2"/>
        <v>0</v>
      </c>
      <c r="F38" s="19">
        <f t="shared" ca="1" si="3"/>
        <v>175047428.90000001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38025462.509999998</v>
      </c>
      <c r="E39" s="18">
        <f t="shared" ca="1" si="4"/>
        <v>0</v>
      </c>
      <c r="F39" s="19">
        <f t="shared" ca="1" si="3"/>
        <v>38025462.509999998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3276971.79</v>
      </c>
      <c r="E40" s="18">
        <f t="shared" ca="1" si="4"/>
        <v>0</v>
      </c>
      <c r="F40" s="19">
        <f t="shared" ca="1" si="3"/>
        <v>3276971.79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81029222.950000003</v>
      </c>
      <c r="E41" s="18">
        <f t="shared" ca="1" si="4"/>
        <v>0</v>
      </c>
      <c r="F41" s="19">
        <f t="shared" ca="1" si="3"/>
        <v>81029222.950000003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9758938.0499999952</v>
      </c>
      <c r="E42" s="18">
        <f t="shared" ca="1" si="4"/>
        <v>0</v>
      </c>
      <c r="F42" s="19">
        <f t="shared" ca="1" si="3"/>
        <v>9758938.0499999952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6385069.8199999984</v>
      </c>
      <c r="E43" s="18">
        <f t="shared" ca="1" si="4"/>
        <v>0</v>
      </c>
      <c r="F43" s="19">
        <f t="shared" ref="F43" ca="1" si="5">+SUM(D43:E43)</f>
        <v>6385069.8199999984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49506718.450000174</v>
      </c>
      <c r="E44" s="18">
        <f t="shared" ca="1" si="4"/>
        <v>0</v>
      </c>
      <c r="F44" s="19">
        <f t="shared" ca="1" si="3"/>
        <v>49506718.450000174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84511349.330004096</v>
      </c>
      <c r="E45" s="18">
        <f t="shared" ca="1" si="4"/>
        <v>0</v>
      </c>
      <c r="F45" s="19">
        <f t="shared" ca="1" si="3"/>
        <v>84511349.330004096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16567942.039999999</v>
      </c>
      <c r="E46" s="18">
        <f t="shared" ca="1" si="4"/>
        <v>0</v>
      </c>
      <c r="F46" s="19">
        <f t="shared" ca="1" si="3"/>
        <v>16567942.039999999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-84489.340000000011</v>
      </c>
      <c r="E47" s="18">
        <f t="shared" ca="1" si="4"/>
        <v>0</v>
      </c>
      <c r="F47" s="19">
        <f t="shared" ca="1" si="3"/>
        <v>-84489.340000000011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172413066.56999999</v>
      </c>
      <c r="E48" s="18">
        <f t="shared" ca="1" si="4"/>
        <v>0</v>
      </c>
      <c r="F48" s="19">
        <f t="shared" ref="F48:F56" ca="1" si="6">+SUM(D48:E48)</f>
        <v>172413066.56999999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141072010.27999991</v>
      </c>
      <c r="E49" s="18">
        <f t="shared" ca="1" si="4"/>
        <v>0</v>
      </c>
      <c r="F49" s="19">
        <f t="shared" ca="1" si="6"/>
        <v>141072010.27999991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218960427.75999999</v>
      </c>
      <c r="E50" s="18">
        <f t="shared" ca="1" si="4"/>
        <v>0</v>
      </c>
      <c r="F50" s="19">
        <f t="shared" ca="1" si="6"/>
        <v>218960427.75999999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57293302.609999999</v>
      </c>
      <c r="E52" s="18">
        <f t="shared" ca="1" si="4"/>
        <v>0</v>
      </c>
      <c r="F52" s="19">
        <f t="shared" ca="1" si="6"/>
        <v>57293302.609999999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9">
        <f t="shared" ca="1" si="6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E73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7"/>
        <v>0</v>
      </c>
      <c r="E56" s="18">
        <f t="shared" ca="1" si="7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7"/>
        <v>0</v>
      </c>
      <c r="E57" s="18">
        <f t="shared" ca="1" si="7"/>
        <v>0</v>
      </c>
      <c r="F57" s="19">
        <f t="shared" ref="F57" ca="1" si="8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9">
        <f t="shared" ref="F58:F73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9">
        <f t="shared" ca="1" si="9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9">
        <f t="shared" ca="1" si="9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9">
        <f t="shared" ca="1" si="9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7"/>
        <v>0</v>
      </c>
      <c r="E69" s="18">
        <f t="shared" ca="1" si="7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9900968273.7666206</v>
      </c>
      <c r="E74" s="49">
        <f ca="1">SUMIF($C$7:$C$73,"HD",E$7:E$73)</f>
        <v>0</v>
      </c>
      <c r="F74" s="49">
        <f ca="1">SUMIF($C$7:$C$73,"HD",F$7:F$73)</f>
        <v>9900968273.7666206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9900968273.7666206</v>
      </c>
      <c r="E76" s="49">
        <f ca="1">E74+E75</f>
        <v>0</v>
      </c>
      <c r="F76" s="49">
        <f ca="1">F74+F75</f>
        <v>9900968273.7666206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678602752.74000001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1110528273.4200001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1358095735.49001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59513715.994400002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281615271.80000001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768537240.30999994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2480358.17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230386461.00000003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30618164.210000001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458052010.86000001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544324729.65999997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1506553561.77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125886169.95999999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30380921.809999999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118557074.61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353450420.45999998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58592827.969999999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289304470.14219999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3036060.11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516534375.35000002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172171957.23000413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58460153.359998256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15832667.619999999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75689478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175047428.90000001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38025462.509999998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3276971.79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81029222.950000003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9758938.0499999952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6385069.8199999984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49506718.450000174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84511349.330004096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16567942.039999999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-84489.340000000011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172413066.56999999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141072010.27999991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218960427.75999999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57293302.609999999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9900968273.7666206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9900968273.7666206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11335671.52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224302.7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59231133.189999998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47151.15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23595.91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4859791.75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60861789.829999998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274305.43000000005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873590.91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-9875.32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232118.93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1273142.77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7500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140565755.24000004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140565755.24000004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6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19161934.969999999</v>
      </c>
      <c r="E8" s="18">
        <f t="shared" ca="1" si="0"/>
        <v>0</v>
      </c>
      <c r="F8" s="18">
        <f t="shared" ca="1" si="0"/>
        <v>0</v>
      </c>
      <c r="G8" s="19">
        <f t="shared" ca="1" si="1"/>
        <v>19161934.969999999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13468622.949999999</v>
      </c>
      <c r="E9" s="18">
        <f t="shared" ca="1" si="0"/>
        <v>0</v>
      </c>
      <c r="F9" s="18">
        <f t="shared" ca="1" si="0"/>
        <v>0</v>
      </c>
      <c r="G9" s="19">
        <f t="shared" ca="1" si="1"/>
        <v>13468622.949999999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129137999.13000001</v>
      </c>
      <c r="E10" s="18">
        <f t="shared" ca="1" si="0"/>
        <v>0</v>
      </c>
      <c r="F10" s="18">
        <f t="shared" ca="1" si="0"/>
        <v>0</v>
      </c>
      <c r="G10" s="19">
        <f t="shared" ca="1" si="1"/>
        <v>129137999.13000001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263261.46999999997</v>
      </c>
      <c r="E11" s="18">
        <f t="shared" ca="1" si="0"/>
        <v>0</v>
      </c>
      <c r="F11" s="18">
        <f t="shared" ca="1" si="0"/>
        <v>0</v>
      </c>
      <c r="G11" s="19">
        <f t="shared" ca="1" si="1"/>
        <v>263261.46999999997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747888.1</v>
      </c>
      <c r="E13" s="18">
        <f t="shared" ca="1" si="0"/>
        <v>0</v>
      </c>
      <c r="F13" s="18">
        <f t="shared" ca="1" si="0"/>
        <v>0</v>
      </c>
      <c r="G13" s="19">
        <f t="shared" ca="1" si="1"/>
        <v>747888.1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4219970.82</v>
      </c>
      <c r="E14" s="18">
        <f t="shared" ca="1" si="0"/>
        <v>0</v>
      </c>
      <c r="F14" s="18">
        <f t="shared" ca="1" si="0"/>
        <v>0</v>
      </c>
      <c r="G14" s="19">
        <f t="shared" ca="1" si="1"/>
        <v>4219970.82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33204894</v>
      </c>
      <c r="E17" s="18">
        <f t="shared" ca="1" si="0"/>
        <v>0</v>
      </c>
      <c r="F17" s="18">
        <f t="shared" ca="1" si="0"/>
        <v>0</v>
      </c>
      <c r="G17" s="19">
        <f t="shared" ca="1" si="1"/>
        <v>33204894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190703.39</v>
      </c>
      <c r="E18" s="18">
        <f t="shared" ca="1" si="0"/>
        <v>0</v>
      </c>
      <c r="F18" s="18">
        <f t="shared" ca="1" si="0"/>
        <v>0</v>
      </c>
      <c r="G18" s="19">
        <f t="shared" ca="1" si="1"/>
        <v>190703.39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23580834.34</v>
      </c>
      <c r="E20" s="18">
        <f t="shared" ca="1" si="0"/>
        <v>0</v>
      </c>
      <c r="F20" s="18">
        <f t="shared" ca="1" si="0"/>
        <v>0</v>
      </c>
      <c r="G20" s="19">
        <f t="shared" ca="1" si="1"/>
        <v>23580834.34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12614.72</v>
      </c>
      <c r="E21" s="18">
        <f t="shared" ca="1" si="0"/>
        <v>0</v>
      </c>
      <c r="F21" s="18">
        <f t="shared" ca="1" si="0"/>
        <v>0</v>
      </c>
      <c r="G21" s="19">
        <f t="shared" ca="1" si="1"/>
        <v>12614.72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15575173.210000001</v>
      </c>
      <c r="E22" s="18">
        <f t="shared" ca="1" si="0"/>
        <v>0</v>
      </c>
      <c r="F22" s="18">
        <f t="shared" ca="1" si="0"/>
        <v>0</v>
      </c>
      <c r="G22" s="19">
        <f t="shared" ca="1" si="1"/>
        <v>15575173.210000001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54455936.090000004</v>
      </c>
      <c r="E23" s="18">
        <f t="shared" ca="1" si="2"/>
        <v>0</v>
      </c>
      <c r="F23" s="18">
        <f t="shared" ca="1" si="2"/>
        <v>0</v>
      </c>
      <c r="G23" s="19">
        <f t="shared" ca="1" si="1"/>
        <v>54455936.090000004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8254229.8900000006</v>
      </c>
      <c r="E24" s="18">
        <f t="shared" ca="1" si="2"/>
        <v>0</v>
      </c>
      <c r="F24" s="18">
        <f t="shared" ca="1" si="2"/>
        <v>0</v>
      </c>
      <c r="G24" s="19">
        <f t="shared" ca="1" si="1"/>
        <v>8254229.8900000006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547966.81000000006</v>
      </c>
      <c r="E25" s="18">
        <f t="shared" ca="1" si="2"/>
        <v>0</v>
      </c>
      <c r="F25" s="18">
        <f t="shared" ca="1" si="2"/>
        <v>0</v>
      </c>
      <c r="G25" s="19">
        <f t="shared" ca="1" si="1"/>
        <v>547966.81000000006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197495.88</v>
      </c>
      <c r="E26" s="18">
        <f t="shared" ca="1" si="2"/>
        <v>0</v>
      </c>
      <c r="F26" s="18">
        <f t="shared" ca="1" si="2"/>
        <v>0</v>
      </c>
      <c r="G26" s="19">
        <f t="shared" ca="1" si="1"/>
        <v>197495.88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17314615.510000002</v>
      </c>
      <c r="E27" s="18">
        <f t="shared" ca="1" si="2"/>
        <v>0</v>
      </c>
      <c r="F27" s="18">
        <f t="shared" ca="1" si="2"/>
        <v>0</v>
      </c>
      <c r="G27" s="19">
        <f t="shared" ca="1" si="1"/>
        <v>17314615.510000002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6099348.7200000007</v>
      </c>
      <c r="E30" s="18">
        <f t="shared" ca="1" si="2"/>
        <v>0</v>
      </c>
      <c r="F30" s="18">
        <f t="shared" ca="1" si="2"/>
        <v>0</v>
      </c>
      <c r="G30" s="19">
        <f t="shared" ca="1" si="1"/>
        <v>6099348.7200000007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18088.129999999997</v>
      </c>
      <c r="E31" s="18">
        <f t="shared" ca="1" si="2"/>
        <v>0</v>
      </c>
      <c r="F31" s="18">
        <f t="shared" ca="1" si="2"/>
        <v>0</v>
      </c>
      <c r="G31" s="19">
        <f t="shared" ca="1" si="1"/>
        <v>18088.129999999997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4849092.8800010001</v>
      </c>
      <c r="E32" s="18">
        <f t="shared" ca="1" si="2"/>
        <v>0</v>
      </c>
      <c r="F32" s="18">
        <f t="shared" ca="1" si="2"/>
        <v>0</v>
      </c>
      <c r="G32" s="19">
        <f t="shared" ca="1" si="1"/>
        <v>4849092.8800010001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1531652.27</v>
      </c>
      <c r="E35" s="18">
        <f t="shared" ca="1" si="2"/>
        <v>0</v>
      </c>
      <c r="F35" s="18">
        <f t="shared" ca="1" si="2"/>
        <v>0</v>
      </c>
      <c r="G35" s="19">
        <f t="shared" ca="1" si="1"/>
        <v>1531652.27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169218330.38</v>
      </c>
      <c r="E37" s="18">
        <f t="shared" ca="1" si="2"/>
        <v>0</v>
      </c>
      <c r="F37" s="18">
        <f t="shared" ca="1" si="2"/>
        <v>0</v>
      </c>
      <c r="G37" s="19">
        <f t="shared" ca="1" si="1"/>
        <v>169218330.38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1112234.45</v>
      </c>
      <c r="E38" s="18">
        <f t="shared" ca="1" si="2"/>
        <v>0</v>
      </c>
      <c r="F38" s="18">
        <f t="shared" ca="1" si="2"/>
        <v>0</v>
      </c>
      <c r="G38" s="19">
        <f t="shared" ca="1" si="1"/>
        <v>1112234.45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169943.618861</v>
      </c>
      <c r="E40" s="18">
        <f t="shared" ca="1" si="3"/>
        <v>0</v>
      </c>
      <c r="F40" s="18">
        <f t="shared" ca="1" si="3"/>
        <v>0</v>
      </c>
      <c r="G40" s="19">
        <f t="shared" ca="1" si="1"/>
        <v>169943.618861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63653.61</v>
      </c>
      <c r="E46" s="18">
        <f t="shared" ca="1" si="3"/>
        <v>0</v>
      </c>
      <c r="F46" s="18">
        <f t="shared" ca="1" si="3"/>
        <v>0</v>
      </c>
      <c r="G46" s="19">
        <f t="shared" ca="1" si="1"/>
        <v>63653.61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F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9">
        <f t="shared" ref="G57" ca="1" si="5">+SUM(D57:F57)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9">
        <f t="shared" ref="G58:G73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503399485.338862</v>
      </c>
      <c r="E74" s="49">
        <f ca="1">SUMIF($C$7:$C$73,"HD",E$7:E$73)</f>
        <v>0</v>
      </c>
      <c r="F74" s="49">
        <f ca="1">SUMIF($C$7:$C$73,"HD",F$7:F$73)</f>
        <v>0</v>
      </c>
      <c r="G74" s="49">
        <f ca="1">SUMIF($C$7:$C$73,"HD",G$7:G$73)</f>
        <v>503399485.338862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503399485.338862</v>
      </c>
      <c r="E76" s="49">
        <f ca="1">E74+E75</f>
        <v>0</v>
      </c>
      <c r="F76" s="49">
        <f ca="1">F74+F75</f>
        <v>0</v>
      </c>
      <c r="G76" s="49">
        <f ca="1">G74+G75</f>
        <v>503399485.338862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33151676.27</v>
      </c>
      <c r="E7" s="18">
        <f t="shared" ca="1" si="0"/>
        <v>0</v>
      </c>
      <c r="F7" s="19">
        <f t="shared" ref="F7:F56" ca="1" si="1">+SUM(D7:E7)</f>
        <v>33151676.27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32153809.289999999</v>
      </c>
      <c r="E8" s="18">
        <f t="shared" ca="1" si="0"/>
        <v>0</v>
      </c>
      <c r="F8" s="19">
        <f t="shared" ca="1" si="1"/>
        <v>32153809.289999999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70444170.560000002</v>
      </c>
      <c r="E9" s="18">
        <f t="shared" ca="1" si="0"/>
        <v>0</v>
      </c>
      <c r="F9" s="19">
        <f t="shared" ca="1" si="1"/>
        <v>70444170.560000002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120168224.24000001</v>
      </c>
      <c r="E10" s="18">
        <f t="shared" ca="1" si="0"/>
        <v>11169.52</v>
      </c>
      <c r="F10" s="19">
        <f t="shared" ca="1" si="1"/>
        <v>120179393.76000001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1590809.76</v>
      </c>
      <c r="E11" s="18">
        <f t="shared" ca="1" si="0"/>
        <v>0</v>
      </c>
      <c r="F11" s="19">
        <f t="shared" ca="1" si="1"/>
        <v>1590809.76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11766782.75</v>
      </c>
      <c r="E13" s="18">
        <f t="shared" ca="1" si="0"/>
        <v>0</v>
      </c>
      <c r="F13" s="19">
        <f t="shared" ca="1" si="1"/>
        <v>11766782.75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45612386.090000004</v>
      </c>
      <c r="E14" s="18">
        <f t="shared" ca="1" si="0"/>
        <v>0</v>
      </c>
      <c r="F14" s="19">
        <f t="shared" ca="1" si="1"/>
        <v>45612386.090000004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11963221</v>
      </c>
      <c r="E17" s="18">
        <f t="shared" ca="1" si="0"/>
        <v>0</v>
      </c>
      <c r="F17" s="19">
        <f t="shared" ca="1" si="1"/>
        <v>11963221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6941874.3100000005</v>
      </c>
      <c r="E18" s="18">
        <f t="shared" ca="1" si="0"/>
        <v>0</v>
      </c>
      <c r="F18" s="19">
        <f t="shared" ca="1" si="1"/>
        <v>6941874.3100000005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33539094.079999998</v>
      </c>
      <c r="E20" s="18">
        <f t="shared" ca="1" si="0"/>
        <v>26549.32</v>
      </c>
      <c r="F20" s="19">
        <f t="shared" ca="1" si="1"/>
        <v>33565643.399999999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2014127.73</v>
      </c>
      <c r="E21" s="18">
        <f t="shared" ca="1" si="0"/>
        <v>0</v>
      </c>
      <c r="F21" s="19">
        <f t="shared" ca="1" si="1"/>
        <v>2014127.73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14929988.24</v>
      </c>
      <c r="E22" s="18">
        <f t="shared" ca="1" si="0"/>
        <v>0</v>
      </c>
      <c r="F22" s="19">
        <f t="shared" ca="1" si="1"/>
        <v>14929988.24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27954092.920000002</v>
      </c>
      <c r="E23" s="18">
        <f t="shared" ca="1" si="2"/>
        <v>2198.81</v>
      </c>
      <c r="F23" s="19">
        <f t="shared" ca="1" si="1"/>
        <v>27956291.73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221613754.01000002</v>
      </c>
      <c r="E24" s="18">
        <f t="shared" ca="1" si="2"/>
        <v>0</v>
      </c>
      <c r="F24" s="19">
        <f t="shared" ca="1" si="1"/>
        <v>221613754.01000002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8691282.1300000288</v>
      </c>
      <c r="E25" s="18">
        <f t="shared" ca="1" si="2"/>
        <v>0</v>
      </c>
      <c r="F25" s="19">
        <f t="shared" ca="1" si="1"/>
        <v>8691282.1300000288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3794199.6251899996</v>
      </c>
      <c r="E26" s="18">
        <f t="shared" ca="1" si="2"/>
        <v>0</v>
      </c>
      <c r="F26" s="19">
        <f t="shared" ca="1" si="1"/>
        <v>3794199.6251899996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39040786.890000001</v>
      </c>
      <c r="E27" s="18">
        <f t="shared" ca="1" si="2"/>
        <v>0</v>
      </c>
      <c r="F27" s="19">
        <f t="shared" ca="1" si="1"/>
        <v>39040786.890000001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981028.02</v>
      </c>
      <c r="E28" s="18">
        <f t="shared" ca="1" si="2"/>
        <v>2875947.05</v>
      </c>
      <c r="F28" s="19">
        <f t="shared" ca="1" si="1"/>
        <v>3856975.07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3116088.43</v>
      </c>
      <c r="E29" s="18">
        <f t="shared" ca="1" si="2"/>
        <v>0</v>
      </c>
      <c r="F29" s="19">
        <f t="shared" ca="1" si="1"/>
        <v>3116088.43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100149531.5</v>
      </c>
      <c r="E30" s="18">
        <f t="shared" ca="1" si="2"/>
        <v>0</v>
      </c>
      <c r="F30" s="19">
        <f t="shared" ca="1" si="1"/>
        <v>100149531.5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262330.75</v>
      </c>
      <c r="E31" s="18">
        <f t="shared" ca="1" si="2"/>
        <v>0</v>
      </c>
      <c r="F31" s="19">
        <f t="shared" ca="1" si="1"/>
        <v>262330.75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35987090.770016998</v>
      </c>
      <c r="E32" s="18">
        <f t="shared" ca="1" si="2"/>
        <v>0</v>
      </c>
      <c r="F32" s="19">
        <f t="shared" ca="1" si="1"/>
        <v>35987090.770016998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56544713.09000019</v>
      </c>
      <c r="E33" s="18">
        <f t="shared" ca="1" si="2"/>
        <v>0</v>
      </c>
      <c r="F33" s="19">
        <f t="shared" ca="1" si="1"/>
        <v>56544713.09000019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2043618.0999999999</v>
      </c>
      <c r="E34" s="18">
        <f t="shared" ca="1" si="2"/>
        <v>0</v>
      </c>
      <c r="F34" s="19">
        <f t="shared" ca="1" si="1"/>
        <v>2043618.0999999999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57522816.479999997</v>
      </c>
      <c r="E35" s="18">
        <f t="shared" ca="1" si="2"/>
        <v>0</v>
      </c>
      <c r="F35" s="19">
        <f t="shared" ca="1" si="1"/>
        <v>57522816.479999997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8709907</v>
      </c>
      <c r="E36" s="18">
        <f t="shared" ca="1" si="2"/>
        <v>0</v>
      </c>
      <c r="F36" s="19">
        <f t="shared" ca="1" si="1"/>
        <v>8709907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28019844.989999998</v>
      </c>
      <c r="E38" s="18">
        <f t="shared" ca="1" si="2"/>
        <v>23677.55</v>
      </c>
      <c r="F38" s="19">
        <f t="shared" ca="1" si="1"/>
        <v>28043522.539999999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32219135.596760001</v>
      </c>
      <c r="E40" s="18">
        <f t="shared" ca="1" si="3"/>
        <v>0</v>
      </c>
      <c r="F40" s="19">
        <f t="shared" ca="1" si="1"/>
        <v>32219135.596760001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4747682.33</v>
      </c>
      <c r="E41" s="18">
        <f t="shared" ca="1" si="3"/>
        <v>0</v>
      </c>
      <c r="F41" s="19">
        <f t="shared" ca="1" si="1"/>
        <v>4747682.33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9046.23</v>
      </c>
      <c r="E42" s="18">
        <f t="shared" ca="1" si="3"/>
        <v>0</v>
      </c>
      <c r="F42" s="19">
        <f t="shared" ca="1" si="1"/>
        <v>9046.23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16907.849999999999</v>
      </c>
      <c r="E43" s="18">
        <f t="shared" ca="1" si="3"/>
        <v>0</v>
      </c>
      <c r="F43" s="19">
        <f t="shared" ca="1" si="1"/>
        <v>16907.849999999999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76729.489999999976</v>
      </c>
      <c r="E44" s="18">
        <f t="shared" ca="1" si="3"/>
        <v>0</v>
      </c>
      <c r="F44" s="19">
        <f t="shared" ca="1" si="1"/>
        <v>76729.489999999976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2341333.9500000002</v>
      </c>
      <c r="E46" s="18">
        <f t="shared" ca="1" si="3"/>
        <v>0</v>
      </c>
      <c r="F46" s="19">
        <f t="shared" ca="1" si="1"/>
        <v>2341333.9500000002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17642.28</v>
      </c>
      <c r="E49" s="18">
        <f t="shared" ca="1" si="3"/>
        <v>0</v>
      </c>
      <c r="F49" s="19">
        <f t="shared" ca="1" si="1"/>
        <v>17642.28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2528609.9900000002</v>
      </c>
      <c r="E50" s="18">
        <f t="shared" ca="1" si="3"/>
        <v>0</v>
      </c>
      <c r="F50" s="19">
        <f t="shared" ca="1" si="1"/>
        <v>2528609.9900000002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302199.09000000003</v>
      </c>
      <c r="E52" s="18">
        <f t="shared" ca="1" si="3"/>
        <v>0</v>
      </c>
      <c r="F52" s="19">
        <f t="shared" ca="1" si="1"/>
        <v>302199.09000000003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0</v>
      </c>
      <c r="F57" s="19">
        <f t="shared" ref="F57" ca="1" si="5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1020966535.8319675</v>
      </c>
      <c r="E74" s="49">
        <f ca="1">SUMIF($C$7:$C$73,"HD",E$7:E$73)</f>
        <v>2939542.2499999995</v>
      </c>
      <c r="F74" s="49">
        <f ca="1">SUMIF($C$7:$C$73,"HD",F$7:F$73)</f>
        <v>1023906078.0819675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1020966535.8319675</v>
      </c>
      <c r="E76" s="49">
        <f ca="1">E74+E75</f>
        <v>2939542.2499999995</v>
      </c>
      <c r="F76" s="49">
        <f ca="1">F74+F75</f>
        <v>1023906078.0819675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54976318.759999998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54976318.759999998</v>
      </c>
      <c r="H7" s="18">
        <f t="shared" ca="1" si="0"/>
        <v>0</v>
      </c>
      <c r="I7" s="18">
        <f t="shared" ca="1" si="0"/>
        <v>2087409.4500000002</v>
      </c>
      <c r="J7" s="18">
        <f t="shared" ca="1" si="0"/>
        <v>121910.54</v>
      </c>
      <c r="K7" s="18">
        <f t="shared" ca="1" si="0"/>
        <v>2961.74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57188600.489999995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433493853.25</v>
      </c>
      <c r="E8" s="18">
        <f t="shared" ca="1" si="0"/>
        <v>66302080.039984196</v>
      </c>
      <c r="F8" s="18">
        <f t="shared" ca="1" si="0"/>
        <v>178959187.31999901</v>
      </c>
      <c r="G8" s="18">
        <f t="shared" ca="1" si="0"/>
        <v>188232585.89001676</v>
      </c>
      <c r="H8" s="18">
        <f t="shared" ca="1" si="0"/>
        <v>90844272.689999998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524338125.94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398254410.32000005</v>
      </c>
      <c r="E9" s="18">
        <f t="shared" ca="1" si="0"/>
        <v>129249265.46000005</v>
      </c>
      <c r="F9" s="18">
        <f t="shared" ca="1" si="0"/>
        <v>243512830.26000002</v>
      </c>
      <c r="G9" s="18">
        <f t="shared" ca="1" si="0"/>
        <v>25492314.599999994</v>
      </c>
      <c r="H9" s="18">
        <f t="shared" ca="1" si="0"/>
        <v>75715122.310000002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473969532.63000005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922257237.39686203</v>
      </c>
      <c r="E10" s="18">
        <f t="shared" ca="1" si="0"/>
        <v>164157917.6193586</v>
      </c>
      <c r="F10" s="18">
        <f t="shared" ca="1" si="0"/>
        <v>276909630.3019588</v>
      </c>
      <c r="G10" s="18">
        <f t="shared" ca="1" si="0"/>
        <v>481189689.47554457</v>
      </c>
      <c r="H10" s="18">
        <f t="shared" ca="1" si="0"/>
        <v>87008438.650001407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1009265676.0468634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6012633.5632999996</v>
      </c>
      <c r="E11" s="18">
        <f t="shared" ca="1" si="0"/>
        <v>3842716.3864000002</v>
      </c>
      <c r="F11" s="18">
        <f t="shared" ca="1" si="0"/>
        <v>1836030.15</v>
      </c>
      <c r="G11" s="18">
        <f t="shared" ca="1" si="0"/>
        <v>333887.0269</v>
      </c>
      <c r="H11" s="18">
        <f t="shared" ca="1" si="0"/>
        <v>23914370.52</v>
      </c>
      <c r="I11" s="18">
        <f t="shared" ca="1" si="0"/>
        <v>10827683.1785</v>
      </c>
      <c r="J11" s="18">
        <f t="shared" ca="1" si="0"/>
        <v>170544.63570000001</v>
      </c>
      <c r="K11" s="18">
        <f t="shared" ca="1" si="0"/>
        <v>265382.45669999998</v>
      </c>
      <c r="L11" s="18">
        <f t="shared" ca="1" si="0"/>
        <v>0</v>
      </c>
      <c r="M11" s="18">
        <f t="shared" ca="1" si="0"/>
        <v>97667.245599999995</v>
      </c>
      <c r="N11" s="18">
        <f t="shared" ca="1" si="0"/>
        <v>0</v>
      </c>
      <c r="O11" s="19">
        <f t="shared" ca="1" si="2"/>
        <v>41288281.599799998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61886240.970000006</v>
      </c>
      <c r="E13" s="18">
        <f t="shared" ca="1" si="0"/>
        <v>6678234.0700000003</v>
      </c>
      <c r="F13" s="18">
        <f t="shared" ca="1" si="0"/>
        <v>41033988.040000007</v>
      </c>
      <c r="G13" s="18">
        <f t="shared" ca="1" si="0"/>
        <v>14174018.859999999</v>
      </c>
      <c r="H13" s="18">
        <f t="shared" ca="1" si="0"/>
        <v>6309099.1000000006</v>
      </c>
      <c r="I13" s="18">
        <f t="shared" ca="1" si="0"/>
        <v>0</v>
      </c>
      <c r="J13" s="18">
        <f t="shared" ca="1" si="0"/>
        <v>818684.88000000012</v>
      </c>
      <c r="K13" s="18">
        <f t="shared" ca="1" si="0"/>
        <v>277160.33999999997</v>
      </c>
      <c r="L13" s="18">
        <f t="shared" ca="1" si="0"/>
        <v>0</v>
      </c>
      <c r="M13" s="18">
        <f t="shared" ca="1" si="0"/>
        <v>408602.68</v>
      </c>
      <c r="N13" s="18">
        <f t="shared" ca="1" si="0"/>
        <v>0</v>
      </c>
      <c r="O13" s="19">
        <f t="shared" ca="1" si="2"/>
        <v>69699787.969999999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647781164.29999971</v>
      </c>
      <c r="E14" s="18">
        <f t="shared" ca="1" si="0"/>
        <v>85947243.320000023</v>
      </c>
      <c r="F14" s="18">
        <f t="shared" ca="1" si="0"/>
        <v>85947244.376562923</v>
      </c>
      <c r="G14" s="18">
        <f t="shared" ca="1" si="0"/>
        <v>475886676.60343677</v>
      </c>
      <c r="H14" s="18">
        <f t="shared" ca="1" si="0"/>
        <v>55932135.890000001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703713300.1899997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29156988</v>
      </c>
      <c r="E17" s="18">
        <f t="shared" ca="1" si="0"/>
        <v>199033</v>
      </c>
      <c r="F17" s="18">
        <f t="shared" ca="1" si="0"/>
        <v>431328</v>
      </c>
      <c r="G17" s="18">
        <f t="shared" ca="1" si="0"/>
        <v>28526627</v>
      </c>
      <c r="H17" s="18">
        <f t="shared" ca="1" si="0"/>
        <v>1184445</v>
      </c>
      <c r="I17" s="18">
        <f t="shared" ca="1" si="0"/>
        <v>42645218</v>
      </c>
      <c r="J17" s="18">
        <f t="shared" ca="1" si="0"/>
        <v>5262782</v>
      </c>
      <c r="K17" s="18">
        <f t="shared" ca="1" si="0"/>
        <v>7950684</v>
      </c>
      <c r="L17" s="18">
        <f t="shared" ca="1" si="0"/>
        <v>0</v>
      </c>
      <c r="M17" s="18">
        <f t="shared" ca="1" si="0"/>
        <v>4951052</v>
      </c>
      <c r="N17" s="18">
        <f t="shared" ca="1" si="0"/>
        <v>0</v>
      </c>
      <c r="O17" s="19">
        <f t="shared" ca="1" si="2"/>
        <v>91151169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33741141.449699998</v>
      </c>
      <c r="E18" s="18">
        <f t="shared" ca="1" si="0"/>
        <v>65835.679999999993</v>
      </c>
      <c r="F18" s="18">
        <f t="shared" ca="1" si="0"/>
        <v>9496161.4816999994</v>
      </c>
      <c r="G18" s="18">
        <f t="shared" ca="1" si="0"/>
        <v>24179144.287999999</v>
      </c>
      <c r="H18" s="18">
        <f t="shared" ca="1" si="0"/>
        <v>7986.59</v>
      </c>
      <c r="I18" s="18">
        <f t="shared" ca="1" si="0"/>
        <v>69431893.150000006</v>
      </c>
      <c r="J18" s="18">
        <f t="shared" ca="1" si="0"/>
        <v>707010.5</v>
      </c>
      <c r="K18" s="18">
        <f t="shared" ca="1" si="0"/>
        <v>6459.23</v>
      </c>
      <c r="L18" s="18">
        <f t="shared" ca="1" si="0"/>
        <v>0</v>
      </c>
      <c r="M18" s="18">
        <f t="shared" ca="1" si="0"/>
        <v>3741202.95</v>
      </c>
      <c r="N18" s="18">
        <f t="shared" ca="1" si="0"/>
        <v>0</v>
      </c>
      <c r="O18" s="19">
        <f t="shared" ca="1" si="2"/>
        <v>107635693.86970001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571932020.61000037</v>
      </c>
      <c r="E20" s="18">
        <f t="shared" ca="1" si="0"/>
        <v>89926393.350000456</v>
      </c>
      <c r="F20" s="18">
        <f t="shared" ca="1" si="0"/>
        <v>158764689.22999999</v>
      </c>
      <c r="G20" s="18">
        <f t="shared" ca="1" si="0"/>
        <v>323240938.02999997</v>
      </c>
      <c r="H20" s="18">
        <f t="shared" ca="1" si="0"/>
        <v>28793948.330000002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600725968.94000041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35449851</v>
      </c>
      <c r="E21" s="18">
        <f t="shared" ca="1" si="0"/>
        <v>7208291.1399999997</v>
      </c>
      <c r="F21" s="18">
        <f t="shared" ca="1" si="0"/>
        <v>19653703.93</v>
      </c>
      <c r="G21" s="18">
        <f t="shared" ca="1" si="0"/>
        <v>8587855.9299999997</v>
      </c>
      <c r="H21" s="18">
        <f t="shared" ca="1" si="0"/>
        <v>5531012.3300000001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40980863.329999998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124735424.53999999</v>
      </c>
      <c r="E22" s="18">
        <f t="shared" ca="1" si="0"/>
        <v>26770773.18</v>
      </c>
      <c r="F22" s="18">
        <f t="shared" ca="1" si="0"/>
        <v>52050599.329999998</v>
      </c>
      <c r="G22" s="18">
        <f t="shared" ca="1" si="0"/>
        <v>45914052.030000001</v>
      </c>
      <c r="H22" s="18">
        <f t="shared" ca="1" si="0"/>
        <v>18449853.949999999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143185278.48999998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756432212.74000001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201705886.10999998</v>
      </c>
      <c r="F23" s="18">
        <f t="shared" ca="1" si="4"/>
        <v>256511612.18000001</v>
      </c>
      <c r="G23" s="18">
        <f t="shared" ca="1" si="4"/>
        <v>298214714.45000005</v>
      </c>
      <c r="H23" s="18">
        <f t="shared" ca="1" si="4"/>
        <v>192909528.23000002</v>
      </c>
      <c r="I23" s="18">
        <f t="shared" ca="1" si="4"/>
        <v>501836203.32000005</v>
      </c>
      <c r="J23" s="18">
        <f t="shared" ca="1" si="4"/>
        <v>81672481.590000004</v>
      </c>
      <c r="K23" s="18">
        <f t="shared" ca="1" si="4"/>
        <v>-55.5</v>
      </c>
      <c r="L23" s="18">
        <f t="shared" ca="1" si="4"/>
        <v>0</v>
      </c>
      <c r="M23" s="18">
        <f t="shared" ca="1" si="4"/>
        <v>2388.1099999999997</v>
      </c>
      <c r="N23" s="18">
        <f t="shared" ca="1" si="4"/>
        <v>0</v>
      </c>
      <c r="O23" s="19">
        <f t="shared" ca="1" si="3"/>
        <v>1532852758.4900002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465248315.43999994</v>
      </c>
      <c r="E24" s="18">
        <f t="shared" ca="1" si="4"/>
        <v>60925787.270000026</v>
      </c>
      <c r="F24" s="18">
        <f t="shared" ca="1" si="4"/>
        <v>156354595.85002655</v>
      </c>
      <c r="G24" s="18">
        <f t="shared" ca="1" si="4"/>
        <v>247967932.31997335</v>
      </c>
      <c r="H24" s="18">
        <f t="shared" ca="1" si="4"/>
        <v>53582703.789999999</v>
      </c>
      <c r="I24" s="18">
        <f t="shared" ca="1" si="4"/>
        <v>25116.36</v>
      </c>
      <c r="J24" s="18">
        <f t="shared" ca="1" si="4"/>
        <v>1568.69</v>
      </c>
      <c r="K24" s="18">
        <f t="shared" ca="1" si="4"/>
        <v>2622</v>
      </c>
      <c r="L24" s="18">
        <f t="shared" ca="1" si="4"/>
        <v>0</v>
      </c>
      <c r="M24" s="18">
        <f t="shared" ca="1" si="4"/>
        <v>528.55999999999995</v>
      </c>
      <c r="N24" s="18">
        <f t="shared" ca="1" si="4"/>
        <v>0</v>
      </c>
      <c r="O24" s="19">
        <f t="shared" ca="1" si="3"/>
        <v>518860854.83999991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113125041.15000112</v>
      </c>
      <c r="E25" s="18">
        <f t="shared" ca="1" si="4"/>
        <v>9644358.9400000107</v>
      </c>
      <c r="F25" s="18">
        <f t="shared" ca="1" si="4"/>
        <v>82220946.230001107</v>
      </c>
      <c r="G25" s="18">
        <f t="shared" ca="1" si="4"/>
        <v>21259735.98</v>
      </c>
      <c r="H25" s="18">
        <f t="shared" ca="1" si="4"/>
        <v>14657056.370000301</v>
      </c>
      <c r="I25" s="18">
        <f t="shared" ca="1" si="4"/>
        <v>100330340.58000021</v>
      </c>
      <c r="J25" s="18">
        <f t="shared" ca="1" si="4"/>
        <v>3754332.7399999797</v>
      </c>
      <c r="K25" s="18">
        <f t="shared" ca="1" si="4"/>
        <v>3782366.2900000098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235649137.1300016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5">+E26+F26+G26</f>
        <v>3884435.5599999996</v>
      </c>
      <c r="E26" s="18">
        <f t="shared" ca="1" si="4"/>
        <v>1272383.1599999997</v>
      </c>
      <c r="F26" s="18">
        <f t="shared" ca="1" si="4"/>
        <v>472544.23000000004</v>
      </c>
      <c r="G26" s="18">
        <f t="shared" ca="1" si="4"/>
        <v>2139508.17</v>
      </c>
      <c r="H26" s="18">
        <f t="shared" ca="1" si="4"/>
        <v>1556919.91</v>
      </c>
      <c r="I26" s="18">
        <f t="shared" ca="1" si="4"/>
        <v>8993499.1899999995</v>
      </c>
      <c r="J26" s="18">
        <f t="shared" ca="1" si="4"/>
        <v>2214647.04</v>
      </c>
      <c r="K26" s="18">
        <f t="shared" ca="1" si="4"/>
        <v>1311586.3300000003</v>
      </c>
      <c r="L26" s="18">
        <f t="shared" ca="1" si="4"/>
        <v>0</v>
      </c>
      <c r="M26" s="18">
        <f t="shared" ca="1" si="4"/>
        <v>361046.27</v>
      </c>
      <c r="N26" s="18">
        <f t="shared" ca="1" si="4"/>
        <v>0</v>
      </c>
      <c r="O26" s="19">
        <f t="shared" ref="O26:O37" ca="1" si="6">D26+SUM(H26:N26)</f>
        <v>18322134.300000001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293538797.69999999</v>
      </c>
      <c r="E27" s="18">
        <f t="shared" ca="1" si="4"/>
        <v>29524208.91899997</v>
      </c>
      <c r="F27" s="18">
        <f t="shared" ca="1" si="4"/>
        <v>220851479.83200002</v>
      </c>
      <c r="G27" s="18">
        <f t="shared" ca="1" si="4"/>
        <v>43163108.948999994</v>
      </c>
      <c r="H27" s="18">
        <f t="shared" ca="1" si="4"/>
        <v>16360148.83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309898946.52999997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50341810.839903414</v>
      </c>
      <c r="E28" s="18">
        <f t="shared" ca="1" si="4"/>
        <v>12958054.100004863</v>
      </c>
      <c r="F28" s="18">
        <f t="shared" ca="1" si="4"/>
        <v>11076937.569998886</v>
      </c>
      <c r="G28" s="18">
        <f t="shared" ca="1" si="4"/>
        <v>26306819.169899661</v>
      </c>
      <c r="H28" s="18">
        <f t="shared" ca="1" si="4"/>
        <v>29564940.050000001</v>
      </c>
      <c r="I28" s="18">
        <f t="shared" ca="1" si="4"/>
        <v>97276920.730000004</v>
      </c>
      <c r="J28" s="18">
        <f t="shared" ca="1" si="4"/>
        <v>907360.82</v>
      </c>
      <c r="K28" s="18">
        <f t="shared" ca="1" si="4"/>
        <v>869822.81</v>
      </c>
      <c r="L28" s="18">
        <f t="shared" ca="1" si="4"/>
        <v>0</v>
      </c>
      <c r="M28" s="18">
        <f t="shared" ca="1" si="4"/>
        <v>883217.64</v>
      </c>
      <c r="N28" s="18">
        <f t="shared" ca="1" si="4"/>
        <v>0</v>
      </c>
      <c r="O28" s="19">
        <f t="shared" ca="1" si="6"/>
        <v>179844072.88990343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19257640.98</v>
      </c>
      <c r="E29" s="18">
        <f t="shared" ca="1" si="4"/>
        <v>5158659.25</v>
      </c>
      <c r="F29" s="18">
        <f t="shared" ca="1" si="4"/>
        <v>6600938.7300000004</v>
      </c>
      <c r="G29" s="18">
        <f t="shared" ca="1" si="4"/>
        <v>7498043</v>
      </c>
      <c r="H29" s="18">
        <f t="shared" ca="1" si="4"/>
        <v>957341.12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20214982.100000001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105645992.56900002</v>
      </c>
      <c r="E30" s="18">
        <f t="shared" ca="1" si="4"/>
        <v>10726367.967881877</v>
      </c>
      <c r="F30" s="18">
        <f t="shared" ca="1" si="4"/>
        <v>76944799.657846555</v>
      </c>
      <c r="G30" s="18">
        <f t="shared" ca="1" si="4"/>
        <v>17974824.943271592</v>
      </c>
      <c r="H30" s="18">
        <f t="shared" ca="1" si="4"/>
        <v>32264873.949999999</v>
      </c>
      <c r="I30" s="18">
        <f t="shared" ca="1" si="4"/>
        <v>94614525.002800003</v>
      </c>
      <c r="J30" s="18">
        <f t="shared" ca="1" si="4"/>
        <v>17821566.833799999</v>
      </c>
      <c r="K30" s="18">
        <f t="shared" ca="1" si="4"/>
        <v>36066960.659500003</v>
      </c>
      <c r="L30" s="18">
        <f t="shared" ca="1" si="4"/>
        <v>0</v>
      </c>
      <c r="M30" s="18">
        <f t="shared" ca="1" si="4"/>
        <v>17612968.8402</v>
      </c>
      <c r="N30" s="18">
        <f t="shared" ca="1" si="4"/>
        <v>0</v>
      </c>
      <c r="O30" s="19">
        <f t="shared" ca="1" si="6"/>
        <v>304026887.85530001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4254405.01</v>
      </c>
      <c r="E31" s="18">
        <f t="shared" ca="1" si="4"/>
        <v>493839.38000000006</v>
      </c>
      <c r="F31" s="18">
        <f t="shared" ca="1" si="4"/>
        <v>1497836.67</v>
      </c>
      <c r="G31" s="18">
        <f t="shared" ca="1" si="4"/>
        <v>2262728.96</v>
      </c>
      <c r="H31" s="18">
        <f t="shared" ca="1" si="4"/>
        <v>2751573.28</v>
      </c>
      <c r="I31" s="18">
        <f t="shared" ca="1" si="4"/>
        <v>12951193.380000001</v>
      </c>
      <c r="J31" s="18">
        <f t="shared" ca="1" si="4"/>
        <v>633791.84</v>
      </c>
      <c r="K31" s="18">
        <f t="shared" ca="1" si="4"/>
        <v>1119840.99</v>
      </c>
      <c r="L31" s="18">
        <f t="shared" ca="1" si="4"/>
        <v>0</v>
      </c>
      <c r="M31" s="18">
        <f t="shared" ca="1" si="4"/>
        <v>520325.88</v>
      </c>
      <c r="N31" s="18">
        <f t="shared" ca="1" si="4"/>
        <v>0</v>
      </c>
      <c r="O31" s="19">
        <f t="shared" ca="1" si="6"/>
        <v>22231130.379999995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176329417.45362499</v>
      </c>
      <c r="E32" s="18">
        <f t="shared" ca="1" si="4"/>
        <v>13668435.730010001</v>
      </c>
      <c r="F32" s="18">
        <f t="shared" ca="1" si="4"/>
        <v>29893276.967983004</v>
      </c>
      <c r="G32" s="18">
        <f t="shared" ca="1" si="4"/>
        <v>132767704.755632</v>
      </c>
      <c r="H32" s="18">
        <f t="shared" ca="1" si="4"/>
        <v>24154126.699999999</v>
      </c>
      <c r="I32" s="18">
        <f t="shared" ca="1" si="4"/>
        <v>165745487.78664902</v>
      </c>
      <c r="J32" s="18">
        <f t="shared" ca="1" si="4"/>
        <v>20642376.010208003</v>
      </c>
      <c r="K32" s="18">
        <f t="shared" ca="1" si="4"/>
        <v>19010581.817673001</v>
      </c>
      <c r="L32" s="18">
        <f t="shared" ca="1" si="4"/>
        <v>0</v>
      </c>
      <c r="M32" s="18">
        <f t="shared" ca="1" si="4"/>
        <v>19967624.317653</v>
      </c>
      <c r="N32" s="18">
        <f t="shared" ca="1" si="4"/>
        <v>0</v>
      </c>
      <c r="O32" s="19">
        <f t="shared" ca="1" si="6"/>
        <v>425849614.08580804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101400853.33999935</v>
      </c>
      <c r="E33" s="18">
        <f t="shared" ca="1" si="4"/>
        <v>35208539.449998915</v>
      </c>
      <c r="F33" s="18">
        <f t="shared" ca="1" si="4"/>
        <v>27166267.450000044</v>
      </c>
      <c r="G33" s="18">
        <f t="shared" ca="1" si="4"/>
        <v>39026046.440000385</v>
      </c>
      <c r="H33" s="18">
        <f t="shared" ca="1" si="4"/>
        <v>37578292.300001554</v>
      </c>
      <c r="I33" s="18">
        <f t="shared" ca="1" si="4"/>
        <v>102718001.95999984</v>
      </c>
      <c r="J33" s="18">
        <f t="shared" ca="1" si="4"/>
        <v>9200849.0499993656</v>
      </c>
      <c r="K33" s="18">
        <f t="shared" ca="1" si="4"/>
        <v>2347557.2499993574</v>
      </c>
      <c r="L33" s="18">
        <f t="shared" ca="1" si="4"/>
        <v>0</v>
      </c>
      <c r="M33" s="18">
        <f t="shared" ca="1" si="4"/>
        <v>473283.88000003604</v>
      </c>
      <c r="N33" s="18">
        <f t="shared" ca="1" si="4"/>
        <v>0</v>
      </c>
      <c r="O33" s="19">
        <f t="shared" ca="1" si="6"/>
        <v>253718837.77999946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2328985.3699999531</v>
      </c>
      <c r="E34" s="18">
        <f t="shared" ca="1" si="4"/>
        <v>1405719.8299999542</v>
      </c>
      <c r="F34" s="18">
        <f t="shared" ca="1" si="4"/>
        <v>217854.99999999994</v>
      </c>
      <c r="G34" s="18">
        <f t="shared" ca="1" si="4"/>
        <v>705410.53999999887</v>
      </c>
      <c r="H34" s="18">
        <f t="shared" ca="1" si="4"/>
        <v>9865780.5000000335</v>
      </c>
      <c r="I34" s="18">
        <f t="shared" ca="1" si="4"/>
        <v>6369255.0900000492</v>
      </c>
      <c r="J34" s="18">
        <f t="shared" ca="1" si="4"/>
        <v>144798.1200000004</v>
      </c>
      <c r="K34" s="18">
        <f t="shared" ca="1" si="4"/>
        <v>207850.69999999888</v>
      </c>
      <c r="L34" s="18">
        <f t="shared" ca="1" si="4"/>
        <v>0</v>
      </c>
      <c r="M34" s="18">
        <f t="shared" ca="1" si="4"/>
        <v>234631.03000000067</v>
      </c>
      <c r="N34" s="18">
        <f t="shared" ca="1" si="4"/>
        <v>0</v>
      </c>
      <c r="O34" s="19">
        <f t="shared" ca="1" si="6"/>
        <v>19151300.810000036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17694722.140000001</v>
      </c>
      <c r="E35" s="18">
        <f t="shared" ca="1" si="4"/>
        <v>3116184.28</v>
      </c>
      <c r="F35" s="18">
        <f t="shared" ca="1" si="4"/>
        <v>14578537.860000001</v>
      </c>
      <c r="G35" s="18">
        <f t="shared" ca="1" si="4"/>
        <v>0</v>
      </c>
      <c r="H35" s="18">
        <f t="shared" ca="1" si="4"/>
        <v>2224417.4500000002</v>
      </c>
      <c r="I35" s="18">
        <f t="shared" ca="1" si="4"/>
        <v>93136580.640000015</v>
      </c>
      <c r="J35" s="18">
        <f t="shared" ca="1" si="4"/>
        <v>1282916.7999999998</v>
      </c>
      <c r="K35" s="18">
        <f t="shared" ca="1" si="4"/>
        <v>417632.4499999999</v>
      </c>
      <c r="L35" s="18">
        <f t="shared" ca="1" si="4"/>
        <v>0</v>
      </c>
      <c r="M35" s="18">
        <f t="shared" ca="1" si="4"/>
        <v>342280.27999999997</v>
      </c>
      <c r="N35" s="18">
        <f t="shared" ca="1" si="4"/>
        <v>0</v>
      </c>
      <c r="O35" s="19">
        <f t="shared" ca="1" si="6"/>
        <v>115098549.76000002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12807535.039999999</v>
      </c>
      <c r="E36" s="18">
        <f t="shared" ca="1" si="4"/>
        <v>2332500</v>
      </c>
      <c r="F36" s="18">
        <f t="shared" ca="1" si="4"/>
        <v>7673442.04</v>
      </c>
      <c r="G36" s="18">
        <f t="shared" ca="1" si="4"/>
        <v>2801593</v>
      </c>
      <c r="H36" s="18">
        <f t="shared" ca="1" si="4"/>
        <v>5851207</v>
      </c>
      <c r="I36" s="18">
        <f t="shared" ca="1" si="4"/>
        <v>15741171.5</v>
      </c>
      <c r="J36" s="18">
        <f t="shared" ca="1" si="4"/>
        <v>1033651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35433564.539999999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139065779.98999861</v>
      </c>
      <c r="E38" s="18">
        <f t="shared" ca="1" si="4"/>
        <v>24620247.779997703</v>
      </c>
      <c r="F38" s="18">
        <f t="shared" ca="1" si="4"/>
        <v>89644775.740000904</v>
      </c>
      <c r="G38" s="18">
        <f t="shared" ca="1" si="4"/>
        <v>24800756.470000003</v>
      </c>
      <c r="H38" s="18">
        <f t="shared" ca="1" si="4"/>
        <v>6970736.9100000001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146036516.89999861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25271347.59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22220466.25</v>
      </c>
      <c r="F39" s="18">
        <f t="shared" ca="1" si="8"/>
        <v>3050881.34</v>
      </c>
      <c r="G39" s="18">
        <f t="shared" ca="1" si="8"/>
        <v>0</v>
      </c>
      <c r="H39" s="18">
        <f t="shared" ca="1" si="8"/>
        <v>19499382.32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44770729.909999996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6217985.7800000003</v>
      </c>
      <c r="E40" s="18">
        <f t="shared" ca="1" si="8"/>
        <v>1276959.8399999999</v>
      </c>
      <c r="F40" s="18">
        <f t="shared" ca="1" si="8"/>
        <v>3088354.7800000003</v>
      </c>
      <c r="G40" s="18">
        <f t="shared" ca="1" si="8"/>
        <v>1852671.1600000001</v>
      </c>
      <c r="H40" s="18">
        <f t="shared" ca="1" si="8"/>
        <v>6893018.6900000004</v>
      </c>
      <c r="I40" s="18">
        <f t="shared" ca="1" si="8"/>
        <v>19630945.27031</v>
      </c>
      <c r="J40" s="18">
        <f t="shared" ca="1" si="8"/>
        <v>876189.65543999989</v>
      </c>
      <c r="K40" s="18">
        <f t="shared" ca="1" si="8"/>
        <v>0</v>
      </c>
      <c r="L40" s="18">
        <f t="shared" ca="1" si="8"/>
        <v>0</v>
      </c>
      <c r="M40" s="18">
        <f t="shared" ca="1" si="8"/>
        <v>624481.06543999992</v>
      </c>
      <c r="N40" s="18">
        <f t="shared" ca="1" si="8"/>
        <v>0</v>
      </c>
      <c r="O40" s="19">
        <f t="shared" ca="1" si="7"/>
        <v>34242620.46119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1333652.8799999999</v>
      </c>
      <c r="E41" s="18">
        <f t="shared" ca="1" si="8"/>
        <v>235245.07</v>
      </c>
      <c r="F41" s="18">
        <f t="shared" ca="1" si="8"/>
        <v>477421.19</v>
      </c>
      <c r="G41" s="18">
        <f t="shared" ca="1" si="8"/>
        <v>620986.62</v>
      </c>
      <c r="H41" s="18">
        <f t="shared" ca="1" si="8"/>
        <v>458615.99</v>
      </c>
      <c r="I41" s="18">
        <f t="shared" ca="1" si="8"/>
        <v>5512655.9700000007</v>
      </c>
      <c r="J41" s="18">
        <f t="shared" ca="1" si="8"/>
        <v>85359.430000000008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7390284.2700000005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2305204.3599999924</v>
      </c>
      <c r="E43" s="18">
        <f t="shared" ca="1" si="8"/>
        <v>1320698.899999995</v>
      </c>
      <c r="F43" s="18">
        <f t="shared" ca="1" si="8"/>
        <v>10498.870000000004</v>
      </c>
      <c r="G43" s="18">
        <f t="shared" ca="1" si="8"/>
        <v>974006.58999999729</v>
      </c>
      <c r="H43" s="18">
        <f t="shared" ca="1" si="8"/>
        <v>137781.99000000002</v>
      </c>
      <c r="I43" s="18">
        <f t="shared" ca="1" si="8"/>
        <v>6406606.5899999114</v>
      </c>
      <c r="J43" s="18">
        <f t="shared" ca="1" si="8"/>
        <v>489048.13999999891</v>
      </c>
      <c r="K43" s="18">
        <f t="shared" ca="1" si="8"/>
        <v>95826.310000000449</v>
      </c>
      <c r="L43" s="18">
        <f t="shared" ca="1" si="8"/>
        <v>0</v>
      </c>
      <c r="M43" s="18">
        <f t="shared" ca="1" si="8"/>
        <v>89368.920000000347</v>
      </c>
      <c r="N43" s="18">
        <f t="shared" ca="1" si="8"/>
        <v>0</v>
      </c>
      <c r="O43" s="19">
        <f t="shared" ref="O43" ca="1" si="9">D43+SUM(H43:N43)</f>
        <v>9523836.3099999037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1483577.8699999922</v>
      </c>
      <c r="E44" s="18">
        <f t="shared" ca="1" si="8"/>
        <v>1242009.419999992</v>
      </c>
      <c r="F44" s="18">
        <f t="shared" ca="1" si="8"/>
        <v>0</v>
      </c>
      <c r="G44" s="18">
        <f t="shared" ca="1" si="8"/>
        <v>241568.4500000001</v>
      </c>
      <c r="H44" s="18">
        <f t="shared" ca="1" si="8"/>
        <v>4365083.6599999228</v>
      </c>
      <c r="I44" s="18">
        <f t="shared" ca="1" si="8"/>
        <v>2793403.2699999842</v>
      </c>
      <c r="J44" s="18">
        <f t="shared" ca="1" si="8"/>
        <v>163640.9500000003</v>
      </c>
      <c r="K44" s="18">
        <f t="shared" ca="1" si="8"/>
        <v>147495.46000000049</v>
      </c>
      <c r="L44" s="18">
        <f t="shared" ca="1" si="8"/>
        <v>0</v>
      </c>
      <c r="M44" s="18">
        <f t="shared" ca="1" si="8"/>
        <v>147330.93000000043</v>
      </c>
      <c r="N44" s="18">
        <f t="shared" ca="1" si="8"/>
        <v>0</v>
      </c>
      <c r="O44" s="19">
        <f t="shared" ca="1" si="7"/>
        <v>9100532.1399999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2257230.0199999986</v>
      </c>
      <c r="E45" s="18">
        <f t="shared" ca="1" si="8"/>
        <v>897100.6399999985</v>
      </c>
      <c r="F45" s="18">
        <f t="shared" ca="1" si="8"/>
        <v>845015.43999999983</v>
      </c>
      <c r="G45" s="18">
        <f t="shared" ca="1" si="8"/>
        <v>515113.94000000058</v>
      </c>
      <c r="H45" s="18">
        <f t="shared" ca="1" si="8"/>
        <v>2670491.8099999786</v>
      </c>
      <c r="I45" s="18">
        <f t="shared" ca="1" si="8"/>
        <v>5762368.5300000375</v>
      </c>
      <c r="J45" s="18">
        <f t="shared" ca="1" si="8"/>
        <v>3214662.869999995</v>
      </c>
      <c r="K45" s="18">
        <f t="shared" ca="1" si="8"/>
        <v>38188.090000000077</v>
      </c>
      <c r="L45" s="18">
        <f t="shared" ca="1" si="8"/>
        <v>0</v>
      </c>
      <c r="M45" s="18">
        <f t="shared" ca="1" si="8"/>
        <v>37907.09000000004</v>
      </c>
      <c r="N45" s="18">
        <f t="shared" ca="1" si="8"/>
        <v>0</v>
      </c>
      <c r="O45" s="19">
        <f t="shared" ca="1" si="7"/>
        <v>13980848.410000011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2177160.42</v>
      </c>
      <c r="E46" s="18">
        <f t="shared" ca="1" si="8"/>
        <v>10914.6</v>
      </c>
      <c r="F46" s="18">
        <f t="shared" ca="1" si="8"/>
        <v>1965114.65</v>
      </c>
      <c r="G46" s="18">
        <f t="shared" ca="1" si="8"/>
        <v>201131.17</v>
      </c>
      <c r="H46" s="18">
        <f t="shared" ca="1" si="8"/>
        <v>105390.89</v>
      </c>
      <c r="I46" s="18">
        <f t="shared" ca="1" si="8"/>
        <v>16105756.51</v>
      </c>
      <c r="J46" s="18">
        <f t="shared" ca="1" si="8"/>
        <v>647029.96</v>
      </c>
      <c r="K46" s="18">
        <f t="shared" ca="1" si="8"/>
        <v>265905.02</v>
      </c>
      <c r="L46" s="18">
        <f t="shared" ca="1" si="8"/>
        <v>0</v>
      </c>
      <c r="M46" s="18">
        <f t="shared" ca="1" si="8"/>
        <v>264503.90000000002</v>
      </c>
      <c r="N46" s="18">
        <f t="shared" ca="1" si="8"/>
        <v>0</v>
      </c>
      <c r="O46" s="19">
        <f t="shared" ca="1" si="7"/>
        <v>19565746.699999996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1852.4199999999998</v>
      </c>
      <c r="E47" s="18">
        <f t="shared" ca="1" si="8"/>
        <v>1108.42</v>
      </c>
      <c r="F47" s="18">
        <f t="shared" ca="1" si="8"/>
        <v>0</v>
      </c>
      <c r="G47" s="18">
        <f t="shared" ca="1" si="8"/>
        <v>743.99999999999977</v>
      </c>
      <c r="H47" s="18">
        <f t="shared" ca="1" si="8"/>
        <v>31315.169999999984</v>
      </c>
      <c r="I47" s="18">
        <f t="shared" ca="1" si="8"/>
        <v>5976.7500000000009</v>
      </c>
      <c r="J47" s="18">
        <f t="shared" ca="1" si="8"/>
        <v>-1156.19</v>
      </c>
      <c r="K47" s="18">
        <f t="shared" ca="1" si="8"/>
        <v>0</v>
      </c>
      <c r="L47" s="18">
        <f t="shared" ca="1" si="8"/>
        <v>0</v>
      </c>
      <c r="M47" s="18">
        <f t="shared" ca="1" si="8"/>
        <v>0</v>
      </c>
      <c r="N47" s="18">
        <f t="shared" ca="1" si="8"/>
        <v>0</v>
      </c>
      <c r="O47" s="19">
        <f t="shared" ca="1" si="7"/>
        <v>37988.14999999998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2092.15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6" ca="1" si="10">D48+SUM(H48:N48)</f>
        <v>2092.15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6950512.5999999987</v>
      </c>
      <c r="E49" s="18">
        <f t="shared" ca="1" si="8"/>
        <v>1203041.9699999988</v>
      </c>
      <c r="F49" s="18">
        <f t="shared" ca="1" si="8"/>
        <v>141172.37</v>
      </c>
      <c r="G49" s="18">
        <f t="shared" ca="1" si="8"/>
        <v>5606298.2599999998</v>
      </c>
      <c r="H49" s="18">
        <f t="shared" ca="1" si="8"/>
        <v>1183747.8499999994</v>
      </c>
      <c r="I49" s="18">
        <f t="shared" ca="1" si="8"/>
        <v>16716484.260000026</v>
      </c>
      <c r="J49" s="18">
        <f t="shared" ca="1" si="8"/>
        <v>0</v>
      </c>
      <c r="K49" s="18">
        <f t="shared" ca="1" si="8"/>
        <v>0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24850744.710000023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1015437.47</v>
      </c>
      <c r="E50" s="18">
        <f t="shared" ca="1" si="8"/>
        <v>830948.1</v>
      </c>
      <c r="F50" s="18">
        <f t="shared" ca="1" si="8"/>
        <v>22797.08</v>
      </c>
      <c r="G50" s="18">
        <f t="shared" ca="1" si="8"/>
        <v>161692.29</v>
      </c>
      <c r="H50" s="18">
        <f t="shared" ca="1" si="8"/>
        <v>2769914.8</v>
      </c>
      <c r="I50" s="18">
        <f t="shared" ca="1" si="8"/>
        <v>3308139.16</v>
      </c>
      <c r="J50" s="18">
        <f t="shared" ca="1" si="8"/>
        <v>52203.76</v>
      </c>
      <c r="K50" s="18">
        <f t="shared" ca="1" si="8"/>
        <v>133923.34</v>
      </c>
      <c r="L50" s="18">
        <f t="shared" ca="1" si="8"/>
        <v>0</v>
      </c>
      <c r="M50" s="18">
        <f t="shared" ca="1" si="8"/>
        <v>44790.55</v>
      </c>
      <c r="N50" s="18">
        <f t="shared" ca="1" si="8"/>
        <v>0</v>
      </c>
      <c r="O50" s="19">
        <f t="shared" ca="1" si="10"/>
        <v>7324409.0799999991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10406403.389999995</v>
      </c>
      <c r="E52" s="18">
        <f t="shared" ca="1" si="8"/>
        <v>3629987.0799999954</v>
      </c>
      <c r="F52" s="18">
        <f t="shared" ca="1" si="8"/>
        <v>5558110.9999999991</v>
      </c>
      <c r="G52" s="18">
        <f t="shared" ca="1" si="8"/>
        <v>1218305.31</v>
      </c>
      <c r="H52" s="18">
        <f t="shared" ca="1" si="8"/>
        <v>1961825.35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12368228.739999995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0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9">
        <f t="shared" ca="1" si="5"/>
        <v>0</v>
      </c>
      <c r="E55" s="18">
        <f t="shared" ref="E55:N70" ca="1" si="1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1"/>
        <v>0</v>
      </c>
      <c r="G55" s="18">
        <f t="shared" ca="1" si="11"/>
        <v>0</v>
      </c>
      <c r="H55" s="18">
        <f t="shared" ca="1" si="11"/>
        <v>0</v>
      </c>
      <c r="I55" s="18">
        <f t="shared" ca="1" si="11"/>
        <v>0</v>
      </c>
      <c r="J55" s="18">
        <f t="shared" ca="1" si="11"/>
        <v>0</v>
      </c>
      <c r="K55" s="18">
        <f t="shared" ca="1" si="11"/>
        <v>0</v>
      </c>
      <c r="L55" s="18">
        <f t="shared" ca="1" si="11"/>
        <v>0</v>
      </c>
      <c r="M55" s="18">
        <f t="shared" ca="1" si="11"/>
        <v>0</v>
      </c>
      <c r="N55" s="18">
        <f t="shared" ca="1" si="11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9">
        <f t="shared" ca="1" si="5"/>
        <v>0</v>
      </c>
      <c r="E56" s="18">
        <f t="shared" ca="1" si="11"/>
        <v>0</v>
      </c>
      <c r="F56" s="18">
        <f t="shared" ca="1" si="11"/>
        <v>0</v>
      </c>
      <c r="G56" s="18">
        <f t="shared" ca="1" si="11"/>
        <v>0</v>
      </c>
      <c r="H56" s="18">
        <f t="shared" ca="1" si="11"/>
        <v>0</v>
      </c>
      <c r="I56" s="18">
        <f t="shared" ca="1" si="11"/>
        <v>0</v>
      </c>
      <c r="J56" s="18">
        <f t="shared" ca="1" si="11"/>
        <v>0</v>
      </c>
      <c r="K56" s="18">
        <f t="shared" ca="1" si="11"/>
        <v>0</v>
      </c>
      <c r="L56" s="18">
        <f t="shared" ca="1" si="11"/>
        <v>0</v>
      </c>
      <c r="M56" s="18">
        <f t="shared" ca="1" si="11"/>
        <v>0</v>
      </c>
      <c r="N56" s="18">
        <f t="shared" ca="1" si="11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9">
        <f t="shared" ca="1" si="5"/>
        <v>0</v>
      </c>
      <c r="E57" s="18">
        <f t="shared" ca="1" si="11"/>
        <v>0</v>
      </c>
      <c r="F57" s="18">
        <f t="shared" ca="1" si="11"/>
        <v>0</v>
      </c>
      <c r="G57" s="18">
        <f t="shared" ca="1" si="11"/>
        <v>0</v>
      </c>
      <c r="H57" s="18">
        <f t="shared" ca="1" si="11"/>
        <v>0</v>
      </c>
      <c r="I57" s="18">
        <f t="shared" ca="1" si="11"/>
        <v>0</v>
      </c>
      <c r="J57" s="18">
        <f t="shared" ca="1" si="11"/>
        <v>0</v>
      </c>
      <c r="K57" s="18">
        <f t="shared" ca="1" si="11"/>
        <v>0</v>
      </c>
      <c r="L57" s="18">
        <f t="shared" ca="1" si="11"/>
        <v>0</v>
      </c>
      <c r="M57" s="18">
        <f t="shared" ca="1" si="11"/>
        <v>0</v>
      </c>
      <c r="N57" s="18">
        <f t="shared" ca="1" si="11"/>
        <v>0</v>
      </c>
      <c r="O57" s="19">
        <f t="shared" ref="O57" ca="1" si="12">D57+SUM(H57:N57)</f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9">
        <f t="shared" ca="1" si="5"/>
        <v>0</v>
      </c>
      <c r="E58" s="18">
        <f t="shared" ca="1" si="11"/>
        <v>0</v>
      </c>
      <c r="F58" s="18">
        <f t="shared" ca="1" si="11"/>
        <v>0</v>
      </c>
      <c r="G58" s="18">
        <f t="shared" ca="1" si="11"/>
        <v>0</v>
      </c>
      <c r="H58" s="18">
        <f t="shared" ca="1" si="11"/>
        <v>0</v>
      </c>
      <c r="I58" s="18">
        <f t="shared" ca="1" si="11"/>
        <v>0</v>
      </c>
      <c r="J58" s="18">
        <f t="shared" ca="1" si="11"/>
        <v>0</v>
      </c>
      <c r="K58" s="18">
        <f t="shared" ca="1" si="11"/>
        <v>0</v>
      </c>
      <c r="L58" s="18">
        <f t="shared" ca="1" si="11"/>
        <v>0</v>
      </c>
      <c r="M58" s="18">
        <f t="shared" ca="1" si="11"/>
        <v>0</v>
      </c>
      <c r="N58" s="18">
        <f t="shared" ca="1" si="11"/>
        <v>0</v>
      </c>
      <c r="O58" s="19">
        <f t="shared" ref="O58:O73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9">
        <f t="shared" ca="1" si="5"/>
        <v>0</v>
      </c>
      <c r="E59" s="18">
        <f t="shared" ca="1" si="11"/>
        <v>0</v>
      </c>
      <c r="F59" s="18">
        <f t="shared" ca="1" si="11"/>
        <v>0</v>
      </c>
      <c r="G59" s="18">
        <f t="shared" ca="1" si="11"/>
        <v>0</v>
      </c>
      <c r="H59" s="18">
        <f t="shared" ca="1" si="11"/>
        <v>0</v>
      </c>
      <c r="I59" s="18">
        <f t="shared" ca="1" si="11"/>
        <v>0</v>
      </c>
      <c r="J59" s="18">
        <f t="shared" ca="1" si="11"/>
        <v>0</v>
      </c>
      <c r="K59" s="18">
        <f t="shared" ca="1" si="11"/>
        <v>0</v>
      </c>
      <c r="L59" s="18">
        <f t="shared" ca="1" si="11"/>
        <v>0</v>
      </c>
      <c r="M59" s="18">
        <f t="shared" ca="1" si="11"/>
        <v>0</v>
      </c>
      <c r="N59" s="18">
        <f t="shared" ca="1" si="11"/>
        <v>0</v>
      </c>
      <c r="O59" s="19">
        <f t="shared" ca="1" si="13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9">
        <f t="shared" ca="1" si="5"/>
        <v>0</v>
      </c>
      <c r="E60" s="18">
        <f t="shared" ca="1" si="11"/>
        <v>0</v>
      </c>
      <c r="F60" s="18">
        <f t="shared" ca="1" si="11"/>
        <v>0</v>
      </c>
      <c r="G60" s="18">
        <f t="shared" ca="1" si="11"/>
        <v>0</v>
      </c>
      <c r="H60" s="18">
        <f t="shared" ca="1" si="11"/>
        <v>0</v>
      </c>
      <c r="I60" s="18">
        <f t="shared" ca="1" si="11"/>
        <v>0</v>
      </c>
      <c r="J60" s="18">
        <f t="shared" ca="1" si="11"/>
        <v>0</v>
      </c>
      <c r="K60" s="18">
        <f t="shared" ca="1" si="11"/>
        <v>0</v>
      </c>
      <c r="L60" s="18">
        <f t="shared" ca="1" si="11"/>
        <v>0</v>
      </c>
      <c r="M60" s="18">
        <f t="shared" ca="1" si="11"/>
        <v>0</v>
      </c>
      <c r="N60" s="18">
        <f t="shared" ca="1" si="11"/>
        <v>0</v>
      </c>
      <c r="O60" s="19">
        <f t="shared" ca="1" si="13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9">
        <f t="shared" ca="1" si="5"/>
        <v>0</v>
      </c>
      <c r="E61" s="18">
        <f t="shared" ca="1" si="11"/>
        <v>0</v>
      </c>
      <c r="F61" s="18">
        <f t="shared" ca="1" si="11"/>
        <v>0</v>
      </c>
      <c r="G61" s="18">
        <f t="shared" ca="1" si="11"/>
        <v>0</v>
      </c>
      <c r="H61" s="18">
        <f t="shared" ca="1" si="11"/>
        <v>0</v>
      </c>
      <c r="I61" s="18">
        <f t="shared" ca="1" si="11"/>
        <v>0</v>
      </c>
      <c r="J61" s="18">
        <f t="shared" ca="1" si="11"/>
        <v>0</v>
      </c>
      <c r="K61" s="18">
        <f t="shared" ca="1" si="11"/>
        <v>0</v>
      </c>
      <c r="L61" s="18">
        <f t="shared" ca="1" si="11"/>
        <v>0</v>
      </c>
      <c r="M61" s="18">
        <f t="shared" ca="1" si="11"/>
        <v>0</v>
      </c>
      <c r="N61" s="18">
        <f t="shared" ca="1" si="11"/>
        <v>0</v>
      </c>
      <c r="O61" s="19">
        <f t="shared" ca="1" si="13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9">
        <f t="shared" ca="1" si="5"/>
        <v>0</v>
      </c>
      <c r="E62" s="18">
        <f t="shared" ca="1" si="11"/>
        <v>0</v>
      </c>
      <c r="F62" s="18">
        <f t="shared" ca="1" si="11"/>
        <v>0</v>
      </c>
      <c r="G62" s="18">
        <f t="shared" ca="1" si="11"/>
        <v>0</v>
      </c>
      <c r="H62" s="18">
        <f t="shared" ca="1" si="11"/>
        <v>0</v>
      </c>
      <c r="I62" s="18">
        <f t="shared" ca="1" si="11"/>
        <v>0</v>
      </c>
      <c r="J62" s="18">
        <f t="shared" ca="1" si="11"/>
        <v>0</v>
      </c>
      <c r="K62" s="18">
        <f t="shared" ca="1" si="11"/>
        <v>0</v>
      </c>
      <c r="L62" s="18">
        <f t="shared" ca="1" si="11"/>
        <v>0</v>
      </c>
      <c r="M62" s="18">
        <f t="shared" ca="1" si="11"/>
        <v>0</v>
      </c>
      <c r="N62" s="18">
        <f t="shared" ca="1" si="11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9">
        <f t="shared" ca="1" si="5"/>
        <v>0</v>
      </c>
      <c r="E63" s="18">
        <f t="shared" ca="1" si="11"/>
        <v>0</v>
      </c>
      <c r="F63" s="18">
        <f t="shared" ca="1" si="11"/>
        <v>0</v>
      </c>
      <c r="G63" s="18">
        <f t="shared" ca="1" si="11"/>
        <v>0</v>
      </c>
      <c r="H63" s="18">
        <f t="shared" ca="1" si="11"/>
        <v>0</v>
      </c>
      <c r="I63" s="18">
        <f t="shared" ca="1" si="11"/>
        <v>0</v>
      </c>
      <c r="J63" s="18">
        <f t="shared" ca="1" si="11"/>
        <v>0</v>
      </c>
      <c r="K63" s="18">
        <f t="shared" ca="1" si="11"/>
        <v>0</v>
      </c>
      <c r="L63" s="18">
        <f t="shared" ca="1" si="11"/>
        <v>0</v>
      </c>
      <c r="M63" s="18">
        <f t="shared" ca="1" si="11"/>
        <v>0</v>
      </c>
      <c r="N63" s="18">
        <f t="shared" ca="1" si="11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9">
        <f t="shared" ca="1" si="5"/>
        <v>0</v>
      </c>
      <c r="E64" s="18">
        <f t="shared" ca="1" si="11"/>
        <v>0</v>
      </c>
      <c r="F64" s="18">
        <f t="shared" ca="1" si="11"/>
        <v>0</v>
      </c>
      <c r="G64" s="18">
        <f t="shared" ca="1" si="11"/>
        <v>0</v>
      </c>
      <c r="H64" s="18">
        <f t="shared" ca="1" si="11"/>
        <v>0</v>
      </c>
      <c r="I64" s="18">
        <f t="shared" ca="1" si="11"/>
        <v>0</v>
      </c>
      <c r="J64" s="18">
        <f t="shared" ca="1" si="11"/>
        <v>0</v>
      </c>
      <c r="K64" s="18">
        <f t="shared" ca="1" si="11"/>
        <v>0</v>
      </c>
      <c r="L64" s="18">
        <f t="shared" ca="1" si="11"/>
        <v>0</v>
      </c>
      <c r="M64" s="18">
        <f t="shared" ca="1" si="11"/>
        <v>0</v>
      </c>
      <c r="N64" s="18">
        <f t="shared" ca="1" si="11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9">
        <f t="shared" ca="1" si="5"/>
        <v>0</v>
      </c>
      <c r="E65" s="18">
        <f t="shared" ca="1" si="11"/>
        <v>0</v>
      </c>
      <c r="F65" s="18">
        <f t="shared" ca="1" si="11"/>
        <v>0</v>
      </c>
      <c r="G65" s="18">
        <f t="shared" ca="1" si="11"/>
        <v>0</v>
      </c>
      <c r="H65" s="18">
        <f t="shared" ca="1" si="11"/>
        <v>0</v>
      </c>
      <c r="I65" s="18">
        <f t="shared" ca="1" si="11"/>
        <v>0</v>
      </c>
      <c r="J65" s="18">
        <f t="shared" ca="1" si="11"/>
        <v>0</v>
      </c>
      <c r="K65" s="18">
        <f t="shared" ca="1" si="11"/>
        <v>0</v>
      </c>
      <c r="L65" s="18">
        <f t="shared" ca="1" si="11"/>
        <v>0</v>
      </c>
      <c r="M65" s="18">
        <f t="shared" ca="1" si="11"/>
        <v>0</v>
      </c>
      <c r="N65" s="18">
        <f t="shared" ca="1" si="11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9">
        <f t="shared" ca="1" si="5"/>
        <v>0</v>
      </c>
      <c r="E66" s="18">
        <f t="shared" ca="1" si="11"/>
        <v>0</v>
      </c>
      <c r="F66" s="18">
        <f t="shared" ca="1" si="11"/>
        <v>0</v>
      </c>
      <c r="G66" s="18">
        <f t="shared" ca="1" si="11"/>
        <v>0</v>
      </c>
      <c r="H66" s="18">
        <f t="shared" ca="1" si="11"/>
        <v>0</v>
      </c>
      <c r="I66" s="18">
        <f t="shared" ca="1" si="11"/>
        <v>0</v>
      </c>
      <c r="J66" s="18">
        <f t="shared" ca="1" si="11"/>
        <v>0</v>
      </c>
      <c r="K66" s="18">
        <f t="shared" ca="1" si="11"/>
        <v>0</v>
      </c>
      <c r="L66" s="18">
        <f t="shared" ca="1" si="11"/>
        <v>0</v>
      </c>
      <c r="M66" s="18">
        <f t="shared" ca="1" si="11"/>
        <v>0</v>
      </c>
      <c r="N66" s="18">
        <f t="shared" ca="1" si="11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9">
        <f t="shared" ca="1" si="5"/>
        <v>0</v>
      </c>
      <c r="E67" s="18">
        <f t="shared" ca="1" si="11"/>
        <v>0</v>
      </c>
      <c r="F67" s="18">
        <f t="shared" ca="1" si="11"/>
        <v>0</v>
      </c>
      <c r="G67" s="18">
        <f t="shared" ca="1" si="11"/>
        <v>0</v>
      </c>
      <c r="H67" s="18">
        <f t="shared" ca="1" si="11"/>
        <v>0</v>
      </c>
      <c r="I67" s="18">
        <f t="shared" ca="1" si="11"/>
        <v>0</v>
      </c>
      <c r="J67" s="18">
        <f t="shared" ca="1" si="11"/>
        <v>0</v>
      </c>
      <c r="K67" s="18">
        <f t="shared" ca="1" si="11"/>
        <v>0</v>
      </c>
      <c r="L67" s="18">
        <f t="shared" ca="1" si="11"/>
        <v>0</v>
      </c>
      <c r="M67" s="18">
        <f t="shared" ca="1" si="11"/>
        <v>0</v>
      </c>
      <c r="N67" s="18">
        <f t="shared" ca="1" si="11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9">
        <f t="shared" ca="1" si="5"/>
        <v>0</v>
      </c>
      <c r="E68" s="18">
        <f t="shared" ca="1" si="11"/>
        <v>0</v>
      </c>
      <c r="F68" s="18">
        <f t="shared" ca="1" si="11"/>
        <v>0</v>
      </c>
      <c r="G68" s="18">
        <f t="shared" ca="1" si="11"/>
        <v>0</v>
      </c>
      <c r="H68" s="18">
        <f t="shared" ca="1" si="11"/>
        <v>0</v>
      </c>
      <c r="I68" s="18">
        <f t="shared" ca="1" si="11"/>
        <v>0</v>
      </c>
      <c r="J68" s="18">
        <f t="shared" ca="1" si="11"/>
        <v>0</v>
      </c>
      <c r="K68" s="18">
        <f t="shared" ca="1" si="11"/>
        <v>0</v>
      </c>
      <c r="L68" s="18">
        <f t="shared" ca="1" si="11"/>
        <v>0</v>
      </c>
      <c r="M68" s="18">
        <f t="shared" ca="1" si="11"/>
        <v>0</v>
      </c>
      <c r="N68" s="18">
        <f t="shared" ca="1" si="11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9">
        <f t="shared" ca="1" si="5"/>
        <v>0</v>
      </c>
      <c r="E69" s="18">
        <f t="shared" ca="1" si="11"/>
        <v>0</v>
      </c>
      <c r="F69" s="18">
        <f t="shared" ca="1" si="11"/>
        <v>0</v>
      </c>
      <c r="G69" s="18">
        <f t="shared" ca="1" si="11"/>
        <v>0</v>
      </c>
      <c r="H69" s="18">
        <f t="shared" ca="1" si="11"/>
        <v>0</v>
      </c>
      <c r="I69" s="18">
        <f t="shared" ca="1" si="11"/>
        <v>0</v>
      </c>
      <c r="J69" s="18">
        <f t="shared" ca="1" si="11"/>
        <v>0</v>
      </c>
      <c r="K69" s="18">
        <f t="shared" ca="1" si="11"/>
        <v>0</v>
      </c>
      <c r="L69" s="18">
        <f t="shared" ca="1" si="11"/>
        <v>0</v>
      </c>
      <c r="M69" s="18">
        <f t="shared" ca="1" si="11"/>
        <v>0</v>
      </c>
      <c r="N69" s="18">
        <f t="shared" ca="1" si="11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9">
        <f t="shared" ca="1" si="5"/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9">
        <f t="shared" ca="1" si="5"/>
        <v>0</v>
      </c>
      <c r="E71" s="18">
        <f t="shared" ref="E71:N73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5">SUMIF($C$7:$C$73,"HD",D$7:D$73)</f>
        <v>5640453594.2823906</v>
      </c>
      <c r="E74" s="49">
        <f t="shared" ca="1" si="15"/>
        <v>1025977435.7026367</v>
      </c>
      <c r="F74" s="49">
        <f t="shared" ca="1" si="15"/>
        <v>2065460605.1480777</v>
      </c>
      <c r="G74" s="49">
        <f t="shared" ca="1" si="15"/>
        <v>2549015553.431675</v>
      </c>
      <c r="H74" s="49">
        <f t="shared" ca="1" si="15"/>
        <v>865018992.42000306</v>
      </c>
      <c r="I74" s="49">
        <f t="shared" ca="1" si="15"/>
        <v>1400972835.6282592</v>
      </c>
      <c r="J74" s="49">
        <f t="shared" ca="1" si="15"/>
        <v>151918251.66514736</v>
      </c>
      <c r="K74" s="49">
        <f t="shared" ca="1" si="15"/>
        <v>74320751.783872381</v>
      </c>
      <c r="L74" s="49">
        <f t="shared" ca="1" si="15"/>
        <v>0</v>
      </c>
      <c r="M74" s="49">
        <f t="shared" ca="1" si="15"/>
        <v>50805202.138893031</v>
      </c>
      <c r="N74" s="49">
        <f t="shared" ca="1" si="15"/>
        <v>0</v>
      </c>
      <c r="O74" s="49">
        <f t="shared" ca="1" si="15"/>
        <v>8183489627.9185648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16">SUMIF($C$7:$C$73,"H",D$7:D$73)+SUMIF($C$7:$C$73,"E",D$7:D$73)</f>
        <v>0</v>
      </c>
      <c r="E75" s="49">
        <f t="shared" ca="1" si="16"/>
        <v>0</v>
      </c>
      <c r="F75" s="49">
        <f t="shared" ca="1" si="16"/>
        <v>0</v>
      </c>
      <c r="G75" s="49">
        <f t="shared" ca="1" si="16"/>
        <v>0</v>
      </c>
      <c r="H75" s="49">
        <f t="shared" ca="1" si="16"/>
        <v>0</v>
      </c>
      <c r="I75" s="49">
        <f t="shared" ca="1" si="16"/>
        <v>0</v>
      </c>
      <c r="J75" s="49">
        <f t="shared" ca="1" si="16"/>
        <v>0</v>
      </c>
      <c r="K75" s="49">
        <f t="shared" ca="1" si="16"/>
        <v>0</v>
      </c>
      <c r="L75" s="49">
        <f t="shared" ca="1" si="16"/>
        <v>0</v>
      </c>
      <c r="M75" s="49">
        <f t="shared" ca="1" si="16"/>
        <v>0</v>
      </c>
      <c r="N75" s="49">
        <f t="shared" ca="1" si="16"/>
        <v>0</v>
      </c>
      <c r="O75" s="49">
        <f t="shared" ca="1" si="16"/>
        <v>0</v>
      </c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17">D74+D75</f>
        <v>5640453594.2823906</v>
      </c>
      <c r="E76" s="49">
        <f t="shared" ca="1" si="17"/>
        <v>1025977435.7026367</v>
      </c>
      <c r="F76" s="49">
        <f t="shared" ca="1" si="17"/>
        <v>2065460605.1480777</v>
      </c>
      <c r="G76" s="49">
        <f t="shared" ca="1" si="17"/>
        <v>2549015553.431675</v>
      </c>
      <c r="H76" s="49">
        <f t="shared" ca="1" si="17"/>
        <v>865018992.42000306</v>
      </c>
      <c r="I76" s="49">
        <f t="shared" ca="1" si="17"/>
        <v>1400972835.6282592</v>
      </c>
      <c r="J76" s="49">
        <f t="shared" ca="1" si="17"/>
        <v>151918251.66514736</v>
      </c>
      <c r="K76" s="49">
        <f t="shared" ca="1" si="17"/>
        <v>74320751.783872381</v>
      </c>
      <c r="L76" s="49">
        <f t="shared" ca="1" si="17"/>
        <v>0</v>
      </c>
      <c r="M76" s="49">
        <f t="shared" ca="1" si="17"/>
        <v>50805202.138893031</v>
      </c>
      <c r="N76" s="49">
        <f t="shared" ca="1" si="17"/>
        <v>0</v>
      </c>
      <c r="O76" s="49">
        <f t="shared" ca="1" si="17"/>
        <v>8183489627.9185648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120266930</v>
      </c>
      <c r="G7" s="18">
        <f t="shared" ca="1" si="0"/>
        <v>64540.36</v>
      </c>
      <c r="H7" s="18">
        <f t="shared" ca="1" si="0"/>
        <v>87635544.400000006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6" ca="1" si="1">+SUM(D7:T7)</f>
        <v>207967014.75999999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4905035.6399999997</v>
      </c>
      <c r="E8" s="18">
        <f t="shared" ca="1" si="0"/>
        <v>49639422.450000003</v>
      </c>
      <c r="F8" s="18">
        <f t="shared" ca="1" si="0"/>
        <v>126017709.93000001</v>
      </c>
      <c r="G8" s="18">
        <f t="shared" ca="1" si="0"/>
        <v>4225057.05</v>
      </c>
      <c r="H8" s="18">
        <f t="shared" ca="1" si="0"/>
        <v>4425563.1500000004</v>
      </c>
      <c r="I8" s="18">
        <f t="shared" ca="1" si="0"/>
        <v>57307174.839999996</v>
      </c>
      <c r="J8" s="18">
        <f t="shared" ca="1" si="0"/>
        <v>50298.720000000001</v>
      </c>
      <c r="K8" s="18">
        <f t="shared" ca="1" si="0"/>
        <v>0</v>
      </c>
      <c r="L8" s="18">
        <f t="shared" ca="1" si="0"/>
        <v>0</v>
      </c>
      <c r="M8" s="18">
        <f t="shared" ca="1" si="0"/>
        <v>1449205.46</v>
      </c>
      <c r="N8" s="18">
        <f t="shared" ca="1" si="0"/>
        <v>187324320.22</v>
      </c>
      <c r="O8" s="18">
        <f t="shared" ca="1" si="0"/>
        <v>230791.45</v>
      </c>
      <c r="P8" s="18">
        <f t="shared" ca="1" si="0"/>
        <v>5010388.16</v>
      </c>
      <c r="Q8" s="18">
        <f t="shared" ca="1" si="0"/>
        <v>70437.929999999993</v>
      </c>
      <c r="R8" s="18">
        <f t="shared" ca="1" si="0"/>
        <v>0</v>
      </c>
      <c r="S8" s="18">
        <f t="shared" ca="1" si="0"/>
        <v>280353.58999999997</v>
      </c>
      <c r="T8" s="18">
        <f t="shared" ca="1" si="0"/>
        <v>916479.59</v>
      </c>
      <c r="U8" s="19">
        <f t="shared" ca="1" si="1"/>
        <v>441852238.18000001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307638.65999999997</v>
      </c>
      <c r="E9" s="18">
        <f t="shared" ca="1" si="0"/>
        <v>8351861.790000001</v>
      </c>
      <c r="F9" s="18">
        <f t="shared" ca="1" si="0"/>
        <v>29586722.02</v>
      </c>
      <c r="G9" s="18">
        <f t="shared" ca="1" si="0"/>
        <v>18286334.789999999</v>
      </c>
      <c r="H9" s="18">
        <f t="shared" ca="1" si="0"/>
        <v>3232606.87</v>
      </c>
      <c r="I9" s="18">
        <f t="shared" ca="1" si="0"/>
        <v>19426180.230000004</v>
      </c>
      <c r="J9" s="18">
        <f t="shared" ca="1" si="0"/>
        <v>96127.200000000012</v>
      </c>
      <c r="K9" s="18">
        <f t="shared" ca="1" si="0"/>
        <v>0</v>
      </c>
      <c r="L9" s="18">
        <f t="shared" ca="1" si="0"/>
        <v>0</v>
      </c>
      <c r="M9" s="18">
        <f t="shared" ca="1" si="0"/>
        <v>2986661.06</v>
      </c>
      <c r="N9" s="18">
        <f t="shared" ca="1" si="0"/>
        <v>38023481.289999999</v>
      </c>
      <c r="O9" s="18">
        <f t="shared" ca="1" si="0"/>
        <v>39215.79</v>
      </c>
      <c r="P9" s="18">
        <f t="shared" ca="1" si="0"/>
        <v>6935204.4699999997</v>
      </c>
      <c r="Q9" s="18">
        <f t="shared" ca="1" si="0"/>
        <v>0</v>
      </c>
      <c r="R9" s="18">
        <f t="shared" ca="1" si="0"/>
        <v>0</v>
      </c>
      <c r="S9" s="18">
        <f t="shared" ca="1" si="0"/>
        <v>92189.95</v>
      </c>
      <c r="T9" s="18">
        <f t="shared" ca="1" si="0"/>
        <v>1796456.04</v>
      </c>
      <c r="U9" s="19">
        <f t="shared" ca="1" si="1"/>
        <v>129160680.16000001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9420832.6500003412</v>
      </c>
      <c r="E10" s="18">
        <f t="shared" ca="1" si="0"/>
        <v>13726592.610009</v>
      </c>
      <c r="F10" s="18">
        <f t="shared" ca="1" si="0"/>
        <v>126770622.959998</v>
      </c>
      <c r="G10" s="18">
        <f t="shared" ca="1" si="0"/>
        <v>6790085.1899999995</v>
      </c>
      <c r="H10" s="18">
        <f t="shared" ca="1" si="0"/>
        <v>39957037.300000004</v>
      </c>
      <c r="I10" s="18">
        <f t="shared" ca="1" si="0"/>
        <v>52592729.0599996</v>
      </c>
      <c r="J10" s="18">
        <f t="shared" ca="1" si="0"/>
        <v>199926.43</v>
      </c>
      <c r="K10" s="18">
        <f t="shared" ca="1" si="0"/>
        <v>0</v>
      </c>
      <c r="L10" s="18">
        <f t="shared" ca="1" si="0"/>
        <v>777948.12</v>
      </c>
      <c r="M10" s="18">
        <f t="shared" ca="1" si="0"/>
        <v>6838043.0099999998</v>
      </c>
      <c r="N10" s="18">
        <f t="shared" ca="1" si="0"/>
        <v>313849786.69</v>
      </c>
      <c r="O10" s="18">
        <f t="shared" ca="1" si="0"/>
        <v>399423.95</v>
      </c>
      <c r="P10" s="18">
        <f t="shared" ca="1" si="0"/>
        <v>20782498.07</v>
      </c>
      <c r="Q10" s="18">
        <f t="shared" ca="1" si="0"/>
        <v>743790.17</v>
      </c>
      <c r="R10" s="18">
        <f t="shared" ca="1" si="0"/>
        <v>0</v>
      </c>
      <c r="S10" s="18">
        <f t="shared" ca="1" si="0"/>
        <v>681078.30999999994</v>
      </c>
      <c r="T10" s="18">
        <f t="shared" ca="1" si="0"/>
        <v>3801850.8899999997</v>
      </c>
      <c r="U10" s="19">
        <f t="shared" ca="1" si="1"/>
        <v>597332245.41000688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17694.21</v>
      </c>
      <c r="F11" s="18">
        <f t="shared" ca="1" si="0"/>
        <v>316236.58539999998</v>
      </c>
      <c r="G11" s="18">
        <f t="shared" ca="1" si="0"/>
        <v>147964.79</v>
      </c>
      <c r="H11" s="18">
        <f t="shared" ca="1" si="0"/>
        <v>362018.63</v>
      </c>
      <c r="I11" s="18">
        <f t="shared" ca="1" si="0"/>
        <v>292355.1115</v>
      </c>
      <c r="J11" s="18">
        <f t="shared" ca="1" si="0"/>
        <v>47550.9</v>
      </c>
      <c r="K11" s="18">
        <f t="shared" ca="1" si="0"/>
        <v>0</v>
      </c>
      <c r="L11" s="18">
        <f t="shared" ca="1" si="0"/>
        <v>0</v>
      </c>
      <c r="M11" s="18">
        <f t="shared" ca="1" si="0"/>
        <v>1101336.98</v>
      </c>
      <c r="N11" s="18">
        <f t="shared" ca="1" si="0"/>
        <v>139984747.38999999</v>
      </c>
      <c r="O11" s="18">
        <f t="shared" ca="1" si="0"/>
        <v>2841654.4899999998</v>
      </c>
      <c r="P11" s="18">
        <f t="shared" ca="1" si="0"/>
        <v>4779239.38</v>
      </c>
      <c r="Q11" s="18">
        <f t="shared" ca="1" si="0"/>
        <v>0</v>
      </c>
      <c r="R11" s="18">
        <f t="shared" ca="1" si="0"/>
        <v>0</v>
      </c>
      <c r="S11" s="18">
        <f t="shared" ca="1" si="0"/>
        <v>754755.2</v>
      </c>
      <c r="T11" s="18">
        <f t="shared" ca="1" si="0"/>
        <v>858404.30999999994</v>
      </c>
      <c r="U11" s="19">
        <f t="shared" ca="1" si="1"/>
        <v>151503957.97689998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146276.07999999999</v>
      </c>
      <c r="E13" s="18">
        <f t="shared" ca="1" si="0"/>
        <v>281777.05</v>
      </c>
      <c r="F13" s="18">
        <f t="shared" ca="1" si="0"/>
        <v>14096808.809999997</v>
      </c>
      <c r="G13" s="18">
        <f t="shared" ca="1" si="0"/>
        <v>45527.770000000004</v>
      </c>
      <c r="H13" s="18">
        <f t="shared" ca="1" si="0"/>
        <v>10303382.25</v>
      </c>
      <c r="I13" s="18">
        <f t="shared" ca="1" si="0"/>
        <v>1389197.65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26262969.609999996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4277362.0199999996</v>
      </c>
      <c r="E14" s="18">
        <f t="shared" ca="1" si="0"/>
        <v>21480501.52</v>
      </c>
      <c r="F14" s="18">
        <f t="shared" ca="1" si="0"/>
        <v>54361854.520000003</v>
      </c>
      <c r="G14" s="18">
        <f t="shared" ca="1" si="0"/>
        <v>7446905.2999999998</v>
      </c>
      <c r="H14" s="18">
        <f t="shared" ca="1" si="0"/>
        <v>25119911.760000002</v>
      </c>
      <c r="I14" s="18">
        <f t="shared" ca="1" si="0"/>
        <v>56239702.460000001</v>
      </c>
      <c r="J14" s="18">
        <f t="shared" ca="1" si="0"/>
        <v>9213.76</v>
      </c>
      <c r="K14" s="18">
        <f t="shared" ca="1" si="0"/>
        <v>0</v>
      </c>
      <c r="L14" s="18">
        <f t="shared" ca="1" si="0"/>
        <v>0</v>
      </c>
      <c r="M14" s="18">
        <f t="shared" ca="1" si="0"/>
        <v>1417678.39</v>
      </c>
      <c r="N14" s="18">
        <f t="shared" ca="1" si="0"/>
        <v>135758815.05000001</v>
      </c>
      <c r="O14" s="18">
        <f t="shared" ca="1" si="0"/>
        <v>191449.32</v>
      </c>
      <c r="P14" s="18">
        <f t="shared" ca="1" si="0"/>
        <v>7568261.0700000003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272891.31</v>
      </c>
      <c r="U14" s="19">
        <f t="shared" ca="1" si="1"/>
        <v>314179892.61999995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187654.36999999997</v>
      </c>
      <c r="F15" s="18">
        <f t="shared" ca="1" si="0"/>
        <v>6796900.1799999317</v>
      </c>
      <c r="G15" s="18">
        <f t="shared" ca="1" si="0"/>
        <v>0</v>
      </c>
      <c r="H15" s="18">
        <f t="shared" ca="1" si="0"/>
        <v>0</v>
      </c>
      <c r="I15" s="18">
        <f t="shared" ca="1" si="0"/>
        <v>254187882.6452381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261172437.19523802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106865</v>
      </c>
      <c r="E17" s="18">
        <f t="shared" ca="1" si="0"/>
        <v>3258872</v>
      </c>
      <c r="F17" s="18">
        <f t="shared" ca="1" si="0"/>
        <v>9702156</v>
      </c>
      <c r="G17" s="18">
        <f t="shared" ca="1" si="0"/>
        <v>3093488</v>
      </c>
      <c r="H17" s="18">
        <f t="shared" ca="1" si="0"/>
        <v>42974381</v>
      </c>
      <c r="I17" s="18">
        <f t="shared" ca="1" si="0"/>
        <v>1534675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60670437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94220.069999999992</v>
      </c>
      <c r="E18" s="18">
        <f t="shared" ca="1" si="0"/>
        <v>527366.22</v>
      </c>
      <c r="F18" s="18">
        <f t="shared" ca="1" si="0"/>
        <v>20302802.09</v>
      </c>
      <c r="G18" s="18">
        <f t="shared" ca="1" si="0"/>
        <v>7467753.8899999997</v>
      </c>
      <c r="H18" s="18">
        <f t="shared" ca="1" si="0"/>
        <v>14730655.729999999</v>
      </c>
      <c r="I18" s="18">
        <f t="shared" ca="1" si="0"/>
        <v>4038628.4699999997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47161426.469999999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3762463.03</v>
      </c>
      <c r="E20" s="18">
        <f t="shared" ca="1" si="0"/>
        <v>35584764.449999996</v>
      </c>
      <c r="F20" s="18">
        <f t="shared" ca="1" si="0"/>
        <v>55531111.310000017</v>
      </c>
      <c r="G20" s="18">
        <f t="shared" ca="1" si="0"/>
        <v>3970399.79</v>
      </c>
      <c r="H20" s="18">
        <f t="shared" ca="1" si="0"/>
        <v>71035694.870000005</v>
      </c>
      <c r="I20" s="18">
        <f t="shared" ca="1" si="0"/>
        <v>24898504.269999992</v>
      </c>
      <c r="J20" s="18">
        <f t="shared" ca="1" si="0"/>
        <v>0</v>
      </c>
      <c r="K20" s="18">
        <f t="shared" ca="1" si="0"/>
        <v>0</v>
      </c>
      <c r="L20" s="18">
        <f t="shared" ca="1" si="0"/>
        <v>44527970.700000003</v>
      </c>
      <c r="M20" s="18">
        <f t="shared" ca="1" si="0"/>
        <v>375745.14</v>
      </c>
      <c r="N20" s="18">
        <f t="shared" ca="1" si="0"/>
        <v>16631339.439999999</v>
      </c>
      <c r="O20" s="18">
        <f t="shared" ca="1" si="0"/>
        <v>0</v>
      </c>
      <c r="P20" s="18">
        <f t="shared" ca="1" si="0"/>
        <v>5178858.42</v>
      </c>
      <c r="Q20" s="18">
        <f t="shared" ca="1" si="0"/>
        <v>0</v>
      </c>
      <c r="R20" s="18">
        <f t="shared" ca="1" si="0"/>
        <v>0</v>
      </c>
      <c r="S20" s="18">
        <f t="shared" ca="1" si="0"/>
        <v>0</v>
      </c>
      <c r="T20" s="18">
        <f t="shared" ca="1" si="0"/>
        <v>-37608.370000000003</v>
      </c>
      <c r="U20" s="19">
        <f t="shared" ca="1" si="1"/>
        <v>261459243.04999998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45285.26</v>
      </c>
      <c r="E21" s="18">
        <f t="shared" ca="1" si="0"/>
        <v>53823.12</v>
      </c>
      <c r="F21" s="18">
        <f t="shared" ca="1" si="0"/>
        <v>1786062.04</v>
      </c>
      <c r="G21" s="18">
        <f t="shared" ca="1" si="0"/>
        <v>765011.12</v>
      </c>
      <c r="H21" s="18">
        <f t="shared" ca="1" si="0"/>
        <v>2404730.31</v>
      </c>
      <c r="I21" s="18">
        <f t="shared" ca="1" si="0"/>
        <v>1379212.04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36075.94</v>
      </c>
      <c r="N21" s="18">
        <f t="shared" ca="1" si="0"/>
        <v>1936833.53</v>
      </c>
      <c r="O21" s="18">
        <f t="shared" ca="1" si="0"/>
        <v>0</v>
      </c>
      <c r="P21" s="18">
        <f t="shared" ca="1" si="0"/>
        <v>0</v>
      </c>
      <c r="Q21" s="18">
        <f t="shared" ca="1" si="0"/>
        <v>0</v>
      </c>
      <c r="R21" s="18">
        <f t="shared" ca="1" si="0"/>
        <v>0</v>
      </c>
      <c r="S21" s="18">
        <f t="shared" ca="1" si="0"/>
        <v>2013148.13</v>
      </c>
      <c r="T21" s="18">
        <f t="shared" ca="1" si="0"/>
        <v>0</v>
      </c>
      <c r="U21" s="19">
        <f t="shared" ca="1" si="1"/>
        <v>10420181.489999998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526851.92000000004</v>
      </c>
      <c r="F22" s="18">
        <f t="shared" ca="1" si="2"/>
        <v>16805647.210000001</v>
      </c>
      <c r="G22" s="18">
        <f t="shared" ca="1" si="2"/>
        <v>859549.62</v>
      </c>
      <c r="H22" s="18">
        <f t="shared" ca="1" si="2"/>
        <v>709936.16</v>
      </c>
      <c r="I22" s="18">
        <f t="shared" ca="1" si="2"/>
        <v>6131822.7100000009</v>
      </c>
      <c r="J22" s="18">
        <f t="shared" ca="1" si="2"/>
        <v>46824.92</v>
      </c>
      <c r="K22" s="18">
        <f t="shared" ca="1" si="2"/>
        <v>0</v>
      </c>
      <c r="L22" s="18">
        <f t="shared" ca="1" si="2"/>
        <v>0</v>
      </c>
      <c r="M22" s="18">
        <f t="shared" ca="1" si="2"/>
        <v>1224364.45</v>
      </c>
      <c r="N22" s="18">
        <f t="shared" ca="1" si="2"/>
        <v>202083791.06</v>
      </c>
      <c r="O22" s="18">
        <f t="shared" ca="1" si="2"/>
        <v>3033443.92</v>
      </c>
      <c r="P22" s="18">
        <f t="shared" ca="1" si="2"/>
        <v>5098677.4899999993</v>
      </c>
      <c r="Q22" s="18">
        <f t="shared" ca="1" si="2"/>
        <v>0</v>
      </c>
      <c r="R22" s="18">
        <f t="shared" ca="1" si="2"/>
        <v>0</v>
      </c>
      <c r="S22" s="18">
        <f t="shared" ca="1" si="2"/>
        <v>156864.92000000001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915529.51</v>
      </c>
      <c r="U22" s="19">
        <f t="shared" ca="1" si="1"/>
        <v>237593303.88999999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-230.33</v>
      </c>
      <c r="E23" s="18">
        <f t="shared" ca="1" si="2"/>
        <v>35568302.380000003</v>
      </c>
      <c r="F23" s="18">
        <f t="shared" ca="1" si="2"/>
        <v>96205513.24000001</v>
      </c>
      <c r="G23" s="18">
        <f t="shared" ca="1" si="2"/>
        <v>5530213.6699999999</v>
      </c>
      <c r="H23" s="18">
        <f t="shared" ca="1" si="2"/>
        <v>36893524.639999993</v>
      </c>
      <c r="I23" s="18">
        <f t="shared" ca="1" si="2"/>
        <v>44615638.480000004</v>
      </c>
      <c r="J23" s="18">
        <f t="shared" ca="1" si="2"/>
        <v>4724184.7299999995</v>
      </c>
      <c r="K23" s="18">
        <f t="shared" ca="1" si="2"/>
        <v>0</v>
      </c>
      <c r="L23" s="18">
        <f t="shared" ca="1" si="2"/>
        <v>0</v>
      </c>
      <c r="M23" s="18">
        <f t="shared" ca="1" si="2"/>
        <v>76571610.890000001</v>
      </c>
      <c r="N23" s="18">
        <f t="shared" ca="1" si="3"/>
        <v>1730247369.75</v>
      </c>
      <c r="O23" s="18">
        <f t="shared" ca="1" si="3"/>
        <v>18634497.450000003</v>
      </c>
      <c r="P23" s="18">
        <f t="shared" ca="1" si="3"/>
        <v>468305162.38999999</v>
      </c>
      <c r="Q23" s="18">
        <f t="shared" ca="1" si="3"/>
        <v>11328.539999999999</v>
      </c>
      <c r="R23" s="18">
        <f t="shared" ca="1" si="3"/>
        <v>0</v>
      </c>
      <c r="S23" s="18">
        <f t="shared" ca="1" si="3"/>
        <v>10999099.689999999</v>
      </c>
      <c r="T23" s="18">
        <f t="shared" ca="1" si="3"/>
        <v>90114868.430000007</v>
      </c>
      <c r="U23" s="19">
        <f t="shared" ca="1" si="1"/>
        <v>2618421083.9499998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-78.430000000000007</v>
      </c>
      <c r="E24" s="18">
        <f t="shared" ca="1" si="2"/>
        <v>6377854.6399999997</v>
      </c>
      <c r="F24" s="18">
        <f t="shared" ca="1" si="2"/>
        <v>76658682.519999996</v>
      </c>
      <c r="G24" s="18">
        <f t="shared" ca="1" si="2"/>
        <v>6898204.7699999996</v>
      </c>
      <c r="H24" s="18">
        <f t="shared" ca="1" si="2"/>
        <v>9893037.959999999</v>
      </c>
      <c r="I24" s="18">
        <f t="shared" ca="1" si="2"/>
        <v>23634357.550000001</v>
      </c>
      <c r="J24" s="18">
        <f t="shared" ca="1" si="2"/>
        <v>3272.74</v>
      </c>
      <c r="K24" s="18">
        <f t="shared" ca="1" si="2"/>
        <v>0</v>
      </c>
      <c r="L24" s="18">
        <f t="shared" ca="1" si="2"/>
        <v>0</v>
      </c>
      <c r="M24" s="18">
        <f t="shared" ca="1" si="2"/>
        <v>1384540.66</v>
      </c>
      <c r="N24" s="18">
        <f t="shared" ca="1" si="3"/>
        <v>286325352.57999998</v>
      </c>
      <c r="O24" s="18">
        <f t="shared" ca="1" si="3"/>
        <v>0</v>
      </c>
      <c r="P24" s="18">
        <f t="shared" ca="1" si="3"/>
        <v>7425245.54</v>
      </c>
      <c r="Q24" s="18">
        <f t="shared" ca="1" si="3"/>
        <v>0</v>
      </c>
      <c r="R24" s="18">
        <f t="shared" ca="1" si="3"/>
        <v>0</v>
      </c>
      <c r="S24" s="18">
        <f t="shared" ca="1" si="3"/>
        <v>8544</v>
      </c>
      <c r="T24" s="18">
        <f t="shared" ca="1" si="3"/>
        <v>208391.77</v>
      </c>
      <c r="U24" s="19">
        <f t="shared" ca="1" si="1"/>
        <v>418817406.29999995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916712.20999997691</v>
      </c>
      <c r="E25" s="18">
        <f t="shared" ca="1" si="2"/>
        <v>589967.87999999896</v>
      </c>
      <c r="F25" s="18">
        <f t="shared" ca="1" si="2"/>
        <v>19263704.570000101</v>
      </c>
      <c r="G25" s="18">
        <f t="shared" ca="1" si="2"/>
        <v>0</v>
      </c>
      <c r="H25" s="18">
        <f t="shared" ca="1" si="2"/>
        <v>5544999.8800000008</v>
      </c>
      <c r="I25" s="18">
        <f t="shared" ca="1" si="2"/>
        <v>2844026.1799999704</v>
      </c>
      <c r="J25" s="18">
        <f t="shared" ca="1" si="2"/>
        <v>249659.32</v>
      </c>
      <c r="K25" s="18">
        <f t="shared" ca="1" si="2"/>
        <v>0</v>
      </c>
      <c r="L25" s="18">
        <f t="shared" ca="1" si="2"/>
        <v>0</v>
      </c>
      <c r="M25" s="18">
        <f t="shared" ca="1" si="2"/>
        <v>7167646.5800000001</v>
      </c>
      <c r="N25" s="18">
        <f t="shared" ca="1" si="3"/>
        <v>1244880678.68997</v>
      </c>
      <c r="O25" s="18">
        <f t="shared" ca="1" si="3"/>
        <v>807023.08</v>
      </c>
      <c r="P25" s="18">
        <f t="shared" ca="1" si="3"/>
        <v>48190422.870000303</v>
      </c>
      <c r="Q25" s="18">
        <f t="shared" ca="1" si="3"/>
        <v>0</v>
      </c>
      <c r="R25" s="18">
        <f t="shared" ca="1" si="3"/>
        <v>0</v>
      </c>
      <c r="S25" s="18">
        <f t="shared" ca="1" si="3"/>
        <v>591984.84000000008</v>
      </c>
      <c r="T25" s="18">
        <f t="shared" ca="1" si="3"/>
        <v>8621658.8200000003</v>
      </c>
      <c r="U25" s="19">
        <f t="shared" ca="1" si="1"/>
        <v>1339668484.9199703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69647.08</v>
      </c>
      <c r="E26" s="18">
        <f t="shared" ca="1" si="2"/>
        <v>140798.38999999998</v>
      </c>
      <c r="F26" s="18">
        <f t="shared" ca="1" si="2"/>
        <v>686242.79</v>
      </c>
      <c r="G26" s="18">
        <f t="shared" ca="1" si="2"/>
        <v>105905.64</v>
      </c>
      <c r="H26" s="18">
        <f t="shared" ca="1" si="2"/>
        <v>670524.02</v>
      </c>
      <c r="I26" s="18">
        <f t="shared" ca="1" si="2"/>
        <v>1392886.59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3360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3069364.51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1230872.78</v>
      </c>
      <c r="E27" s="18">
        <f t="shared" ca="1" si="2"/>
        <v>5493084.1699999999</v>
      </c>
      <c r="F27" s="18">
        <f t="shared" ca="1" si="2"/>
        <v>49898103.710000001</v>
      </c>
      <c r="G27" s="18">
        <f t="shared" ca="1" si="2"/>
        <v>9452150.9600000009</v>
      </c>
      <c r="H27" s="18">
        <f t="shared" ca="1" si="2"/>
        <v>21044181.289999999</v>
      </c>
      <c r="I27" s="18">
        <f t="shared" ca="1" si="2"/>
        <v>38911695.68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0</v>
      </c>
      <c r="N27" s="18">
        <f t="shared" ca="1" si="3"/>
        <v>10255463.279999999</v>
      </c>
      <c r="O27" s="18">
        <f t="shared" ca="1" si="3"/>
        <v>0</v>
      </c>
      <c r="P27" s="18">
        <f t="shared" ca="1" si="3"/>
        <v>110298.13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136395850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460667.28</v>
      </c>
      <c r="E28" s="18">
        <f t="shared" ca="1" si="2"/>
        <v>1527807.91</v>
      </c>
      <c r="F28" s="18">
        <f t="shared" ca="1" si="2"/>
        <v>30895094.010000002</v>
      </c>
      <c r="G28" s="18">
        <f t="shared" ca="1" si="2"/>
        <v>259778.7</v>
      </c>
      <c r="H28" s="18">
        <f t="shared" ca="1" si="2"/>
        <v>9669016.5299999993</v>
      </c>
      <c r="I28" s="18">
        <f t="shared" ca="1" si="2"/>
        <v>27873999.890000001</v>
      </c>
      <c r="J28" s="18">
        <f t="shared" ca="1" si="2"/>
        <v>4784.41</v>
      </c>
      <c r="K28" s="18">
        <f t="shared" ca="1" si="2"/>
        <v>0</v>
      </c>
      <c r="L28" s="18">
        <f t="shared" ca="1" si="2"/>
        <v>0</v>
      </c>
      <c r="M28" s="18">
        <f t="shared" ca="1" si="2"/>
        <v>1785542.71</v>
      </c>
      <c r="N28" s="18">
        <f t="shared" ca="1" si="3"/>
        <v>106346666.47</v>
      </c>
      <c r="O28" s="18">
        <f t="shared" ca="1" si="3"/>
        <v>0</v>
      </c>
      <c r="P28" s="18">
        <f t="shared" ca="1" si="3"/>
        <v>1373730.57</v>
      </c>
      <c r="Q28" s="18">
        <f t="shared" ca="1" si="3"/>
        <v>0</v>
      </c>
      <c r="R28" s="18">
        <f t="shared" ca="1" si="3"/>
        <v>0</v>
      </c>
      <c r="S28" s="18">
        <f t="shared" ca="1" si="3"/>
        <v>3060</v>
      </c>
      <c r="T28" s="18">
        <f t="shared" ca="1" si="3"/>
        <v>345018.14</v>
      </c>
      <c r="U28" s="19">
        <f t="shared" ca="1" si="1"/>
        <v>180545166.61999995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3008.53</v>
      </c>
      <c r="E29" s="18">
        <f t="shared" ca="1" si="2"/>
        <v>20690.87</v>
      </c>
      <c r="F29" s="18">
        <f t="shared" ca="1" si="2"/>
        <v>1108148.68</v>
      </c>
      <c r="G29" s="18">
        <f t="shared" ca="1" si="2"/>
        <v>5245.79</v>
      </c>
      <c r="H29" s="18">
        <f t="shared" ca="1" si="2"/>
        <v>1464861.35</v>
      </c>
      <c r="I29" s="18">
        <f t="shared" ca="1" si="2"/>
        <v>655249.67000000004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3257204.8899999997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1047017.2928000001</v>
      </c>
      <c r="E30" s="18">
        <f t="shared" ca="1" si="2"/>
        <v>20168721.3345</v>
      </c>
      <c r="F30" s="18">
        <f t="shared" ca="1" si="2"/>
        <v>18062351.502100002</v>
      </c>
      <c r="G30" s="18">
        <f t="shared" ca="1" si="2"/>
        <v>3389035.7199999997</v>
      </c>
      <c r="H30" s="18">
        <f t="shared" ca="1" si="2"/>
        <v>50734220.160000004</v>
      </c>
      <c r="I30" s="18">
        <f t="shared" ca="1" si="2"/>
        <v>7269460.1499999994</v>
      </c>
      <c r="J30" s="18">
        <f t="shared" ca="1" si="2"/>
        <v>45960.46</v>
      </c>
      <c r="K30" s="18">
        <f t="shared" ca="1" si="2"/>
        <v>0</v>
      </c>
      <c r="L30" s="18">
        <f t="shared" ca="1" si="2"/>
        <v>0</v>
      </c>
      <c r="M30" s="18">
        <f t="shared" ca="1" si="2"/>
        <v>2941617.85</v>
      </c>
      <c r="N30" s="18">
        <f t="shared" ca="1" si="3"/>
        <v>172780152.91999999</v>
      </c>
      <c r="O30" s="18">
        <f t="shared" ca="1" si="3"/>
        <v>230883.6</v>
      </c>
      <c r="P30" s="18">
        <f t="shared" ca="1" si="3"/>
        <v>299439.40999999997</v>
      </c>
      <c r="Q30" s="18">
        <f t="shared" ca="1" si="3"/>
        <v>0</v>
      </c>
      <c r="R30" s="18">
        <f t="shared" ca="1" si="3"/>
        <v>156864.92000000001</v>
      </c>
      <c r="S30" s="18">
        <f t="shared" ca="1" si="3"/>
        <v>7524396.1499999994</v>
      </c>
      <c r="T30" s="18">
        <f t="shared" ca="1" si="3"/>
        <v>915529.51</v>
      </c>
      <c r="U30" s="19">
        <f t="shared" ca="1" si="1"/>
        <v>285565650.97940004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197150.58999999997</v>
      </c>
      <c r="E31" s="18">
        <f t="shared" ca="1" si="2"/>
        <v>2009348.71</v>
      </c>
      <c r="F31" s="18">
        <f t="shared" ca="1" si="2"/>
        <v>2736987.96</v>
      </c>
      <c r="G31" s="18">
        <f t="shared" ca="1" si="2"/>
        <v>10760.08</v>
      </c>
      <c r="H31" s="18">
        <f t="shared" ca="1" si="2"/>
        <v>1816235.05</v>
      </c>
      <c r="I31" s="18">
        <f t="shared" ca="1" si="2"/>
        <v>1057644.92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270276.28999999998</v>
      </c>
      <c r="N31" s="18">
        <f t="shared" ca="1" si="3"/>
        <v>19054993.440000001</v>
      </c>
      <c r="O31" s="18">
        <f t="shared" ca="1" si="3"/>
        <v>0</v>
      </c>
      <c r="P31" s="18">
        <f t="shared" ca="1" si="3"/>
        <v>576561.76</v>
      </c>
      <c r="Q31" s="18">
        <f t="shared" ca="1" si="3"/>
        <v>0</v>
      </c>
      <c r="R31" s="18">
        <f t="shared" ca="1" si="3"/>
        <v>0</v>
      </c>
      <c r="S31" s="18">
        <f t="shared" ca="1" si="3"/>
        <v>0</v>
      </c>
      <c r="T31" s="18">
        <f t="shared" ca="1" si="3"/>
        <v>0</v>
      </c>
      <c r="U31" s="19">
        <f t="shared" ca="1" si="1"/>
        <v>27729958.800000001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3109669.4900580002</v>
      </c>
      <c r="E32" s="18">
        <f t="shared" ca="1" si="2"/>
        <v>21412791.426286001</v>
      </c>
      <c r="F32" s="18">
        <f t="shared" ca="1" si="2"/>
        <v>47372768.350083992</v>
      </c>
      <c r="G32" s="18">
        <f t="shared" ca="1" si="2"/>
        <v>6635584.3600000003</v>
      </c>
      <c r="H32" s="18">
        <f t="shared" ca="1" si="2"/>
        <v>18670673.502198</v>
      </c>
      <c r="I32" s="18">
        <f t="shared" ca="1" si="2"/>
        <v>22068483.930029999</v>
      </c>
      <c r="J32" s="18">
        <f t="shared" ca="1" si="2"/>
        <v>63844.45</v>
      </c>
      <c r="K32" s="18">
        <f t="shared" ca="1" si="2"/>
        <v>0</v>
      </c>
      <c r="L32" s="18">
        <f t="shared" ca="1" si="2"/>
        <v>0</v>
      </c>
      <c r="M32" s="18">
        <f t="shared" ca="1" si="2"/>
        <v>2143649.4500000002</v>
      </c>
      <c r="N32" s="18">
        <f t="shared" ca="1" si="3"/>
        <v>82586977.579999998</v>
      </c>
      <c r="O32" s="18">
        <f t="shared" ca="1" si="3"/>
        <v>199105.15</v>
      </c>
      <c r="P32" s="18">
        <f t="shared" ca="1" si="3"/>
        <v>5241745.1100000003</v>
      </c>
      <c r="Q32" s="18">
        <f t="shared" ca="1" si="3"/>
        <v>0</v>
      </c>
      <c r="R32" s="18">
        <f t="shared" ca="1" si="3"/>
        <v>0</v>
      </c>
      <c r="S32" s="18">
        <f t="shared" ca="1" si="3"/>
        <v>157559.71000000002</v>
      </c>
      <c r="T32" s="18">
        <f t="shared" ca="1" si="3"/>
        <v>1284004.0499999998</v>
      </c>
      <c r="U32" s="19">
        <f t="shared" ca="1" si="1"/>
        <v>210946856.55865604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917790.27999999933</v>
      </c>
      <c r="E33" s="18">
        <f t="shared" ca="1" si="2"/>
        <v>1647173.4999997136</v>
      </c>
      <c r="F33" s="18">
        <f t="shared" ca="1" si="2"/>
        <v>9434152.9499999993</v>
      </c>
      <c r="G33" s="18">
        <f t="shared" ca="1" si="2"/>
        <v>590679.24000000011</v>
      </c>
      <c r="H33" s="18">
        <f t="shared" ca="1" si="2"/>
        <v>955062.37000000081</v>
      </c>
      <c r="I33" s="18">
        <f t="shared" ca="1" si="2"/>
        <v>3505930.2599999574</v>
      </c>
      <c r="J33" s="18">
        <f t="shared" ca="1" si="2"/>
        <v>2541.5500000000002</v>
      </c>
      <c r="K33" s="18">
        <f t="shared" ca="1" si="2"/>
        <v>0</v>
      </c>
      <c r="L33" s="18">
        <f t="shared" ca="1" si="2"/>
        <v>0</v>
      </c>
      <c r="M33" s="18">
        <f t="shared" ca="1" si="2"/>
        <v>1978643.1700000002</v>
      </c>
      <c r="N33" s="18">
        <f t="shared" ca="1" si="3"/>
        <v>111247044.09999986</v>
      </c>
      <c r="O33" s="18">
        <f t="shared" ca="1" si="3"/>
        <v>0</v>
      </c>
      <c r="P33" s="18">
        <f t="shared" ca="1" si="3"/>
        <v>795421.16000000015</v>
      </c>
      <c r="Q33" s="18">
        <f t="shared" ca="1" si="3"/>
        <v>0</v>
      </c>
      <c r="R33" s="18">
        <f t="shared" ca="1" si="3"/>
        <v>0</v>
      </c>
      <c r="S33" s="18">
        <f t="shared" ca="1" si="3"/>
        <v>33345</v>
      </c>
      <c r="T33" s="18">
        <f t="shared" ca="1" si="3"/>
        <v>79679.44</v>
      </c>
      <c r="U33" s="19">
        <f t="shared" ca="1" si="1"/>
        <v>131187463.01999953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154901.51000000015</v>
      </c>
      <c r="E34" s="18">
        <f t="shared" ca="1" si="2"/>
        <v>1369892.7800000026</v>
      </c>
      <c r="F34" s="18">
        <f t="shared" ca="1" si="2"/>
        <v>194144.44000000003</v>
      </c>
      <c r="G34" s="18">
        <f t="shared" ca="1" si="2"/>
        <v>0</v>
      </c>
      <c r="H34" s="18">
        <f t="shared" ca="1" si="2"/>
        <v>17556.670000000002</v>
      </c>
      <c r="I34" s="18">
        <f t="shared" ca="1" si="2"/>
        <v>498197.50000000087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457041.95999999996</v>
      </c>
      <c r="N34" s="18">
        <f t="shared" ca="1" si="3"/>
        <v>48266381.590000011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50958116.450000018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505833.98000000004</v>
      </c>
      <c r="E35" s="18">
        <f t="shared" ca="1" si="2"/>
        <v>4994759.84</v>
      </c>
      <c r="F35" s="18">
        <f t="shared" ca="1" si="2"/>
        <v>3436713.8000000003</v>
      </c>
      <c r="G35" s="18">
        <f t="shared" ca="1" si="2"/>
        <v>284735.62</v>
      </c>
      <c r="H35" s="18">
        <f t="shared" ca="1" si="2"/>
        <v>922897.45</v>
      </c>
      <c r="I35" s="18">
        <f t="shared" ca="1" si="2"/>
        <v>283688154.47000003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293833095.16000003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875814</v>
      </c>
      <c r="E36" s="18">
        <f t="shared" ca="1" si="2"/>
        <v>1894870</v>
      </c>
      <c r="F36" s="18">
        <f t="shared" ca="1" si="2"/>
        <v>1684421</v>
      </c>
      <c r="G36" s="18">
        <f t="shared" ca="1" si="2"/>
        <v>126104</v>
      </c>
      <c r="H36" s="18">
        <f t="shared" ca="1" si="2"/>
        <v>1396325</v>
      </c>
      <c r="I36" s="18">
        <f t="shared" ca="1" si="2"/>
        <v>2210422.5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8187956.5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1523396.6400000001</v>
      </c>
      <c r="E38" s="18">
        <f t="shared" ca="1" si="4"/>
        <v>7466310.4000000004</v>
      </c>
      <c r="F38" s="18">
        <f t="shared" ca="1" si="4"/>
        <v>11023758.15</v>
      </c>
      <c r="G38" s="18">
        <f t="shared" ca="1" si="4"/>
        <v>13256.77</v>
      </c>
      <c r="H38" s="18">
        <f t="shared" ca="1" si="4"/>
        <v>1386461.22</v>
      </c>
      <c r="I38" s="18">
        <f t="shared" ca="1" si="4"/>
        <v>5128813.3599999994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19403.11</v>
      </c>
      <c r="N38" s="18">
        <f t="shared" ca="1" si="4"/>
        <v>18384799</v>
      </c>
      <c r="O38" s="18">
        <f t="shared" ca="1" si="4"/>
        <v>0</v>
      </c>
      <c r="P38" s="18">
        <f t="shared" ca="1" si="4"/>
        <v>60653.41</v>
      </c>
      <c r="Q38" s="18">
        <f t="shared" ca="1" si="4"/>
        <v>156522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45163374.059999995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1486367.05</v>
      </c>
      <c r="E39" s="18">
        <f t="shared" ca="1" si="4"/>
        <v>2670929.6</v>
      </c>
      <c r="F39" s="18">
        <f t="shared" ca="1" si="4"/>
        <v>20108.64</v>
      </c>
      <c r="G39" s="18">
        <f t="shared" ca="1" si="4"/>
        <v>0</v>
      </c>
      <c r="H39" s="18">
        <f t="shared" ca="1" si="4"/>
        <v>0</v>
      </c>
      <c r="I39" s="18">
        <f t="shared" ca="1" si="4"/>
        <v>368124.72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4545530.0100000007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257383.49948799997</v>
      </c>
      <c r="E40" s="18">
        <f t="shared" ca="1" si="4"/>
        <v>759776.12131600012</v>
      </c>
      <c r="F40" s="18">
        <f t="shared" ca="1" si="4"/>
        <v>17519197.779325001</v>
      </c>
      <c r="G40" s="18">
        <f t="shared" ca="1" si="4"/>
        <v>4629451.4800000004</v>
      </c>
      <c r="H40" s="18">
        <f t="shared" ca="1" si="4"/>
        <v>11142697.060000001</v>
      </c>
      <c r="I40" s="18">
        <f t="shared" ca="1" si="4"/>
        <v>3247543.478232</v>
      </c>
      <c r="J40" s="18">
        <f t="shared" ca="1" si="4"/>
        <v>4192.5</v>
      </c>
      <c r="K40" s="18">
        <f t="shared" ca="1" si="4"/>
        <v>0</v>
      </c>
      <c r="L40" s="18">
        <f t="shared" ca="1" si="4"/>
        <v>0</v>
      </c>
      <c r="M40" s="18">
        <f t="shared" ca="1" si="4"/>
        <v>3958.73</v>
      </c>
      <c r="N40" s="18">
        <f t="shared" ca="1" si="5"/>
        <v>18004340.18</v>
      </c>
      <c r="O40" s="18">
        <f t="shared" ca="1" si="5"/>
        <v>0</v>
      </c>
      <c r="P40" s="18">
        <f t="shared" ca="1" si="5"/>
        <v>124964.25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40434.22</v>
      </c>
      <c r="U40" s="19">
        <f t="shared" ca="1" si="1"/>
        <v>55733939.298361003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81329</v>
      </c>
      <c r="E41" s="18">
        <f t="shared" ca="1" si="4"/>
        <v>58297.78</v>
      </c>
      <c r="F41" s="18">
        <f t="shared" ca="1" si="4"/>
        <v>483349.1</v>
      </c>
      <c r="G41" s="18">
        <f t="shared" ca="1" si="4"/>
        <v>0</v>
      </c>
      <c r="H41" s="18">
        <f t="shared" ca="1" si="4"/>
        <v>297010.43</v>
      </c>
      <c r="I41" s="18">
        <f t="shared" ca="1" si="4"/>
        <v>216712.11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1136698.42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31382.700000000106</v>
      </c>
      <c r="E43" s="18">
        <f t="shared" ca="1" si="4"/>
        <v>23595.260000000861</v>
      </c>
      <c r="F43" s="18">
        <f t="shared" ca="1" si="4"/>
        <v>837165.07</v>
      </c>
      <c r="G43" s="18">
        <f t="shared" ca="1" si="4"/>
        <v>0</v>
      </c>
      <c r="H43" s="18">
        <f t="shared" ca="1" si="4"/>
        <v>4998.28</v>
      </c>
      <c r="I43" s="18">
        <f t="shared" ca="1" si="4"/>
        <v>662747.58000000031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1559888.8900000013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142708.07000000015</v>
      </c>
      <c r="E44" s="18">
        <f t="shared" ca="1" si="4"/>
        <v>77803.23000000001</v>
      </c>
      <c r="F44" s="18">
        <f t="shared" ca="1" si="4"/>
        <v>90574.000000000189</v>
      </c>
      <c r="G44" s="18">
        <f t="shared" ca="1" si="4"/>
        <v>0</v>
      </c>
      <c r="H44" s="18">
        <f t="shared" ca="1" si="4"/>
        <v>0</v>
      </c>
      <c r="I44" s="18">
        <f t="shared" ca="1" si="4"/>
        <v>85389.950000000041</v>
      </c>
      <c r="J44" s="18">
        <f t="shared" ca="1" si="4"/>
        <v>0</v>
      </c>
      <c r="K44" s="18">
        <f t="shared" ca="1" si="4"/>
        <v>0</v>
      </c>
      <c r="L44" s="18">
        <f t="shared" ca="1" si="4"/>
        <v>0</v>
      </c>
      <c r="M44" s="18">
        <f t="shared" ca="1" si="4"/>
        <v>1129448.31</v>
      </c>
      <c r="N44" s="18">
        <f t="shared" ca="1" si="5"/>
        <v>36670070.350000046</v>
      </c>
      <c r="O44" s="18">
        <f t="shared" ca="1" si="5"/>
        <v>0</v>
      </c>
      <c r="P44" s="18">
        <f t="shared" ca="1" si="5"/>
        <v>8813.2800000000007</v>
      </c>
      <c r="Q44" s="18">
        <f t="shared" ca="1" si="5"/>
        <v>0</v>
      </c>
      <c r="R44" s="18">
        <f t="shared" ca="1" si="5"/>
        <v>0</v>
      </c>
      <c r="S44" s="18">
        <f t="shared" ca="1" si="5"/>
        <v>0</v>
      </c>
      <c r="T44" s="18">
        <f t="shared" ca="1" si="5"/>
        <v>3303.72</v>
      </c>
      <c r="U44" s="19">
        <f t="shared" ca="1" si="1"/>
        <v>38208110.910000049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125203.26000000055</v>
      </c>
      <c r="E45" s="18">
        <f t="shared" ca="1" si="4"/>
        <v>155842.33000000261</v>
      </c>
      <c r="F45" s="18">
        <f t="shared" ca="1" si="4"/>
        <v>362527.69000000006</v>
      </c>
      <c r="G45" s="18">
        <f t="shared" ca="1" si="4"/>
        <v>0</v>
      </c>
      <c r="H45" s="18">
        <f t="shared" ca="1" si="4"/>
        <v>0</v>
      </c>
      <c r="I45" s="18">
        <f t="shared" ca="1" si="4"/>
        <v>100893.00999999995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2163346.17</v>
      </c>
      <c r="O45" s="18">
        <f t="shared" ca="1" si="5"/>
        <v>0</v>
      </c>
      <c r="P45" s="18">
        <f t="shared" ca="1" si="5"/>
        <v>-66234.33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52215.45</v>
      </c>
      <c r="U45" s="19">
        <f t="shared" ca="1" si="1"/>
        <v>2897319.7400000035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14310.3</v>
      </c>
      <c r="E46" s="18">
        <f t="shared" ca="1" si="4"/>
        <v>839383.18</v>
      </c>
      <c r="F46" s="18">
        <f t="shared" ca="1" si="4"/>
        <v>8255629.8799999999</v>
      </c>
      <c r="G46" s="18">
        <f t="shared" ca="1" si="4"/>
        <v>30316.13</v>
      </c>
      <c r="H46" s="18">
        <f t="shared" ca="1" si="4"/>
        <v>1577007.44</v>
      </c>
      <c r="I46" s="18">
        <f t="shared" ca="1" si="4"/>
        <v>1759828.65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12476475.58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140.88</v>
      </c>
      <c r="E47" s="18">
        <f t="shared" ca="1" si="4"/>
        <v>79.95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39.19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260.02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157708.23000000036</v>
      </c>
      <c r="E49" s="18">
        <f t="shared" ca="1" si="4"/>
        <v>3706373.9899999881</v>
      </c>
      <c r="F49" s="18">
        <f t="shared" ca="1" si="4"/>
        <v>36788321.05999992</v>
      </c>
      <c r="G49" s="18">
        <f t="shared" ca="1" si="4"/>
        <v>0</v>
      </c>
      <c r="H49" s="18">
        <f t="shared" ca="1" si="4"/>
        <v>50213.590000000004</v>
      </c>
      <c r="I49" s="18">
        <f t="shared" ca="1" si="4"/>
        <v>208937.82000000007</v>
      </c>
      <c r="J49" s="18">
        <f t="shared" ca="1" si="4"/>
        <v>0</v>
      </c>
      <c r="K49" s="18">
        <f t="shared" ca="1" si="4"/>
        <v>686720</v>
      </c>
      <c r="L49" s="18">
        <f t="shared" ca="1" si="4"/>
        <v>0</v>
      </c>
      <c r="M49" s="18">
        <f t="shared" ca="1" si="4"/>
        <v>106771.71000000002</v>
      </c>
      <c r="N49" s="18">
        <f t="shared" ca="1" si="5"/>
        <v>51848845.139999807</v>
      </c>
      <c r="O49" s="18">
        <f t="shared" ca="1" si="5"/>
        <v>0</v>
      </c>
      <c r="P49" s="18">
        <f t="shared" ca="1" si="5"/>
        <v>1279075.27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7853.33</v>
      </c>
      <c r="U49" s="19">
        <f t="shared" ca="1" si="1"/>
        <v>94844382.639999717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26884.83</v>
      </c>
      <c r="E50" s="18">
        <f t="shared" ca="1" si="4"/>
        <v>80001.58</v>
      </c>
      <c r="F50" s="18">
        <f t="shared" ca="1" si="4"/>
        <v>49246.69</v>
      </c>
      <c r="G50" s="18">
        <f t="shared" ca="1" si="4"/>
        <v>0</v>
      </c>
      <c r="H50" s="18">
        <f t="shared" ca="1" si="4"/>
        <v>0</v>
      </c>
      <c r="I50" s="18">
        <f t="shared" ca="1" si="4"/>
        <v>146063.82999999999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302196.93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828347.15</v>
      </c>
      <c r="F52" s="18">
        <f t="shared" ca="1" si="4"/>
        <v>6499275.8499999996</v>
      </c>
      <c r="G52" s="18">
        <f t="shared" ca="1" si="4"/>
        <v>0</v>
      </c>
      <c r="H52" s="18">
        <f t="shared" ca="1" si="4"/>
        <v>57186.63</v>
      </c>
      <c r="I52" s="18">
        <f t="shared" ca="1" si="4"/>
        <v>392142.86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7776952.4900000002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ca="1" si="1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ref="D54:S69" ca="1" si="6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8">
        <f t="shared" ca="1" si="6"/>
        <v>0</v>
      </c>
      <c r="J54" s="18">
        <f t="shared" ca="1" si="6"/>
        <v>0</v>
      </c>
      <c r="K54" s="18">
        <f t="shared" ca="1" si="6"/>
        <v>0</v>
      </c>
      <c r="L54" s="18">
        <f t="shared" ca="1" si="6"/>
        <v>0</v>
      </c>
      <c r="M54" s="18">
        <f t="shared" ca="1" si="6"/>
        <v>0</v>
      </c>
      <c r="N54" s="18">
        <f t="shared" ca="1" si="6"/>
        <v>0</v>
      </c>
      <c r="O54" s="18">
        <f t="shared" ca="1" si="6"/>
        <v>0</v>
      </c>
      <c r="P54" s="18">
        <f t="shared" ca="1" si="6"/>
        <v>0</v>
      </c>
      <c r="Q54" s="18">
        <f t="shared" ca="1" si="6"/>
        <v>0</v>
      </c>
      <c r="R54" s="18">
        <f t="shared" ca="1" si="6"/>
        <v>0</v>
      </c>
      <c r="S54" s="18">
        <f t="shared" ca="1" si="6"/>
        <v>0</v>
      </c>
      <c r="T54" s="18">
        <f t="shared" ref="N54:T69" ca="1" si="7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ca="1" si="6"/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8">
        <f t="shared" ca="1" si="6"/>
        <v>0</v>
      </c>
      <c r="L55" s="18">
        <f t="shared" ca="1" si="6"/>
        <v>0</v>
      </c>
      <c r="M55" s="18">
        <f t="shared" ca="1" si="6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7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8">
        <f t="shared" ca="1" si="6"/>
        <v>0</v>
      </c>
      <c r="L56" s="18">
        <f t="shared" ca="1" si="6"/>
        <v>0</v>
      </c>
      <c r="M56" s="18">
        <f t="shared" ca="1" si="6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8">
        <f t="shared" ca="1" si="7"/>
        <v>0</v>
      </c>
      <c r="S56" s="18">
        <f t="shared" ca="1" si="7"/>
        <v>0</v>
      </c>
      <c r="T56" s="18">
        <f t="shared" ca="1" si="7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8">
        <f t="shared" ca="1" si="6"/>
        <v>0</v>
      </c>
      <c r="L57" s="18">
        <f t="shared" ca="1" si="6"/>
        <v>0</v>
      </c>
      <c r="M57" s="18">
        <f t="shared" ca="1" si="6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8">
        <f t="shared" ca="1" si="7"/>
        <v>0</v>
      </c>
      <c r="S57" s="18">
        <f t="shared" ca="1" si="7"/>
        <v>0</v>
      </c>
      <c r="T57" s="18">
        <f t="shared" ca="1" si="7"/>
        <v>0</v>
      </c>
      <c r="U57" s="19">
        <f t="shared" ref="U57" ca="1" si="8">+SUM(D57:T57)</f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8">
        <f t="shared" ca="1" si="6"/>
        <v>0</v>
      </c>
      <c r="L58" s="18">
        <f t="shared" ca="1" si="6"/>
        <v>0</v>
      </c>
      <c r="M58" s="18">
        <f t="shared" ca="1" si="6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8">
        <f t="shared" ca="1" si="7"/>
        <v>0</v>
      </c>
      <c r="S58" s="18">
        <f t="shared" ca="1" si="7"/>
        <v>0</v>
      </c>
      <c r="T58" s="18">
        <f t="shared" ca="1" si="7"/>
        <v>0</v>
      </c>
      <c r="U58" s="19">
        <f t="shared" ref="U58:U73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8">
        <f t="shared" ca="1" si="6"/>
        <v>0</v>
      </c>
      <c r="L59" s="18">
        <f t="shared" ca="1" si="6"/>
        <v>0</v>
      </c>
      <c r="M59" s="18">
        <f t="shared" ca="1" si="6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8">
        <f t="shared" ca="1" si="7"/>
        <v>0</v>
      </c>
      <c r="S59" s="18">
        <f t="shared" ca="1" si="7"/>
        <v>0</v>
      </c>
      <c r="T59" s="18">
        <f t="shared" ca="1" si="7"/>
        <v>0</v>
      </c>
      <c r="U59" s="19">
        <f t="shared" ca="1" si="9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8">
        <f t="shared" ca="1" si="6"/>
        <v>0</v>
      </c>
      <c r="L60" s="18">
        <f t="shared" ca="1" si="6"/>
        <v>0</v>
      </c>
      <c r="M60" s="18">
        <f t="shared" ca="1" si="6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8">
        <f t="shared" ca="1" si="7"/>
        <v>0</v>
      </c>
      <c r="S60" s="18">
        <f t="shared" ca="1" si="7"/>
        <v>0</v>
      </c>
      <c r="T60" s="18">
        <f t="shared" ca="1" si="7"/>
        <v>0</v>
      </c>
      <c r="U60" s="19">
        <f t="shared" ca="1" si="9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8">
        <f t="shared" ca="1" si="6"/>
        <v>0</v>
      </c>
      <c r="L61" s="18">
        <f t="shared" ca="1" si="6"/>
        <v>0</v>
      </c>
      <c r="M61" s="18">
        <f t="shared" ca="1" si="6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8">
        <f t="shared" ca="1" si="7"/>
        <v>0</v>
      </c>
      <c r="S61" s="18">
        <f t="shared" ca="1" si="7"/>
        <v>0</v>
      </c>
      <c r="T61" s="18">
        <f t="shared" ca="1" si="7"/>
        <v>0</v>
      </c>
      <c r="U61" s="19">
        <f t="shared" ca="1" si="9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8">
        <f t="shared" ca="1" si="6"/>
        <v>0</v>
      </c>
      <c r="L62" s="18">
        <f t="shared" ca="1" si="6"/>
        <v>0</v>
      </c>
      <c r="M62" s="18">
        <f t="shared" ca="1" si="6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8">
        <f t="shared" ca="1" si="7"/>
        <v>0</v>
      </c>
      <c r="S62" s="18">
        <f t="shared" ca="1" si="7"/>
        <v>0</v>
      </c>
      <c r="T62" s="18">
        <f t="shared" ca="1" si="7"/>
        <v>0</v>
      </c>
      <c r="U62" s="19">
        <f t="shared" ca="1" si="9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8">
        <f t="shared" ca="1" si="6"/>
        <v>0</v>
      </c>
      <c r="L63" s="18">
        <f t="shared" ca="1" si="6"/>
        <v>0</v>
      </c>
      <c r="M63" s="18">
        <f t="shared" ca="1" si="6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8">
        <f t="shared" ca="1" si="7"/>
        <v>0</v>
      </c>
      <c r="S63" s="18">
        <f t="shared" ca="1" si="7"/>
        <v>0</v>
      </c>
      <c r="T63" s="18">
        <f t="shared" ca="1" si="7"/>
        <v>0</v>
      </c>
      <c r="U63" s="19">
        <f t="shared" ca="1" si="9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8">
        <f t="shared" ca="1" si="6"/>
        <v>0</v>
      </c>
      <c r="L64" s="18">
        <f t="shared" ca="1" si="6"/>
        <v>0</v>
      </c>
      <c r="M64" s="18">
        <f t="shared" ca="1" si="6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8">
        <f t="shared" ca="1" si="7"/>
        <v>0</v>
      </c>
      <c r="S64" s="18">
        <f t="shared" ca="1" si="7"/>
        <v>0</v>
      </c>
      <c r="T64" s="18">
        <f t="shared" ca="1" si="7"/>
        <v>0</v>
      </c>
      <c r="U64" s="19">
        <f t="shared" ca="1" si="9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8">
        <f t="shared" ca="1" si="6"/>
        <v>0</v>
      </c>
      <c r="L65" s="18">
        <f t="shared" ca="1" si="6"/>
        <v>0</v>
      </c>
      <c r="M65" s="18">
        <f t="shared" ca="1" si="6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8">
        <f t="shared" ca="1" si="7"/>
        <v>0</v>
      </c>
      <c r="S65" s="18">
        <f t="shared" ca="1" si="7"/>
        <v>0</v>
      </c>
      <c r="T65" s="18">
        <f t="shared" ca="1" si="7"/>
        <v>0</v>
      </c>
      <c r="U65" s="19">
        <f t="shared" ca="1" si="9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8">
        <f t="shared" ca="1" si="6"/>
        <v>0</v>
      </c>
      <c r="L66" s="18">
        <f t="shared" ca="1" si="6"/>
        <v>0</v>
      </c>
      <c r="M66" s="18">
        <f t="shared" ca="1" si="6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8">
        <f t="shared" ca="1" si="7"/>
        <v>0</v>
      </c>
      <c r="S66" s="18">
        <f t="shared" ca="1" si="7"/>
        <v>0</v>
      </c>
      <c r="T66" s="18">
        <f t="shared" ca="1" si="7"/>
        <v>0</v>
      </c>
      <c r="U66" s="19">
        <f t="shared" ca="1" si="9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8">
        <f t="shared" ca="1" si="6"/>
        <v>0</v>
      </c>
      <c r="L67" s="18">
        <f t="shared" ca="1" si="6"/>
        <v>0</v>
      </c>
      <c r="M67" s="18">
        <f t="shared" ca="1" si="6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8">
        <f t="shared" ca="1" si="7"/>
        <v>0</v>
      </c>
      <c r="S67" s="18">
        <f t="shared" ca="1" si="7"/>
        <v>0</v>
      </c>
      <c r="T67" s="18">
        <f t="shared" ca="1" si="7"/>
        <v>0</v>
      </c>
      <c r="U67" s="19">
        <f t="shared" ca="1" si="9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8">
        <f t="shared" ca="1" si="6"/>
        <v>0</v>
      </c>
      <c r="L68" s="18">
        <f t="shared" ca="1" si="6"/>
        <v>0</v>
      </c>
      <c r="M68" s="18">
        <f t="shared" ca="1" si="6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8">
        <f t="shared" ca="1" si="7"/>
        <v>0</v>
      </c>
      <c r="S68" s="18">
        <f t="shared" ca="1" si="7"/>
        <v>0</v>
      </c>
      <c r="T68" s="18">
        <f t="shared" ca="1" si="7"/>
        <v>0</v>
      </c>
      <c r="U68" s="19">
        <f t="shared" ca="1" si="9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8">
        <f t="shared" ca="1" si="6"/>
        <v>0</v>
      </c>
      <c r="L69" s="18">
        <f t="shared" ca="1" si="6"/>
        <v>0</v>
      </c>
      <c r="M69" s="18">
        <f t="shared" ca="1" si="6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8">
        <f t="shared" ca="1" si="7"/>
        <v>0</v>
      </c>
      <c r="S69" s="18">
        <f t="shared" ca="1" si="7"/>
        <v>0</v>
      </c>
      <c r="T69" s="18">
        <f t="shared" ca="1" si="7"/>
        <v>0</v>
      </c>
      <c r="U69" s="19">
        <f t="shared" ca="1" si="9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ref="D70:S73" ca="1" si="10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8">
        <f t="shared" ca="1" si="10"/>
        <v>0</v>
      </c>
      <c r="S70" s="18">
        <f t="shared" ca="1" si="10"/>
        <v>0</v>
      </c>
      <c r="T70" s="18">
        <f t="shared" ref="N70:T73" ca="1" si="11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9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10"/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8">
        <f t="shared" ca="1" si="11"/>
        <v>0</v>
      </c>
      <c r="S71" s="18">
        <f t="shared" ca="1" si="11"/>
        <v>0</v>
      </c>
      <c r="T71" s="18">
        <f t="shared" ca="1" si="11"/>
        <v>0</v>
      </c>
      <c r="U71" s="19">
        <f t="shared" ca="1" si="9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8">
        <f t="shared" ca="1" si="11"/>
        <v>0</v>
      </c>
      <c r="S72" s="18">
        <f t="shared" ca="1" si="11"/>
        <v>0</v>
      </c>
      <c r="T72" s="18">
        <f t="shared" ca="1" si="11"/>
        <v>0</v>
      </c>
      <c r="U72" s="19">
        <f t="shared" ca="1" si="9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8">
        <f t="shared" ca="1" si="11"/>
        <v>0</v>
      </c>
      <c r="S73" s="18">
        <f t="shared" ca="1" si="11"/>
        <v>0</v>
      </c>
      <c r="T73" s="18">
        <f t="shared" ca="1" si="11"/>
        <v>0</v>
      </c>
      <c r="U73" s="19">
        <f t="shared" ca="1" si="9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12">SUMIF($C$7:$C$73,"HD",D$7:D$73)</f>
        <v>36401569.132346325</v>
      </c>
      <c r="E74" s="49">
        <f t="shared" ca="1" si="12"/>
        <v>253519986.11211064</v>
      </c>
      <c r="F74" s="49">
        <f t="shared" ca="1" si="12"/>
        <v>1021907747.086907</v>
      </c>
      <c r="G74" s="49">
        <f t="shared" ca="1" si="12"/>
        <v>91124040.600000009</v>
      </c>
      <c r="H74" s="49">
        <f t="shared" ca="1" si="12"/>
        <v>477100152.95219803</v>
      </c>
      <c r="I74" s="49">
        <f t="shared" ca="1" si="12"/>
        <v>951961448.81499982</v>
      </c>
      <c r="J74" s="49">
        <f t="shared" ca="1" si="12"/>
        <v>5548382.0899999999</v>
      </c>
      <c r="K74" s="49">
        <f t="shared" ca="1" si="12"/>
        <v>686720</v>
      </c>
      <c r="L74" s="49">
        <f t="shared" ca="1" si="12"/>
        <v>45305918.82</v>
      </c>
      <c r="M74" s="49">
        <f t="shared" ca="1" si="12"/>
        <v>111392788.00999998</v>
      </c>
      <c r="N74" s="49">
        <f t="shared" ca="1" si="12"/>
        <v>4974655595.9099693</v>
      </c>
      <c r="O74" s="49">
        <f t="shared" ca="1" si="12"/>
        <v>26607488.200000003</v>
      </c>
      <c r="P74" s="49">
        <f t="shared" ca="1" si="12"/>
        <v>589078425.88000023</v>
      </c>
      <c r="Q74" s="49">
        <f t="shared" ca="1" si="12"/>
        <v>985438.64000000013</v>
      </c>
      <c r="R74" s="49">
        <f t="shared" ca="1" si="12"/>
        <v>156864.92000000001</v>
      </c>
      <c r="S74" s="49">
        <f t="shared" ca="1" si="12"/>
        <v>23335288.129999999</v>
      </c>
      <c r="T74" s="49">
        <f t="shared" ca="1" si="12"/>
        <v>110196960.16000001</v>
      </c>
      <c r="U74" s="49">
        <f t="shared" ca="1" si="12"/>
        <v>8719964815.4585323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49">
        <f t="shared" ca="1" si="13"/>
        <v>0</v>
      </c>
      <c r="M75" s="49">
        <f t="shared" ca="1" si="13"/>
        <v>0</v>
      </c>
      <c r="N75" s="49">
        <f t="shared" ca="1" si="13"/>
        <v>0</v>
      </c>
      <c r="O75" s="49">
        <f t="shared" ca="1" si="13"/>
        <v>0</v>
      </c>
      <c r="P75" s="49">
        <f t="shared" ca="1" si="13"/>
        <v>0</v>
      </c>
      <c r="Q75" s="49">
        <f t="shared" ca="1" si="13"/>
        <v>0</v>
      </c>
      <c r="R75" s="49">
        <f t="shared" ca="1" si="13"/>
        <v>0</v>
      </c>
      <c r="S75" s="49">
        <f t="shared" ca="1" si="13"/>
        <v>0</v>
      </c>
      <c r="T75" s="49">
        <f t="shared" ca="1" si="13"/>
        <v>0</v>
      </c>
      <c r="U75" s="49">
        <f t="shared" ca="1" si="13"/>
        <v>0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14">D74+D75</f>
        <v>36401569.132346325</v>
      </c>
      <c r="E76" s="49">
        <f t="shared" ca="1" si="14"/>
        <v>253519986.11211064</v>
      </c>
      <c r="F76" s="49">
        <f ca="1">F74+F75</f>
        <v>1021907747.086907</v>
      </c>
      <c r="G76" s="49">
        <f ca="1">G74+G75</f>
        <v>91124040.600000009</v>
      </c>
      <c r="H76" s="49">
        <f ca="1">H74+H75</f>
        <v>477100152.95219803</v>
      </c>
      <c r="I76" s="49">
        <f ca="1">I74+I75</f>
        <v>951961448.81499982</v>
      </c>
      <c r="J76" s="49">
        <f ca="1">J74+J75</f>
        <v>5548382.0899999999</v>
      </c>
      <c r="K76" s="49">
        <f t="shared" ca="1" si="14"/>
        <v>686720</v>
      </c>
      <c r="L76" s="49">
        <f t="shared" ca="1" si="14"/>
        <v>45305918.82</v>
      </c>
      <c r="M76" s="49">
        <f t="shared" ca="1" si="14"/>
        <v>111392788.00999998</v>
      </c>
      <c r="N76" s="49">
        <f t="shared" ca="1" si="14"/>
        <v>4974655595.9099693</v>
      </c>
      <c r="O76" s="49">
        <f t="shared" ca="1" si="14"/>
        <v>26607488.200000003</v>
      </c>
      <c r="P76" s="49">
        <f t="shared" ca="1" si="14"/>
        <v>589078425.88000023</v>
      </c>
      <c r="Q76" s="49">
        <f t="shared" ca="1" si="14"/>
        <v>985438.64000000013</v>
      </c>
      <c r="R76" s="49">
        <f t="shared" ca="1" si="14"/>
        <v>156864.92000000001</v>
      </c>
      <c r="S76" s="49">
        <f t="shared" ca="1" si="14"/>
        <v>23335288.129999999</v>
      </c>
      <c r="T76" s="49">
        <f t="shared" ca="1" si="14"/>
        <v>110196960.16000001</v>
      </c>
      <c r="U76" s="49">
        <f t="shared" ca="1" si="14"/>
        <v>8719964815.4585323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6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600086314.98000002</v>
      </c>
      <c r="F8" s="18">
        <f t="shared" ca="1" si="0"/>
        <v>0</v>
      </c>
      <c r="G8" s="18">
        <f t="shared" ca="1" si="0"/>
        <v>71322083.620000005</v>
      </c>
      <c r="H8" s="19">
        <f t="shared" ca="1" si="1"/>
        <v>671408398.60000002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741246087.24000001</v>
      </c>
      <c r="F9" s="18">
        <f t="shared" ca="1" si="0"/>
        <v>18416580.199999996</v>
      </c>
      <c r="G9" s="18">
        <f t="shared" ca="1" si="0"/>
        <v>64256563.730000004</v>
      </c>
      <c r="H9" s="19">
        <f t="shared" ca="1" si="1"/>
        <v>823919231.17000008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857805560.39014101</v>
      </c>
      <c r="F10" s="18">
        <f t="shared" ca="1" si="0"/>
        <v>78380081.039999992</v>
      </c>
      <c r="G10" s="18">
        <f t="shared" ca="1" si="0"/>
        <v>201788923.24000001</v>
      </c>
      <c r="H10" s="19">
        <f t="shared" ca="1" si="1"/>
        <v>1137974564.670141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567099313.68659997</v>
      </c>
      <c r="F11" s="18">
        <f t="shared" ca="1" si="0"/>
        <v>6009571.4653999992</v>
      </c>
      <c r="G11" s="18">
        <f t="shared" ca="1" si="0"/>
        <v>3230328.966</v>
      </c>
      <c r="H11" s="19">
        <f t="shared" ca="1" si="1"/>
        <v>576339214.11799991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423288426.66920179</v>
      </c>
      <c r="F13" s="18">
        <f t="shared" ca="1" si="0"/>
        <v>571977.38886900002</v>
      </c>
      <c r="G13" s="18">
        <f t="shared" ca="1" si="0"/>
        <v>7429807.6699999999</v>
      </c>
      <c r="H13" s="19">
        <f t="shared" ca="1" si="1"/>
        <v>431290211.7280708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752592586.60000002</v>
      </c>
      <c r="F14" s="18">
        <f t="shared" ca="1" si="0"/>
        <v>8723572.4499999993</v>
      </c>
      <c r="G14" s="18">
        <f t="shared" ca="1" si="0"/>
        <v>77262171.159999996</v>
      </c>
      <c r="H14" s="19">
        <f t="shared" ca="1" si="1"/>
        <v>838578330.21000004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215314875.81999999</v>
      </c>
      <c r="F17" s="18">
        <f t="shared" ca="1" si="0"/>
        <v>0</v>
      </c>
      <c r="G17" s="18">
        <f t="shared" ca="1" si="0"/>
        <v>11458.91</v>
      </c>
      <c r="H17" s="19">
        <f t="shared" ca="1" si="1"/>
        <v>215326334.72999999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145367501.56000003</v>
      </c>
      <c r="F20" s="18">
        <f t="shared" ca="1" si="0"/>
        <v>876906.78999999992</v>
      </c>
      <c r="G20" s="18">
        <f t="shared" ca="1" si="0"/>
        <v>11944912.680000003</v>
      </c>
      <c r="H20" s="19">
        <f t="shared" ca="1" si="1"/>
        <v>158189321.03000003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-4845985.74</v>
      </c>
      <c r="F21" s="18">
        <f t="shared" ca="1" si="0"/>
        <v>-369326.72</v>
      </c>
      <c r="G21" s="18">
        <f t="shared" ca="1" si="0"/>
        <v>-95970.25</v>
      </c>
      <c r="H21" s="19">
        <f t="shared" ca="1" si="1"/>
        <v>-5311282.71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189182292.66</v>
      </c>
      <c r="F22" s="18">
        <f t="shared" ca="1" si="0"/>
        <v>10101066.109999999</v>
      </c>
      <c r="G22" s="18">
        <f t="shared" ca="1" si="0"/>
        <v>30344150.359999999</v>
      </c>
      <c r="H22" s="19">
        <f t="shared" ca="1" si="1"/>
        <v>229627509.13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1398067331.0599999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46074163.990000002</v>
      </c>
      <c r="G23" s="18">
        <f t="shared" ca="1" si="4"/>
        <v>24211761.199999999</v>
      </c>
      <c r="H23" s="19">
        <f t="shared" ca="1" si="1"/>
        <v>1468353256.25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474756212.71999991</v>
      </c>
      <c r="F24" s="18">
        <f t="shared" ca="1" si="4"/>
        <v>62435318.140000001</v>
      </c>
      <c r="G24" s="18">
        <f t="shared" ca="1" si="4"/>
        <v>98867565.849999994</v>
      </c>
      <c r="H24" s="19">
        <f t="shared" ca="1" si="1"/>
        <v>636059096.70999992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414540602.20003402</v>
      </c>
      <c r="F25" s="18">
        <f t="shared" ca="1" si="4"/>
        <v>90977.950000000099</v>
      </c>
      <c r="G25" s="18">
        <f t="shared" ca="1" si="4"/>
        <v>20569385.2300005</v>
      </c>
      <c r="H25" s="19">
        <f t="shared" ca="1" si="1"/>
        <v>435200965.38003451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117465824.23</v>
      </c>
      <c r="F26" s="18">
        <f t="shared" ca="1" si="4"/>
        <v>1063671.0900000001</v>
      </c>
      <c r="G26" s="18">
        <f t="shared" ca="1" si="4"/>
        <v>1184311.8400000003</v>
      </c>
      <c r="H26" s="19">
        <f t="shared" ca="1" si="1"/>
        <v>119713807.16000001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351749099.77520096</v>
      </c>
      <c r="F27" s="18">
        <f t="shared" ca="1" si="4"/>
        <v>3943495.8847989999</v>
      </c>
      <c r="G27" s="18">
        <f t="shared" ca="1" si="4"/>
        <v>6316888.1799999997</v>
      </c>
      <c r="H27" s="19">
        <f t="shared" ca="1" si="1"/>
        <v>362009483.83999997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637010271.89999998</v>
      </c>
      <c r="F28" s="18">
        <f t="shared" ca="1" si="4"/>
        <v>739183.64</v>
      </c>
      <c r="G28" s="18">
        <f t="shared" ca="1" si="4"/>
        <v>60704136.18</v>
      </c>
      <c r="H28" s="19">
        <f t="shared" ca="1" si="1"/>
        <v>698453591.71999991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-44.87</v>
      </c>
      <c r="F29" s="18">
        <f t="shared" ca="1" si="4"/>
        <v>0</v>
      </c>
      <c r="G29" s="18">
        <f t="shared" ca="1" si="4"/>
        <v>0</v>
      </c>
      <c r="H29" s="19">
        <f t="shared" ca="1" si="1"/>
        <v>-44.87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571933360.1500001</v>
      </c>
      <c r="F30" s="18">
        <f t="shared" ca="1" si="4"/>
        <v>59463.98</v>
      </c>
      <c r="G30" s="18">
        <f t="shared" ca="1" si="4"/>
        <v>23667638.979999997</v>
      </c>
      <c r="H30" s="19">
        <f t="shared" ca="1" si="1"/>
        <v>595660463.11000013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34521725.580000006</v>
      </c>
      <c r="F31" s="18">
        <f t="shared" ca="1" si="4"/>
        <v>0</v>
      </c>
      <c r="G31" s="18">
        <f t="shared" ca="1" si="4"/>
        <v>304912.18</v>
      </c>
      <c r="H31" s="19">
        <f t="shared" ca="1" si="1"/>
        <v>34826637.760000005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638206691.36000001</v>
      </c>
      <c r="F32" s="18">
        <f t="shared" ca="1" si="4"/>
        <v>0</v>
      </c>
      <c r="G32" s="18">
        <f t="shared" ca="1" si="4"/>
        <v>59781765.759999998</v>
      </c>
      <c r="H32" s="19">
        <f t="shared" ca="1" si="1"/>
        <v>697988457.12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503836149.35993594</v>
      </c>
      <c r="F33" s="18">
        <f t="shared" ca="1" si="4"/>
        <v>26341286.370000117</v>
      </c>
      <c r="G33" s="18">
        <f t="shared" ca="1" si="4"/>
        <v>15363058.760000013</v>
      </c>
      <c r="H33" s="19">
        <f t="shared" ca="1" si="1"/>
        <v>545540494.48993611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150245676.8799873</v>
      </c>
      <c r="F34" s="18">
        <f t="shared" ca="1" si="4"/>
        <v>683578.82</v>
      </c>
      <c r="G34" s="18">
        <f t="shared" ca="1" si="4"/>
        <v>2334904.8099999353</v>
      </c>
      <c r="H34" s="19">
        <f t="shared" ca="1" si="1"/>
        <v>153264160.50998724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1779.1699999999998</v>
      </c>
      <c r="F35" s="18">
        <f t="shared" ca="1" si="4"/>
        <v>0</v>
      </c>
      <c r="G35" s="18">
        <f t="shared" ca="1" si="4"/>
        <v>0</v>
      </c>
      <c r="H35" s="19">
        <f t="shared" ca="1" si="1"/>
        <v>1779.1699999999998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88403909</v>
      </c>
      <c r="F36" s="18">
        <f t="shared" ca="1" si="4"/>
        <v>999645</v>
      </c>
      <c r="G36" s="18">
        <f t="shared" ca="1" si="4"/>
        <v>4691795</v>
      </c>
      <c r="H36" s="19">
        <f t="shared" ca="1" si="1"/>
        <v>94095349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100913535.57000001</v>
      </c>
      <c r="F38" s="18">
        <f t="shared" ca="1" si="4"/>
        <v>0</v>
      </c>
      <c r="G38" s="18">
        <f t="shared" ca="1" si="4"/>
        <v>14302982.369999999</v>
      </c>
      <c r="H38" s="19">
        <f t="shared" ca="1" si="1"/>
        <v>115216517.94000001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642944910.33000004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677694.4</v>
      </c>
      <c r="G39" s="18">
        <f t="shared" ca="1" si="5"/>
        <v>9951992.1199999992</v>
      </c>
      <c r="H39" s="19">
        <f t="shared" ca="1" si="1"/>
        <v>653574596.85000002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866224333.69239998</v>
      </c>
      <c r="F40" s="18">
        <f t="shared" ca="1" si="5"/>
        <v>402798.7</v>
      </c>
      <c r="G40" s="18">
        <f t="shared" ca="1" si="5"/>
        <v>114224565.23999999</v>
      </c>
      <c r="H40" s="19">
        <f t="shared" ca="1" si="1"/>
        <v>980851697.63240004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0</v>
      </c>
      <c r="F43" s="18">
        <f t="shared" ca="1" si="5"/>
        <v>0</v>
      </c>
      <c r="G43" s="18">
        <f t="shared" ca="1" si="5"/>
        <v>0</v>
      </c>
      <c r="H43" s="19">
        <f t="shared" ca="1" si="1"/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93981045.820000306</v>
      </c>
      <c r="F44" s="18">
        <f t="shared" ca="1" si="5"/>
        <v>638337</v>
      </c>
      <c r="G44" s="18">
        <f t="shared" ca="1" si="5"/>
        <v>3590365.1900000037</v>
      </c>
      <c r="H44" s="19">
        <f t="shared" ca="1" si="1"/>
        <v>98209748.010000303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368958852.92000002</v>
      </c>
      <c r="F48" s="18">
        <f t="shared" ca="1" si="5"/>
        <v>823334</v>
      </c>
      <c r="G48" s="18">
        <f t="shared" ca="1" si="5"/>
        <v>22355847.369999997</v>
      </c>
      <c r="H48" s="19">
        <f t="shared" ca="1" si="1"/>
        <v>392138034.29000002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0</v>
      </c>
      <c r="F51" s="18">
        <f t="shared" ca="1" si="5"/>
        <v>0</v>
      </c>
      <c r="G51" s="18">
        <f t="shared" ca="1" si="5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ca="1" si="1"/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ca="1" si="3"/>
        <v>0</v>
      </c>
      <c r="E55" s="18">
        <f t="shared" ca="1" si="2"/>
        <v>0</v>
      </c>
      <c r="F55" s="18">
        <f t="shared" ref="F55:G73" ca="1" si="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6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3"/>
        <v>0</v>
      </c>
      <c r="E56" s="18">
        <f t="shared" ca="1" si="2"/>
        <v>0</v>
      </c>
      <c r="F56" s="18">
        <f t="shared" ca="1" si="6"/>
        <v>0</v>
      </c>
      <c r="G56" s="18">
        <f t="shared" ca="1" si="6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3"/>
        <v>0</v>
      </c>
      <c r="E57" s="18">
        <f t="shared" ca="1" si="2"/>
        <v>0</v>
      </c>
      <c r="F57" s="18">
        <f t="shared" ca="1" si="6"/>
        <v>0</v>
      </c>
      <c r="G57" s="18">
        <f t="shared" ca="1" si="6"/>
        <v>0</v>
      </c>
      <c r="H57" s="19">
        <f t="shared" ref="H57" ca="1" si="7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3"/>
        <v>0</v>
      </c>
      <c r="E58" s="18">
        <f t="shared" ca="1" si="2"/>
        <v>0</v>
      </c>
      <c r="F58" s="18">
        <f t="shared" ca="1" si="6"/>
        <v>0</v>
      </c>
      <c r="G58" s="18">
        <f t="shared" ca="1" si="6"/>
        <v>0</v>
      </c>
      <c r="H58" s="19">
        <f t="shared" ref="H58:H73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3"/>
        <v>0</v>
      </c>
      <c r="E59" s="18">
        <f t="shared" ca="1" si="2"/>
        <v>0</v>
      </c>
      <c r="F59" s="18">
        <f t="shared" ca="1" si="6"/>
        <v>0</v>
      </c>
      <c r="G59" s="18">
        <f t="shared" ca="1" si="6"/>
        <v>0</v>
      </c>
      <c r="H59" s="19">
        <f t="shared" ca="1" si="8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3"/>
        <v>0</v>
      </c>
      <c r="E60" s="18">
        <f t="shared" ca="1" si="2"/>
        <v>0</v>
      </c>
      <c r="F60" s="18">
        <f t="shared" ca="1" si="6"/>
        <v>0</v>
      </c>
      <c r="G60" s="18">
        <f t="shared" ca="1" si="6"/>
        <v>0</v>
      </c>
      <c r="H60" s="19">
        <f t="shared" ca="1" si="8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3"/>
        <v>0</v>
      </c>
      <c r="E61" s="18">
        <f t="shared" ca="1" si="2"/>
        <v>0</v>
      </c>
      <c r="F61" s="18">
        <f t="shared" ca="1" si="6"/>
        <v>0</v>
      </c>
      <c r="G61" s="18">
        <f t="shared" ca="1" si="6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3"/>
        <v>0</v>
      </c>
      <c r="E62" s="18">
        <f t="shared" ca="1" si="2"/>
        <v>0</v>
      </c>
      <c r="F62" s="18">
        <f t="shared" ca="1" si="6"/>
        <v>0</v>
      </c>
      <c r="G62" s="18">
        <f t="shared" ca="1" si="6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3"/>
        <v>0</v>
      </c>
      <c r="E63" s="18">
        <f t="shared" ca="1" si="2"/>
        <v>0</v>
      </c>
      <c r="F63" s="18">
        <f t="shared" ca="1" si="6"/>
        <v>0</v>
      </c>
      <c r="G63" s="18">
        <f t="shared" ca="1" si="6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3"/>
        <v>0</v>
      </c>
      <c r="E64" s="18">
        <f t="shared" ca="1" si="2"/>
        <v>0</v>
      </c>
      <c r="F64" s="18">
        <f t="shared" ca="1" si="6"/>
        <v>0</v>
      </c>
      <c r="G64" s="18">
        <f t="shared" ca="1" si="6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3"/>
        <v>0</v>
      </c>
      <c r="E65" s="18">
        <f t="shared" ca="1" si="2"/>
        <v>0</v>
      </c>
      <c r="F65" s="18">
        <f t="shared" ca="1" si="6"/>
        <v>0</v>
      </c>
      <c r="G65" s="18">
        <f t="shared" ca="1" si="6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3"/>
        <v>0</v>
      </c>
      <c r="E66" s="18">
        <f t="shared" ca="1" si="2"/>
        <v>0</v>
      </c>
      <c r="F66" s="18">
        <f t="shared" ca="1" si="6"/>
        <v>0</v>
      </c>
      <c r="G66" s="18">
        <f t="shared" ca="1" si="6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3"/>
        <v>0</v>
      </c>
      <c r="E67" s="18">
        <f t="shared" ca="1" si="2"/>
        <v>0</v>
      </c>
      <c r="F67" s="18">
        <f t="shared" ca="1" si="6"/>
        <v>0</v>
      </c>
      <c r="G67" s="18">
        <f t="shared" ca="1" si="6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3"/>
        <v>0</v>
      </c>
      <c r="E68" s="18">
        <f t="shared" ca="1" si="2"/>
        <v>0</v>
      </c>
      <c r="F68" s="18">
        <f t="shared" ca="1" si="6"/>
        <v>0</v>
      </c>
      <c r="G68" s="18">
        <f t="shared" ca="1" si="6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3"/>
        <v>0</v>
      </c>
      <c r="E69" s="18">
        <f t="shared" ca="1" si="2"/>
        <v>0</v>
      </c>
      <c r="F69" s="18">
        <f t="shared" ca="1" si="6"/>
        <v>0</v>
      </c>
      <c r="G69" s="18">
        <f t="shared" ca="1" si="6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3"/>
        <v>0</v>
      </c>
      <c r="E70" s="18">
        <f t="shared" ca="1" si="2"/>
        <v>0</v>
      </c>
      <c r="F70" s="18">
        <f t="shared" ca="1" si="6"/>
        <v>0</v>
      </c>
      <c r="G70" s="18">
        <f t="shared" ca="1" si="6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3"/>
        <v>0</v>
      </c>
      <c r="E71" s="18">
        <f t="shared" ca="1" si="2"/>
        <v>0</v>
      </c>
      <c r="F71" s="18">
        <f t="shared" ca="1" si="6"/>
        <v>0</v>
      </c>
      <c r="G71" s="18">
        <f t="shared" ca="1" si="6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3"/>
        <v>0</v>
      </c>
      <c r="E72" s="18">
        <f t="shared" ref="E72:E73" ca="1" si="9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6"/>
        <v>0</v>
      </c>
      <c r="G72" s="18">
        <f t="shared" ca="1" si="6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3"/>
        <v>0</v>
      </c>
      <c r="E73" s="18">
        <f t="shared" ca="1" si="9"/>
        <v>0</v>
      </c>
      <c r="F73" s="18">
        <f t="shared" ca="1" si="6"/>
        <v>0</v>
      </c>
      <c r="G73" s="18">
        <f t="shared" ca="1" si="6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11940898240.713501</v>
      </c>
      <c r="F74" s="49">
        <f ca="1">SUMIF($C$7:$C$73,"HD",F$7:F$73)</f>
        <v>267683377.68906805</v>
      </c>
      <c r="G74" s="49">
        <f ca="1">SUMIF($C$7:$C$73,"HD",G$7:G$73)</f>
        <v>949918306.34600043</v>
      </c>
      <c r="H74" s="49">
        <f ca="1">SUMIF($C$7:$C$73,"HD",H$7:H$73)</f>
        <v>13158499924.748573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49">
        <f ca="1">E74+E75</f>
        <v>11940898240.713501</v>
      </c>
      <c r="F76" s="49">
        <f ca="1">F74+F75</f>
        <v>267683377.68906805</v>
      </c>
      <c r="G76" s="49">
        <f ca="1">G74+G75</f>
        <v>949918306.34600043</v>
      </c>
      <c r="H76" s="49">
        <f ca="1">H74+H75</f>
        <v>13158499924.748573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6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600086314.98000002</v>
      </c>
      <c r="E8" s="18">
        <f t="shared" ca="1" si="0"/>
        <v>0</v>
      </c>
      <c r="F8" s="19">
        <f t="shared" ca="1" si="1"/>
        <v>600086314.98000002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741246087.24000001</v>
      </c>
      <c r="E9" s="18">
        <f t="shared" ca="1" si="0"/>
        <v>18416580.199999996</v>
      </c>
      <c r="F9" s="19">
        <f t="shared" ca="1" si="1"/>
        <v>759662667.44000006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857805560.39014101</v>
      </c>
      <c r="E10" s="18">
        <f t="shared" ca="1" si="0"/>
        <v>78380081.039999992</v>
      </c>
      <c r="F10" s="19">
        <f t="shared" ca="1" si="1"/>
        <v>936185641.43014097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567099313.68659997</v>
      </c>
      <c r="E11" s="18">
        <f t="shared" ca="1" si="0"/>
        <v>6009571.4653999992</v>
      </c>
      <c r="F11" s="19">
        <f t="shared" ca="1" si="1"/>
        <v>573108885.15199995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423288426.66920179</v>
      </c>
      <c r="E13" s="18">
        <f t="shared" ca="1" si="0"/>
        <v>571977.38886900002</v>
      </c>
      <c r="F13" s="19">
        <f t="shared" ca="1" si="1"/>
        <v>423860404.05807078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752592586.60000002</v>
      </c>
      <c r="E14" s="18">
        <f t="shared" ca="1" si="0"/>
        <v>8723572.4499999993</v>
      </c>
      <c r="F14" s="19">
        <f t="shared" ca="1" si="1"/>
        <v>761316159.05000007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215314875.81999999</v>
      </c>
      <c r="E17" s="18">
        <f t="shared" ca="1" si="0"/>
        <v>0</v>
      </c>
      <c r="F17" s="19">
        <f t="shared" ca="1" si="1"/>
        <v>215314875.81999999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145367501.56000003</v>
      </c>
      <c r="E20" s="18">
        <f t="shared" ca="1" si="0"/>
        <v>876906.78999999992</v>
      </c>
      <c r="F20" s="19">
        <f t="shared" ca="1" si="1"/>
        <v>146244408.35000002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-4845985.74</v>
      </c>
      <c r="E21" s="18">
        <f t="shared" ca="1" si="0"/>
        <v>-369326.72</v>
      </c>
      <c r="F21" s="19">
        <f t="shared" ca="1" si="1"/>
        <v>-5215312.46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189182292.66</v>
      </c>
      <c r="E22" s="18">
        <f t="shared" ca="1" si="0"/>
        <v>10101066.109999999</v>
      </c>
      <c r="F22" s="19">
        <f t="shared" ca="1" si="1"/>
        <v>199283358.76999998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1398067331.0599999</v>
      </c>
      <c r="E23" s="18">
        <f t="shared" ca="1" si="0"/>
        <v>46074163.990000002</v>
      </c>
      <c r="F23" s="19">
        <f t="shared" ca="1" si="1"/>
        <v>1444141495.05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474756212.71999991</v>
      </c>
      <c r="E24" s="18">
        <f t="shared" ca="1" si="0"/>
        <v>62435318.140000001</v>
      </c>
      <c r="F24" s="19">
        <f t="shared" ca="1" si="1"/>
        <v>537191530.8599999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414540602.20003402</v>
      </c>
      <c r="E25" s="18">
        <f t="shared" ca="1" si="0"/>
        <v>90977.950000000099</v>
      </c>
      <c r="F25" s="19">
        <f t="shared" ca="1" si="1"/>
        <v>414631580.15003401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117465824.23</v>
      </c>
      <c r="E26" s="18">
        <f t="shared" ca="1" si="0"/>
        <v>1063671.0900000001</v>
      </c>
      <c r="F26" s="19">
        <f t="shared" ca="1" si="1"/>
        <v>118529495.32000001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351749099.77520096</v>
      </c>
      <c r="E27" s="18">
        <f t="shared" ca="1" si="0"/>
        <v>3943495.8847989999</v>
      </c>
      <c r="F27" s="19">
        <f t="shared" ca="1" si="1"/>
        <v>355692595.65999997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637010271.89999998</v>
      </c>
      <c r="E28" s="18">
        <f t="shared" ca="1" si="0"/>
        <v>739183.64</v>
      </c>
      <c r="F28" s="19">
        <f t="shared" ca="1" si="1"/>
        <v>637749455.53999996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-44.87</v>
      </c>
      <c r="E29" s="18">
        <f t="shared" ca="1" si="0"/>
        <v>0</v>
      </c>
      <c r="F29" s="19">
        <f t="shared" ca="1" si="1"/>
        <v>-44.87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571933360.1500001</v>
      </c>
      <c r="E30" s="18">
        <f t="shared" ca="1" si="0"/>
        <v>59463.98</v>
      </c>
      <c r="F30" s="19">
        <f t="shared" ca="1" si="1"/>
        <v>571992824.13000011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34521725.580000006</v>
      </c>
      <c r="E31" s="18">
        <f t="shared" ca="1" si="0"/>
        <v>0</v>
      </c>
      <c r="F31" s="19">
        <f t="shared" ca="1" si="1"/>
        <v>34521725.580000006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638206691.36000001</v>
      </c>
      <c r="E32" s="18">
        <f t="shared" ca="1" si="0"/>
        <v>0</v>
      </c>
      <c r="F32" s="19">
        <f t="shared" ca="1" si="1"/>
        <v>638206691.36000001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503836149.35993594</v>
      </c>
      <c r="E33" s="18">
        <f t="shared" ca="1" si="0"/>
        <v>26341286.370000117</v>
      </c>
      <c r="F33" s="19">
        <f t="shared" ca="1" si="1"/>
        <v>530177435.72993606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150245676.8799873</v>
      </c>
      <c r="E34" s="18">
        <f t="shared" ca="1" si="0"/>
        <v>683578.82</v>
      </c>
      <c r="F34" s="19">
        <f t="shared" ca="1" si="1"/>
        <v>150929255.69998729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1779.1699999999998</v>
      </c>
      <c r="E35" s="18">
        <f t="shared" ca="1" si="0"/>
        <v>0</v>
      </c>
      <c r="F35" s="19">
        <f t="shared" ca="1" si="1"/>
        <v>1779.1699999999998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88403909</v>
      </c>
      <c r="E36" s="18">
        <f t="shared" ca="1" si="0"/>
        <v>999645</v>
      </c>
      <c r="F36" s="19">
        <f t="shared" ca="1" si="1"/>
        <v>89403554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100913535.57000001</v>
      </c>
      <c r="E38" s="18">
        <f t="shared" ca="1" si="0"/>
        <v>0</v>
      </c>
      <c r="F38" s="19">
        <f t="shared" ca="1" si="1"/>
        <v>100913535.57000001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642944910.33000004</v>
      </c>
      <c r="E39" s="18">
        <f t="shared" ca="1" si="0"/>
        <v>677694.4</v>
      </c>
      <c r="F39" s="19">
        <f t="shared" ca="1" si="1"/>
        <v>643622604.73000002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866224333.69239998</v>
      </c>
      <c r="E40" s="18">
        <f t="shared" ca="1" si="0"/>
        <v>402798.7</v>
      </c>
      <c r="F40" s="19">
        <f t="shared" ca="1" si="1"/>
        <v>866627132.39240003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0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93981045.820000306</v>
      </c>
      <c r="E44" s="18">
        <f t="shared" ca="1" si="0"/>
        <v>638337</v>
      </c>
      <c r="F44" s="19">
        <f t="shared" ca="1" si="1"/>
        <v>94619382.820000306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368958852.92000002</v>
      </c>
      <c r="E48" s="18">
        <f t="shared" ca="1" si="0"/>
        <v>823334</v>
      </c>
      <c r="F48" s="19">
        <f t="shared" ca="1" si="1"/>
        <v>369782186.92000002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0</v>
      </c>
      <c r="E51" s="18">
        <f t="shared" ca="1" si="0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2"/>
        <v>0</v>
      </c>
      <c r="E57" s="18">
        <f t="shared" ca="1" si="0"/>
        <v>0</v>
      </c>
      <c r="F57" s="19">
        <f t="shared" ref="F57" ca="1" si="3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2"/>
        <v>0</v>
      </c>
      <c r="E58" s="18">
        <f t="shared" ca="1" si="0"/>
        <v>0</v>
      </c>
      <c r="F58" s="19">
        <f t="shared" ref="F58:F73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2"/>
        <v>0</v>
      </c>
      <c r="E59" s="18">
        <f t="shared" ca="1" si="0"/>
        <v>0</v>
      </c>
      <c r="F59" s="19">
        <f t="shared" ca="1" si="4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2"/>
        <v>0</v>
      </c>
      <c r="E60" s="18">
        <f t="shared" ca="1" si="0"/>
        <v>0</v>
      </c>
      <c r="F60" s="19">
        <f t="shared" ca="1" si="4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2"/>
        <v>0</v>
      </c>
      <c r="E61" s="18">
        <f t="shared" ca="1" si="0"/>
        <v>0</v>
      </c>
      <c r="F61" s="19">
        <f t="shared" ca="1" si="4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2"/>
        <v>0</v>
      </c>
      <c r="E62" s="18">
        <f t="shared" ca="1" si="0"/>
        <v>0</v>
      </c>
      <c r="F62" s="19">
        <f t="shared" ca="1" si="4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2"/>
        <v>0</v>
      </c>
      <c r="E63" s="18">
        <f t="shared" ca="1" si="0"/>
        <v>0</v>
      </c>
      <c r="F63" s="19">
        <f t="shared" ca="1" si="4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2"/>
        <v>0</v>
      </c>
      <c r="E64" s="18">
        <f t="shared" ca="1" si="0"/>
        <v>0</v>
      </c>
      <c r="F64" s="19">
        <f t="shared" ca="1" si="4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2"/>
        <v>0</v>
      </c>
      <c r="E65" s="18">
        <f t="shared" ca="1" si="0"/>
        <v>0</v>
      </c>
      <c r="F65" s="19">
        <f t="shared" ca="1" si="4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2"/>
        <v>0</v>
      </c>
      <c r="E66" s="18">
        <f t="shared" ca="1" si="0"/>
        <v>0</v>
      </c>
      <c r="F66" s="19">
        <f t="shared" ca="1" si="4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2"/>
        <v>0</v>
      </c>
      <c r="E67" s="18">
        <f t="shared" ca="1" si="0"/>
        <v>0</v>
      </c>
      <c r="F67" s="19">
        <f t="shared" ca="1" si="4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2"/>
        <v>0</v>
      </c>
      <c r="E68" s="18">
        <f t="shared" ca="1" si="0"/>
        <v>0</v>
      </c>
      <c r="F68" s="19">
        <f t="shared" ca="1" si="4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2"/>
        <v>0</v>
      </c>
      <c r="E69" s="18">
        <f t="shared" ca="1" si="0"/>
        <v>0</v>
      </c>
      <c r="F69" s="19">
        <f t="shared" ca="1" si="4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2"/>
        <v>0</v>
      </c>
      <c r="E70" s="18">
        <f t="shared" ca="1" si="0"/>
        <v>0</v>
      </c>
      <c r="F70" s="19">
        <f t="shared" ca="1" si="4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2"/>
        <v>0</v>
      </c>
      <c r="E71" s="18">
        <f t="shared" ref="E71:E73" ca="1" si="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4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ref="D72:D73" ca="1" si="6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5"/>
        <v>0</v>
      </c>
      <c r="F72" s="19">
        <f t="shared" ca="1" si="4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5"/>
        <v>0</v>
      </c>
      <c r="F73" s="19">
        <f t="shared" ca="1" si="4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11940898240.713501</v>
      </c>
      <c r="E74" s="49">
        <f ca="1">SUMIF($C$7:$C$73,"HD",E$7:E$73)</f>
        <v>267683377.68906805</v>
      </c>
      <c r="F74" s="49">
        <f ca="1">SUMIF($C$7:$C$73,"HD",F$7:F$73)</f>
        <v>12208581618.402569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11940898240.713501</v>
      </c>
      <c r="E76" s="49">
        <f ca="1">E74+E75</f>
        <v>267683377.68906805</v>
      </c>
      <c r="F76" s="49">
        <f ca="1">F74+F75</f>
        <v>12208581618.402569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13454669.23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1169144.8499999999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38782757.010000005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1411477.6600000001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8276326.4199999999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10464353.02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57671.07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258775.19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43763.46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470594.04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1576457.04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75965988.989999995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75965988.989999995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26822.45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388290.05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100519944.46000001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100935056.96000001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100935056.96000001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3703181.7199999997</v>
      </c>
      <c r="E7" s="18">
        <f t="shared" ca="1" si="0"/>
        <v>81317353.840000004</v>
      </c>
      <c r="F7" s="18">
        <f t="shared" ca="1" si="0"/>
        <v>0</v>
      </c>
      <c r="G7" s="18">
        <f t="shared" ca="1" si="0"/>
        <v>2726183.37</v>
      </c>
      <c r="H7" s="18">
        <f t="shared" ca="1" si="0"/>
        <v>0</v>
      </c>
      <c r="I7" s="18">
        <f t="shared" ca="1" si="0"/>
        <v>0</v>
      </c>
      <c r="J7" s="18">
        <f t="shared" ca="1" si="0"/>
        <v>116799</v>
      </c>
      <c r="K7" s="18">
        <f t="shared" ca="1" si="0"/>
        <v>0</v>
      </c>
      <c r="L7" s="18">
        <f t="shared" ca="1" si="0"/>
        <v>0</v>
      </c>
      <c r="M7" s="18">
        <f t="shared" ca="1" si="0"/>
        <v>56160437.420000002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16760344.209999999</v>
      </c>
      <c r="R7" s="19">
        <f ca="1">+SUM(D7:Q7)</f>
        <v>160784299.56000003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28413655.600000001</v>
      </c>
      <c r="E8" s="18">
        <f t="shared" ca="1" si="0"/>
        <v>58693028.909999996</v>
      </c>
      <c r="F8" s="18">
        <f t="shared" ca="1" si="0"/>
        <v>11899.48</v>
      </c>
      <c r="G8" s="18">
        <f t="shared" ca="1" si="0"/>
        <v>0</v>
      </c>
      <c r="H8" s="18">
        <f t="shared" ca="1" si="0"/>
        <v>0</v>
      </c>
      <c r="I8" s="18">
        <f t="shared" ca="1" si="0"/>
        <v>2302067.35</v>
      </c>
      <c r="J8" s="18">
        <f t="shared" ca="1" si="0"/>
        <v>1126382.51</v>
      </c>
      <c r="K8" s="18">
        <f t="shared" ca="1" si="0"/>
        <v>15116.87</v>
      </c>
      <c r="L8" s="18">
        <f t="shared" ca="1" si="0"/>
        <v>0</v>
      </c>
      <c r="M8" s="18">
        <f t="shared" ca="1" si="0"/>
        <v>42386502.920000002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24692247.98</v>
      </c>
      <c r="R8" s="19">
        <f t="shared" ref="R8:R18" ca="1" si="1">+SUM(D8:Q8)</f>
        <v>157640901.62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19174026.689999998</v>
      </c>
      <c r="E9" s="18">
        <f t="shared" ca="1" si="0"/>
        <v>17085177.920000002</v>
      </c>
      <c r="F9" s="18">
        <f t="shared" ca="1" si="0"/>
        <v>13418.97</v>
      </c>
      <c r="G9" s="18">
        <f t="shared" ca="1" si="0"/>
        <v>0</v>
      </c>
      <c r="H9" s="18">
        <f t="shared" ca="1" si="0"/>
        <v>0</v>
      </c>
      <c r="I9" s="18">
        <f t="shared" ca="1" si="0"/>
        <v>7462807.9199999999</v>
      </c>
      <c r="J9" s="18">
        <f t="shared" ca="1" si="0"/>
        <v>1086253.72</v>
      </c>
      <c r="K9" s="18">
        <f t="shared" ca="1" si="0"/>
        <v>27484.51</v>
      </c>
      <c r="L9" s="18">
        <f t="shared" ca="1" si="0"/>
        <v>0</v>
      </c>
      <c r="M9" s="18">
        <f t="shared" ca="1" si="0"/>
        <v>3128311.09</v>
      </c>
      <c r="N9" s="18">
        <f t="shared" ca="1" si="0"/>
        <v>35523.81</v>
      </c>
      <c r="O9" s="18">
        <f t="shared" ca="1" si="0"/>
        <v>0</v>
      </c>
      <c r="P9" s="18">
        <f t="shared" ca="1" si="0"/>
        <v>0</v>
      </c>
      <c r="Q9" s="18">
        <f t="shared" ca="1" si="0"/>
        <v>21769983.25</v>
      </c>
      <c r="R9" s="19">
        <f t="shared" ca="1" si="1"/>
        <v>69782987.879999995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63118796.520000197</v>
      </c>
      <c r="E10" s="18">
        <f t="shared" ca="1" si="0"/>
        <v>63207741.050022401</v>
      </c>
      <c r="F10" s="18">
        <f t="shared" ca="1" si="0"/>
        <v>137290.38</v>
      </c>
      <c r="G10" s="18">
        <f t="shared" ca="1" si="0"/>
        <v>0</v>
      </c>
      <c r="H10" s="18">
        <f t="shared" ca="1" si="0"/>
        <v>0</v>
      </c>
      <c r="I10" s="18">
        <f t="shared" ca="1" si="0"/>
        <v>6483587.0300000198</v>
      </c>
      <c r="J10" s="18">
        <f t="shared" ca="1" si="0"/>
        <v>4741493.2799999993</v>
      </c>
      <c r="K10" s="18">
        <f t="shared" ca="1" si="0"/>
        <v>217061.16</v>
      </c>
      <c r="L10" s="18">
        <f t="shared" ca="1" si="0"/>
        <v>0</v>
      </c>
      <c r="M10" s="18">
        <f t="shared" ca="1" si="0"/>
        <v>17915636.16</v>
      </c>
      <c r="N10" s="18">
        <f t="shared" ca="1" si="0"/>
        <v>649422.88</v>
      </c>
      <c r="O10" s="18">
        <f t="shared" ca="1" si="0"/>
        <v>0</v>
      </c>
      <c r="P10" s="18">
        <f t="shared" ca="1" si="0"/>
        <v>0</v>
      </c>
      <c r="Q10" s="18">
        <f t="shared" ca="1" si="0"/>
        <v>7451000.2000000002</v>
      </c>
      <c r="R10" s="19">
        <f t="shared" ca="1" si="1"/>
        <v>163922028.66002259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241670.99460000001</v>
      </c>
      <c r="E11" s="18">
        <f t="shared" ca="1" si="0"/>
        <v>1305149.2276999999</v>
      </c>
      <c r="F11" s="18">
        <f t="shared" ca="1" si="0"/>
        <v>1650</v>
      </c>
      <c r="G11" s="18">
        <f t="shared" ca="1" si="0"/>
        <v>0</v>
      </c>
      <c r="H11" s="18">
        <f t="shared" ca="1" si="0"/>
        <v>0</v>
      </c>
      <c r="I11" s="18">
        <f t="shared" ca="1" si="0"/>
        <v>10809.37</v>
      </c>
      <c r="J11" s="18">
        <f t="shared" ca="1" si="0"/>
        <v>190081.69</v>
      </c>
      <c r="K11" s="18">
        <f t="shared" ca="1" si="0"/>
        <v>4925.8100000000004</v>
      </c>
      <c r="L11" s="18">
        <f t="shared" ca="1" si="0"/>
        <v>0</v>
      </c>
      <c r="M11" s="18">
        <f t="shared" ca="1" si="0"/>
        <v>60020.43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1814307.5223000001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1776459.62</v>
      </c>
      <c r="E13" s="18">
        <f t="shared" ca="1" si="0"/>
        <v>18475821.330000002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42916.12</v>
      </c>
      <c r="J13" s="18">
        <f t="shared" ca="1" si="0"/>
        <v>104014.54748088165</v>
      </c>
      <c r="K13" s="18">
        <f t="shared" ca="1" si="0"/>
        <v>573.17999999999995</v>
      </c>
      <c r="L13" s="18">
        <f t="shared" ca="1" si="0"/>
        <v>0</v>
      </c>
      <c r="M13" s="18">
        <f t="shared" ca="1" si="0"/>
        <v>2377593.87</v>
      </c>
      <c r="N13" s="18">
        <f t="shared" ca="1" si="0"/>
        <v>76190.490000000005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22853569.157480884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34294207.5</v>
      </c>
      <c r="E14" s="18">
        <f t="shared" ca="1" si="0"/>
        <v>53397862.380000003</v>
      </c>
      <c r="F14" s="18">
        <f t="shared" ca="1" si="0"/>
        <v>6854.04</v>
      </c>
      <c r="G14" s="18">
        <f t="shared" ca="1" si="0"/>
        <v>0</v>
      </c>
      <c r="H14" s="18">
        <f t="shared" ca="1" si="0"/>
        <v>36500</v>
      </c>
      <c r="I14" s="18">
        <f t="shared" ca="1" si="0"/>
        <v>1083336.44</v>
      </c>
      <c r="J14" s="18">
        <f t="shared" ca="1" si="0"/>
        <v>735761.67999999993</v>
      </c>
      <c r="K14" s="18">
        <f t="shared" ca="1" si="0"/>
        <v>0</v>
      </c>
      <c r="L14" s="18">
        <f t="shared" ca="1" si="0"/>
        <v>0</v>
      </c>
      <c r="M14" s="18">
        <f t="shared" ca="1" si="0"/>
        <v>5033050.2</v>
      </c>
      <c r="N14" s="18">
        <f t="shared" ca="1" si="0"/>
        <v>22850</v>
      </c>
      <c r="O14" s="18">
        <f t="shared" ca="1" si="0"/>
        <v>0</v>
      </c>
      <c r="P14" s="18">
        <f t="shared" ca="1" si="0"/>
        <v>0</v>
      </c>
      <c r="Q14" s="18">
        <f t="shared" ca="1" si="0"/>
        <v>51299901.219999999</v>
      </c>
      <c r="R14" s="19">
        <f t="shared" ca="1" si="1"/>
        <v>145910323.46000001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237568.95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237568.95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13298525</v>
      </c>
      <c r="E17" s="18">
        <f t="shared" ca="1" si="0"/>
        <v>9230132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278403</v>
      </c>
      <c r="J17" s="18">
        <f t="shared" ca="1" si="0"/>
        <v>58337</v>
      </c>
      <c r="K17" s="18">
        <f t="shared" ca="1" si="0"/>
        <v>52</v>
      </c>
      <c r="L17" s="18">
        <f t="shared" ca="1" si="0"/>
        <v>0</v>
      </c>
      <c r="M17" s="18">
        <f t="shared" ca="1" si="0"/>
        <v>1126427</v>
      </c>
      <c r="N17" s="18">
        <f t="shared" ca="1" si="0"/>
        <v>1294</v>
      </c>
      <c r="O17" s="18">
        <f t="shared" ca="1" si="0"/>
        <v>0</v>
      </c>
      <c r="P17" s="18">
        <f t="shared" ca="1" si="0"/>
        <v>0</v>
      </c>
      <c r="Q17" s="18">
        <f t="shared" ca="1" si="0"/>
        <v>4252106</v>
      </c>
      <c r="R17" s="19">
        <f t="shared" ca="1" si="1"/>
        <v>28245276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10304032.9</v>
      </c>
      <c r="E18" s="18">
        <f t="shared" ca="1" si="0"/>
        <v>1935690.43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477726.35</v>
      </c>
      <c r="J18" s="18">
        <f t="shared" ca="1" si="0"/>
        <v>58336.91</v>
      </c>
      <c r="K18" s="18">
        <f t="shared" ca="1" si="0"/>
        <v>2021.89</v>
      </c>
      <c r="L18" s="18">
        <f t="shared" ca="1" si="0"/>
        <v>0</v>
      </c>
      <c r="M18" s="18">
        <f t="shared" ca="1" si="0"/>
        <v>3855721.47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10938883.92</v>
      </c>
      <c r="R18" s="19">
        <f t="shared" ca="1" si="1"/>
        <v>27572413.870000001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13439199.6</v>
      </c>
      <c r="E20" s="18">
        <f t="shared" ca="1" si="0"/>
        <v>18256835.52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166253.22</v>
      </c>
      <c r="J20" s="18">
        <f t="shared" ca="1" si="0"/>
        <v>79429.460000000006</v>
      </c>
      <c r="K20" s="18">
        <f t="shared" ca="1" si="0"/>
        <v>0</v>
      </c>
      <c r="L20" s="18">
        <f t="shared" ca="1" si="0"/>
        <v>0</v>
      </c>
      <c r="M20" s="18">
        <f t="shared" ca="1" si="0"/>
        <v>20590.68</v>
      </c>
      <c r="N20" s="18">
        <f t="shared" ca="1" si="0"/>
        <v>9420.7999999999993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31971729.279999997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994421.32</v>
      </c>
      <c r="E21" s="18">
        <f t="shared" ca="1" si="0"/>
        <v>2596155.17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24500</v>
      </c>
      <c r="J21" s="18">
        <f t="shared" ca="1" si="0"/>
        <v>67838.75</v>
      </c>
      <c r="K21" s="18">
        <f t="shared" ca="1" si="0"/>
        <v>800</v>
      </c>
      <c r="L21" s="18">
        <f t="shared" ca="1" si="0"/>
        <v>0</v>
      </c>
      <c r="M21" s="18">
        <f t="shared" ca="1" si="0"/>
        <v>150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181264.92</v>
      </c>
      <c r="R21" s="19">
        <f t="shared" ca="1" si="2"/>
        <v>3865130.1599999997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2408829.14</v>
      </c>
      <c r="E22" s="18">
        <f t="shared" ca="1" si="0"/>
        <v>1388047.21</v>
      </c>
      <c r="F22" s="18">
        <f t="shared" ca="1" si="0"/>
        <v>15019.72</v>
      </c>
      <c r="G22" s="18">
        <f t="shared" ca="1" si="0"/>
        <v>0</v>
      </c>
      <c r="H22" s="18">
        <f t="shared" ca="1" si="0"/>
        <v>37921.03</v>
      </c>
      <c r="I22" s="18">
        <f t="shared" ca="1" si="0"/>
        <v>256660.39</v>
      </c>
      <c r="J22" s="18">
        <f t="shared" ca="1" si="0"/>
        <v>139815.32</v>
      </c>
      <c r="K22" s="18">
        <f t="shared" ca="1" si="0"/>
        <v>16039.3</v>
      </c>
      <c r="L22" s="18">
        <f t="shared" ca="1" si="0"/>
        <v>0</v>
      </c>
      <c r="M22" s="18">
        <f t="shared" ca="1" si="0"/>
        <v>77970.460000000006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4385302.57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33671772.479999997</v>
      </c>
      <c r="E23" s="18">
        <f t="shared" ca="1" si="3"/>
        <v>28991524.160000004</v>
      </c>
      <c r="F23" s="18">
        <f t="shared" ca="1" si="3"/>
        <v>0</v>
      </c>
      <c r="G23" s="18">
        <f t="shared" ca="1" si="3"/>
        <v>0</v>
      </c>
      <c r="H23" s="18">
        <f t="shared" ca="1" si="3"/>
        <v>142881.25</v>
      </c>
      <c r="I23" s="18">
        <f t="shared" ca="1" si="3"/>
        <v>2371961.48</v>
      </c>
      <c r="J23" s="18">
        <f t="shared" ca="1" si="3"/>
        <v>3588164.1700000004</v>
      </c>
      <c r="K23" s="18">
        <f t="shared" ca="1" si="3"/>
        <v>89801.18</v>
      </c>
      <c r="L23" s="18">
        <f t="shared" ca="1" si="3"/>
        <v>0</v>
      </c>
      <c r="M23" s="18">
        <f t="shared" ca="1" si="3"/>
        <v>59293672.560000002</v>
      </c>
      <c r="N23" s="18">
        <f t="shared" ca="1" si="3"/>
        <v>140070.66999999998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128289847.95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46558925.280000001</v>
      </c>
      <c r="E24" s="18">
        <f t="shared" ca="1" si="3"/>
        <v>60703805.299999997</v>
      </c>
      <c r="F24" s="18">
        <f t="shared" ca="1" si="3"/>
        <v>12870.89</v>
      </c>
      <c r="G24" s="18">
        <f t="shared" ca="1" si="3"/>
        <v>0</v>
      </c>
      <c r="H24" s="18">
        <f t="shared" ca="1" si="3"/>
        <v>0</v>
      </c>
      <c r="I24" s="18">
        <f t="shared" ca="1" si="3"/>
        <v>1362864.63</v>
      </c>
      <c r="J24" s="18">
        <f t="shared" ca="1" si="3"/>
        <v>167008.66</v>
      </c>
      <c r="K24" s="18">
        <f t="shared" ca="1" si="3"/>
        <v>391939.86</v>
      </c>
      <c r="L24" s="18">
        <f t="shared" ca="1" si="3"/>
        <v>0</v>
      </c>
      <c r="M24" s="18">
        <f t="shared" ca="1" si="3"/>
        <v>320671.82</v>
      </c>
      <c r="N24" s="18">
        <f t="shared" ca="1" si="3"/>
        <v>0</v>
      </c>
      <c r="O24" s="18">
        <f t="shared" ca="1" si="3"/>
        <v>0</v>
      </c>
      <c r="P24" s="18">
        <f t="shared" ca="1" si="3"/>
        <v>4761.8999999999996</v>
      </c>
      <c r="Q24" s="18">
        <f t="shared" ca="1" si="3"/>
        <v>6352091.8300000001</v>
      </c>
      <c r="R24" s="19">
        <f t="shared" ca="1" si="2"/>
        <v>115874940.16999999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2306159.66</v>
      </c>
      <c r="E25" s="18">
        <f t="shared" ca="1" si="3"/>
        <v>7876135.3900001692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11988328.919999899</v>
      </c>
      <c r="J25" s="18">
        <f t="shared" ca="1" si="3"/>
        <v>226166.18</v>
      </c>
      <c r="K25" s="18">
        <f t="shared" ca="1" si="3"/>
        <v>4721.7700000000004</v>
      </c>
      <c r="L25" s="18">
        <f t="shared" ca="1" si="3"/>
        <v>0</v>
      </c>
      <c r="M25" s="18">
        <f t="shared" ca="1" si="3"/>
        <v>47066.51</v>
      </c>
      <c r="N25" s="18">
        <f t="shared" ca="1" si="3"/>
        <v>4000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22452578.430000067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419825.16000000003</v>
      </c>
      <c r="E26" s="18">
        <f t="shared" ca="1" si="3"/>
        <v>313561.62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299756.06</v>
      </c>
      <c r="K26" s="18">
        <f t="shared" ca="1" si="3"/>
        <v>13503.4</v>
      </c>
      <c r="L26" s="18">
        <f t="shared" ca="1" si="3"/>
        <v>0</v>
      </c>
      <c r="M26" s="18">
        <f t="shared" ca="1" si="3"/>
        <v>148496.15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619.04</v>
      </c>
      <c r="R26" s="19">
        <f t="shared" ca="1" si="2"/>
        <v>1195761.4300000002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17152873.239999998</v>
      </c>
      <c r="E27" s="18">
        <f t="shared" ca="1" si="3"/>
        <v>8352355.29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436260.27</v>
      </c>
      <c r="J27" s="18">
        <f t="shared" ca="1" si="3"/>
        <v>123900.64</v>
      </c>
      <c r="K27" s="18">
        <f t="shared" ca="1" si="3"/>
        <v>10888.43</v>
      </c>
      <c r="L27" s="18">
        <f t="shared" ca="1" si="3"/>
        <v>0</v>
      </c>
      <c r="M27" s="18">
        <f t="shared" ca="1" si="3"/>
        <v>745005.33000000007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26828330.819999997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3404128.49</v>
      </c>
      <c r="E28" s="18">
        <f t="shared" ca="1" si="3"/>
        <v>5172647.3599999994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725346.36</v>
      </c>
      <c r="J28" s="18">
        <f t="shared" ca="1" si="3"/>
        <v>158336.91</v>
      </c>
      <c r="K28" s="18">
        <f t="shared" ca="1" si="3"/>
        <v>1016.72</v>
      </c>
      <c r="L28" s="18">
        <f t="shared" ca="1" si="3"/>
        <v>0</v>
      </c>
      <c r="M28" s="18">
        <f t="shared" ca="1" si="3"/>
        <v>2939631.03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12401106.869999999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286523.18</v>
      </c>
      <c r="E29" s="18">
        <f t="shared" ca="1" si="3"/>
        <v>734405.05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58336.91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1079265.1399999999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8097549.5175000001</v>
      </c>
      <c r="E30" s="18">
        <f t="shared" ca="1" si="3"/>
        <v>29566953.344000001</v>
      </c>
      <c r="F30" s="18">
        <f t="shared" ca="1" si="3"/>
        <v>506.25</v>
      </c>
      <c r="G30" s="18">
        <f t="shared" ca="1" si="3"/>
        <v>0</v>
      </c>
      <c r="H30" s="18">
        <f t="shared" ca="1" si="3"/>
        <v>0</v>
      </c>
      <c r="I30" s="18">
        <f t="shared" ca="1" si="3"/>
        <v>2406111.66</v>
      </c>
      <c r="J30" s="18">
        <f t="shared" ca="1" si="3"/>
        <v>180941.19</v>
      </c>
      <c r="K30" s="18">
        <f t="shared" ca="1" si="3"/>
        <v>10867.6</v>
      </c>
      <c r="L30" s="18">
        <f t="shared" ca="1" si="3"/>
        <v>0</v>
      </c>
      <c r="M30" s="18">
        <f t="shared" ca="1" si="3"/>
        <v>168392.57</v>
      </c>
      <c r="N30" s="18">
        <f t="shared" ca="1" si="3"/>
        <v>168229.72</v>
      </c>
      <c r="O30" s="18">
        <f t="shared" ca="1" si="3"/>
        <v>0</v>
      </c>
      <c r="P30" s="18">
        <f t="shared" ca="1" si="3"/>
        <v>0</v>
      </c>
      <c r="Q30" s="18">
        <f t="shared" ca="1" si="3"/>
        <v>-216855.05</v>
      </c>
      <c r="R30" s="19">
        <f t="shared" ca="1" si="2"/>
        <v>40382696.801500008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877346.3600000001</v>
      </c>
      <c r="E31" s="18">
        <f t="shared" ca="1" si="3"/>
        <v>300268.13000000006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21563.440000000002</v>
      </c>
      <c r="J31" s="18">
        <f t="shared" ca="1" si="3"/>
        <v>0</v>
      </c>
      <c r="K31" s="18">
        <f t="shared" ca="1" si="3"/>
        <v>49480.73</v>
      </c>
      <c r="L31" s="18">
        <f t="shared" ca="1" si="3"/>
        <v>0</v>
      </c>
      <c r="M31" s="18">
        <f t="shared" ca="1" si="3"/>
        <v>10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1248668.6600000001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17111847.07</v>
      </c>
      <c r="E32" s="18">
        <f t="shared" ca="1" si="3"/>
        <v>6305300.1399999997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1959138.9300000002</v>
      </c>
      <c r="J32" s="18">
        <f t="shared" ca="1" si="3"/>
        <v>531342.04999999993</v>
      </c>
      <c r="K32" s="18">
        <f t="shared" ca="1" si="3"/>
        <v>498372.02</v>
      </c>
      <c r="L32" s="18">
        <f t="shared" ca="1" si="3"/>
        <v>0</v>
      </c>
      <c r="M32" s="18">
        <f t="shared" ca="1" si="3"/>
        <v>7799914.1799999997</v>
      </c>
      <c r="N32" s="18">
        <f t="shared" ca="1" si="3"/>
        <v>70449.5</v>
      </c>
      <c r="O32" s="18">
        <f t="shared" ca="1" si="3"/>
        <v>0</v>
      </c>
      <c r="P32" s="18">
        <f t="shared" ca="1" si="3"/>
        <v>0</v>
      </c>
      <c r="Q32" s="18">
        <f t="shared" ca="1" si="3"/>
        <v>9631222</v>
      </c>
      <c r="R32" s="19">
        <f t="shared" ca="1" si="2"/>
        <v>43907585.890000001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7931404.3899999987</v>
      </c>
      <c r="E33" s="18">
        <f t="shared" ca="1" si="3"/>
        <v>1980345.5699999987</v>
      </c>
      <c r="F33" s="18">
        <f t="shared" ca="1" si="3"/>
        <v>48016.369999999988</v>
      </c>
      <c r="G33" s="18">
        <f t="shared" ca="1" si="3"/>
        <v>0</v>
      </c>
      <c r="H33" s="18">
        <f t="shared" ca="1" si="3"/>
        <v>6000</v>
      </c>
      <c r="I33" s="18">
        <f t="shared" ca="1" si="3"/>
        <v>299127.83</v>
      </c>
      <c r="J33" s="18">
        <f t="shared" ca="1" si="3"/>
        <v>99036.95</v>
      </c>
      <c r="K33" s="18">
        <f t="shared" ca="1" si="3"/>
        <v>33962.029999999992</v>
      </c>
      <c r="L33" s="18">
        <f t="shared" ca="1" si="3"/>
        <v>0</v>
      </c>
      <c r="M33" s="18">
        <f t="shared" ca="1" si="3"/>
        <v>4000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10401893.139999995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1250202.49</v>
      </c>
      <c r="E34" s="18">
        <f t="shared" ca="1" si="3"/>
        <v>1926467.36</v>
      </c>
      <c r="F34" s="18">
        <f t="shared" ca="1" si="3"/>
        <v>1081</v>
      </c>
      <c r="G34" s="18">
        <f t="shared" ca="1" si="3"/>
        <v>0</v>
      </c>
      <c r="H34" s="18">
        <f t="shared" ca="1" si="3"/>
        <v>0</v>
      </c>
      <c r="I34" s="18">
        <f t="shared" ca="1" si="3"/>
        <v>14018.7</v>
      </c>
      <c r="J34" s="18">
        <f t="shared" ca="1" si="3"/>
        <v>96378.19</v>
      </c>
      <c r="K34" s="18">
        <f t="shared" ca="1" si="3"/>
        <v>5257.5199999999995</v>
      </c>
      <c r="L34" s="18">
        <f t="shared" ca="1" si="3"/>
        <v>0</v>
      </c>
      <c r="M34" s="18">
        <f t="shared" ca="1" si="3"/>
        <v>13296.460000000003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3306701.72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16281035.640000001</v>
      </c>
      <c r="E35" s="18">
        <f t="shared" ca="1" si="3"/>
        <v>4633624.99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1164738.24</v>
      </c>
      <c r="J35" s="18">
        <f t="shared" ca="1" si="3"/>
        <v>117676.98</v>
      </c>
      <c r="K35" s="18">
        <f t="shared" ca="1" si="3"/>
        <v>11134.02</v>
      </c>
      <c r="L35" s="18">
        <f t="shared" ca="1" si="3"/>
        <v>0</v>
      </c>
      <c r="M35" s="18">
        <f t="shared" ca="1" si="3"/>
        <v>30159867.98</v>
      </c>
      <c r="N35" s="18">
        <f t="shared" ca="1" si="3"/>
        <v>914805.88</v>
      </c>
      <c r="O35" s="18">
        <f t="shared" ca="1" si="3"/>
        <v>0</v>
      </c>
      <c r="P35" s="18">
        <f t="shared" ca="1" si="3"/>
        <v>0</v>
      </c>
      <c r="Q35" s="18">
        <f t="shared" ca="1" si="3"/>
        <v>19651854.850000001</v>
      </c>
      <c r="R35" s="19">
        <f t="shared" ca="1" si="2"/>
        <v>72934738.580000013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5179490</v>
      </c>
      <c r="E36" s="18">
        <f t="shared" ca="1" si="3"/>
        <v>1606720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29678</v>
      </c>
      <c r="J36" s="18">
        <f t="shared" ca="1" si="3"/>
        <v>292369</v>
      </c>
      <c r="K36" s="18">
        <f t="shared" ca="1" si="3"/>
        <v>7250</v>
      </c>
      <c r="L36" s="18">
        <f t="shared" ca="1" si="3"/>
        <v>0</v>
      </c>
      <c r="M36" s="18">
        <f t="shared" ca="1" si="3"/>
        <v>1698033.5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8813540.5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9060299.3900000006</v>
      </c>
      <c r="E38" s="18">
        <f t="shared" ca="1" si="3"/>
        <v>16410623.58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2756036.18</v>
      </c>
      <c r="J38" s="18">
        <f t="shared" ca="1" si="3"/>
        <v>126285.34999999999</v>
      </c>
      <c r="K38" s="18">
        <f t="shared" ca="1" si="3"/>
        <v>45999.14</v>
      </c>
      <c r="L38" s="18">
        <f t="shared" ca="1" si="3"/>
        <v>0</v>
      </c>
      <c r="M38" s="18">
        <f t="shared" ca="1" si="3"/>
        <v>13427046.01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3718981.29</v>
      </c>
      <c r="R38" s="19">
        <f t="shared" ca="1" si="2"/>
        <v>48500656.939999998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9208.9500000000007</v>
      </c>
      <c r="E39" s="18">
        <f t="shared" ca="1" si="4"/>
        <v>348457.02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118348.64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476014.61000000004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2510986</v>
      </c>
      <c r="E40" s="18">
        <f t="shared" ca="1" si="4"/>
        <v>1538935.6218099999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197649.12</v>
      </c>
      <c r="J40" s="18">
        <f t="shared" ca="1" si="4"/>
        <v>987170.44</v>
      </c>
      <c r="K40" s="18">
        <f t="shared" ca="1" si="4"/>
        <v>10631.6</v>
      </c>
      <c r="L40" s="18">
        <f t="shared" ca="1" si="4"/>
        <v>0</v>
      </c>
      <c r="M40" s="18">
        <f t="shared" ca="1" si="4"/>
        <v>215662.98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5461035.7618099991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6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4350</v>
      </c>
      <c r="E43" s="18">
        <f t="shared" ca="1" si="4"/>
        <v>35657.140000000007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40007.140000000007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5190</v>
      </c>
      <c r="E44" s="18">
        <f t="shared" ca="1" si="4"/>
        <v>16454.269999999997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105746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127390.26999999999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38819.25</v>
      </c>
      <c r="E45" s="18">
        <f t="shared" ca="1" si="4"/>
        <v>662862.87000000058</v>
      </c>
      <c r="F45" s="18">
        <f t="shared" ca="1" si="4"/>
        <v>365.89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58800</v>
      </c>
      <c r="K45" s="18">
        <f t="shared" ca="1" si="4"/>
        <v>131023.64000000001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150760.79999999999</v>
      </c>
      <c r="R45" s="19">
        <f t="shared" ca="1" si="5"/>
        <v>1042632.4500000007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8073598.7599999998</v>
      </c>
      <c r="E46" s="18">
        <f t="shared" ca="1" si="4"/>
        <v>4831322.2699999996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97198.61</v>
      </c>
      <c r="J46" s="18">
        <f t="shared" ca="1" si="4"/>
        <v>0</v>
      </c>
      <c r="K46" s="18">
        <f t="shared" ca="1" si="4"/>
        <v>-9.99</v>
      </c>
      <c r="L46" s="18">
        <f t="shared" ca="1" si="4"/>
        <v>0</v>
      </c>
      <c r="M46" s="18">
        <f t="shared" ca="1" si="4"/>
        <v>1485583.57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14487693.219999999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60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60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104687.81000000001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0</v>
      </c>
      <c r="R48" s="19">
        <f t="shared" ca="1" si="5"/>
        <v>104687.81000000001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31768.15</v>
      </c>
      <c r="E49" s="18">
        <f t="shared" ca="1" si="4"/>
        <v>8227.5599999998103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8">
        <f t="shared" ca="1" si="4"/>
        <v>24677.96</v>
      </c>
      <c r="K49" s="18">
        <f t="shared" ca="1" si="4"/>
        <v>0</v>
      </c>
      <c r="L49" s="18">
        <f t="shared" ca="1" si="4"/>
        <v>0</v>
      </c>
      <c r="M49" s="18">
        <f t="shared" ca="1" si="4"/>
        <v>10000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74673.669999999809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173539.4</v>
      </c>
      <c r="E50" s="18">
        <f t="shared" ca="1" si="4"/>
        <v>25587.7</v>
      </c>
      <c r="F50" s="18">
        <f t="shared" ca="1" si="4"/>
        <v>3350</v>
      </c>
      <c r="G50" s="18">
        <f t="shared" ca="1" si="4"/>
        <v>11242.37</v>
      </c>
      <c r="H50" s="18">
        <f t="shared" ca="1" si="4"/>
        <v>0</v>
      </c>
      <c r="I50" s="18">
        <f t="shared" ca="1" si="4"/>
        <v>0</v>
      </c>
      <c r="J50" s="18">
        <f t="shared" ca="1" si="4"/>
        <v>142783.78</v>
      </c>
      <c r="K50" s="18">
        <f t="shared" ca="1" si="4"/>
        <v>0</v>
      </c>
      <c r="L50" s="18">
        <f t="shared" ca="1" si="4"/>
        <v>0</v>
      </c>
      <c r="M50" s="18">
        <f t="shared" ca="1" si="4"/>
        <v>20302.64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376805.89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58429.41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58429.41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58427.4</v>
      </c>
      <c r="E52" s="18">
        <f t="shared" ca="1" si="4"/>
        <v>53443.72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111871.12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ca="1" si="5"/>
        <v>0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Q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9">
        <f t="shared" ref="R57" ca="1" si="8">+SUM(D57:Q57)</f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9">
        <f t="shared" ref="R58:R76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9">
        <f t="shared" ca="1" si="9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9">
        <f t="shared" ca="1" si="9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9">
        <f t="shared" ca="1" si="9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9">
        <f t="shared" ca="1" si="9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9">
        <f t="shared" ca="1" si="9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9">
        <f t="shared" ca="1" si="9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9">
        <f t="shared" ca="1" si="9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9">
        <f t="shared" ca="1" si="9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9">
        <f t="shared" ca="1" si="9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9">
        <f t="shared" ca="1" si="9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9">
        <f t="shared" ca="1" si="9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8">
        <f t="shared" ca="1" si="7"/>
        <v>0</v>
      </c>
      <c r="L70" s="18">
        <f t="shared" ca="1" si="7"/>
        <v>0</v>
      </c>
      <c r="M70" s="18">
        <f t="shared" ca="1" si="7"/>
        <v>0</v>
      </c>
      <c r="N70" s="18">
        <f t="shared" ca="1" si="7"/>
        <v>0</v>
      </c>
      <c r="O70" s="18">
        <f t="shared" ca="1" si="7"/>
        <v>0</v>
      </c>
      <c r="P70" s="18">
        <f t="shared" ca="1" si="7"/>
        <v>0</v>
      </c>
      <c r="Q70" s="18">
        <f t="shared" ca="1" si="7"/>
        <v>0</v>
      </c>
      <c r="R70" s="19">
        <f t="shared" ca="1" si="9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Q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0"/>
        <v>0</v>
      </c>
      <c r="O71" s="18">
        <f t="shared" ca="1" si="10"/>
        <v>0</v>
      </c>
      <c r="P71" s="18">
        <f t="shared" ca="1" si="10"/>
        <v>0</v>
      </c>
      <c r="Q71" s="18">
        <f t="shared" ca="1" si="10"/>
        <v>0</v>
      </c>
      <c r="R71" s="19">
        <f t="shared" ca="1" si="9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0"/>
        <v>0</v>
      </c>
      <c r="O72" s="18">
        <f t="shared" ca="1" si="10"/>
        <v>0</v>
      </c>
      <c r="P72" s="18">
        <f t="shared" ca="1" si="10"/>
        <v>0</v>
      </c>
      <c r="Q72" s="18">
        <f t="shared" ca="1" si="10"/>
        <v>0</v>
      </c>
      <c r="R72" s="19">
        <f t="shared" ca="1" si="9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0"/>
        <v>0</v>
      </c>
      <c r="O73" s="18">
        <f t="shared" ca="1" si="10"/>
        <v>0</v>
      </c>
      <c r="P73" s="18">
        <f t="shared" ca="1" si="10"/>
        <v>0</v>
      </c>
      <c r="Q73" s="18">
        <f t="shared" ca="1" si="10"/>
        <v>0</v>
      </c>
      <c r="R73" s="19">
        <f t="shared" ca="1" si="9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Q74" ca="1" si="11">SUMIF($C$7:$C$73,"HD",D$7:D$73)</f>
        <v>371662276.86210012</v>
      </c>
      <c r="E74" s="49">
        <f t="shared" ca="1" si="11"/>
        <v>509626997.20353258</v>
      </c>
      <c r="F74" s="49">
        <f t="shared" ca="1" si="11"/>
        <v>252322.99000000005</v>
      </c>
      <c r="G74" s="49">
        <f t="shared" ca="1" si="11"/>
        <v>2737425.74</v>
      </c>
      <c r="H74" s="49">
        <f t="shared" ca="1" si="11"/>
        <v>3178688.28</v>
      </c>
      <c r="I74" s="49">
        <f t="shared" ca="1" si="11"/>
        <v>44419089.559999913</v>
      </c>
      <c r="J74" s="49">
        <f t="shared" ca="1" si="11"/>
        <v>16066199.337480882</v>
      </c>
      <c r="K74" s="49">
        <f t="shared" ca="1" si="11"/>
        <v>1599914.3900000004</v>
      </c>
      <c r="L74" s="49">
        <f t="shared" ca="1" si="11"/>
        <v>0</v>
      </c>
      <c r="M74" s="49">
        <f t="shared" ca="1" si="11"/>
        <v>250639064.98999998</v>
      </c>
      <c r="N74" s="49">
        <f t="shared" ca="1" si="11"/>
        <v>2144305.37</v>
      </c>
      <c r="O74" s="49">
        <f t="shared" ca="1" si="11"/>
        <v>0</v>
      </c>
      <c r="P74" s="49">
        <f t="shared" ca="1" si="11"/>
        <v>4761.8999999999996</v>
      </c>
      <c r="Q74" s="49">
        <f t="shared" ca="1" si="11"/>
        <v>176634406.45999998</v>
      </c>
      <c r="R74" s="49">
        <f t="shared" ca="1" si="9"/>
        <v>1378965453.0831134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Q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49">
        <f t="shared" ca="1" si="12"/>
        <v>0</v>
      </c>
      <c r="M75" s="49">
        <f t="shared" ca="1" si="12"/>
        <v>0</v>
      </c>
      <c r="N75" s="49">
        <f t="shared" ca="1" si="12"/>
        <v>0</v>
      </c>
      <c r="O75" s="49">
        <f t="shared" ca="1" si="12"/>
        <v>0</v>
      </c>
      <c r="P75" s="49">
        <f t="shared" ca="1" si="12"/>
        <v>0</v>
      </c>
      <c r="Q75" s="49">
        <f t="shared" ca="1" si="12"/>
        <v>0</v>
      </c>
      <c r="R75" s="49">
        <f t="shared" ca="1" si="9"/>
        <v>0</v>
      </c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P76" ca="1" si="13">D74+D75</f>
        <v>371662276.86210012</v>
      </c>
      <c r="E76" s="49">
        <f t="shared" ca="1" si="13"/>
        <v>509626997.20353258</v>
      </c>
      <c r="F76" s="49">
        <f t="shared" ca="1" si="13"/>
        <v>252322.99000000005</v>
      </c>
      <c r="G76" s="49">
        <f t="shared" ca="1" si="13"/>
        <v>2737425.74</v>
      </c>
      <c r="H76" s="49">
        <f t="shared" ca="1" si="13"/>
        <v>3178688.28</v>
      </c>
      <c r="I76" s="49">
        <f t="shared" ca="1" si="13"/>
        <v>44419089.559999913</v>
      </c>
      <c r="J76" s="49">
        <f t="shared" ca="1" si="13"/>
        <v>16066199.337480882</v>
      </c>
      <c r="K76" s="49">
        <f t="shared" ca="1" si="13"/>
        <v>1599914.3900000004</v>
      </c>
      <c r="L76" s="49">
        <f t="shared" ca="1" si="13"/>
        <v>0</v>
      </c>
      <c r="M76" s="49">
        <f t="shared" ca="1" si="13"/>
        <v>250639064.98999998</v>
      </c>
      <c r="N76" s="49">
        <f t="shared" ca="1" si="13"/>
        <v>2144305.37</v>
      </c>
      <c r="O76" s="49">
        <f t="shared" ca="1" si="13"/>
        <v>0</v>
      </c>
      <c r="P76" s="49">
        <f t="shared" ca="1" si="13"/>
        <v>4761.8999999999996</v>
      </c>
      <c r="Q76" s="49">
        <f ca="1">Q74+Q75</f>
        <v>176634406.45999998</v>
      </c>
      <c r="R76" s="49">
        <f t="shared" ca="1" si="9"/>
        <v>1378965453.0831134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"/>
  <dimension ref="A1:IA7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361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347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329132.40000000002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248837.02</v>
      </c>
      <c r="I8" s="18">
        <f t="shared" ca="1" si="0"/>
        <v>0</v>
      </c>
      <c r="J8" s="19">
        <f t="shared" ref="J8:J23" ca="1" si="1">+SUM(D8:I8)</f>
        <v>577969.42000000004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3389055.52</v>
      </c>
      <c r="I10" s="18">
        <f t="shared" ca="1" si="0"/>
        <v>497182.64</v>
      </c>
      <c r="J10" s="19">
        <f t="shared" ca="1" si="1"/>
        <v>3886238.16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83178148.214443654</v>
      </c>
      <c r="I12" s="18">
        <f t="shared" ca="1" si="0"/>
        <v>0</v>
      </c>
      <c r="J12" s="19">
        <f t="shared" ca="1" si="1"/>
        <v>83178148.214443654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-115512.39</v>
      </c>
      <c r="I13" s="18">
        <f t="shared" ca="1" si="0"/>
        <v>0</v>
      </c>
      <c r="J13" s="19">
        <f t="shared" ca="1" si="1"/>
        <v>-115512.39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178200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178200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46740926.372423396</v>
      </c>
      <c r="I16" s="18">
        <f t="shared" ca="1" si="0"/>
        <v>33229150.399371598</v>
      </c>
      <c r="J16" s="19">
        <f t="shared" ca="1" si="1"/>
        <v>79970076.77179499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9">
        <f t="shared" ca="1" si="1"/>
        <v>0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21556282.022292994</v>
      </c>
      <c r="I19" s="18">
        <f t="shared" ca="1" si="0"/>
        <v>11726691.164372999</v>
      </c>
      <c r="J19" s="19">
        <f t="shared" ca="1" si="1"/>
        <v>33282973.186665993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9">
        <f t="shared" ca="1" si="1"/>
        <v>0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7922881.9199999999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2838953.54</v>
      </c>
      <c r="I23" s="18">
        <f t="shared" ca="1" si="0"/>
        <v>-215356.15</v>
      </c>
      <c r="J23" s="19">
        <f t="shared" ca="1" si="1"/>
        <v>10546479.310000001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1254550.99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1254550.99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ca="1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242</v>
      </c>
      <c r="B54" s="17">
        <v>2002</v>
      </c>
      <c r="C54" s="58" t="s">
        <v>240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244</v>
      </c>
      <c r="B55" s="17">
        <v>2005</v>
      </c>
      <c r="C55" s="58" t="s">
        <v>240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246</v>
      </c>
      <c r="B56" s="17">
        <v>2006</v>
      </c>
      <c r="C56" s="58" t="s">
        <v>240</v>
      </c>
      <c r="D56" s="18">
        <f t="shared" ref="D56:I71" ca="1" si="5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2007</v>
      </c>
      <c r="C57" s="58" t="s">
        <v>240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9">
        <f t="shared" ref="J58:J73" ca="1" si="6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9">
        <f t="shared" ca="1" si="6"/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9">
        <f t="shared" ca="1" si="6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9">
        <f t="shared" ca="1" si="6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9">
        <f t="shared" ca="1" si="6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9">
        <f t="shared" ca="1" si="6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9">
        <f t="shared" ca="1" si="6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9">
        <f t="shared" ca="1" si="6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9">
        <f t="shared" ca="1" si="6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9">
        <f t="shared" ca="1" si="6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9">
        <f t="shared" ca="1" si="6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9">
        <f t="shared" ca="1" si="6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9">
        <f t="shared" ca="1" si="6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8">
        <f t="shared" ca="1" si="5"/>
        <v>0</v>
      </c>
      <c r="I71" s="18">
        <f t="shared" ca="1" si="5"/>
        <v>0</v>
      </c>
      <c r="J71" s="19">
        <f t="shared" ca="1" si="6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ref="D72:I73" ca="1" si="7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9">
        <f t="shared" ca="1" si="6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HW72" s="35"/>
      <c r="HX72" s="35"/>
      <c r="HY72" s="35"/>
      <c r="HZ72" s="35"/>
      <c r="IA72" s="35"/>
    </row>
    <row r="73" spans="1:235" s="35" customForma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9">
        <f t="shared" ca="1" si="6"/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</row>
    <row r="74" spans="1:235" s="35" customFormat="1">
      <c r="A74" s="59" t="s">
        <v>283</v>
      </c>
      <c r="B74" s="48">
        <v>9000</v>
      </c>
      <c r="C74" s="58" t="s">
        <v>284</v>
      </c>
      <c r="D74" s="49">
        <f t="shared" ref="D74:J74" ca="1" si="8">SUMIF($C$7:$C$73,"HD",D$7:D$73)</f>
        <v>9714852.0800000001</v>
      </c>
      <c r="E74" s="49">
        <f t="shared" ca="1" si="8"/>
        <v>0</v>
      </c>
      <c r="F74" s="49">
        <f t="shared" ca="1" si="8"/>
        <v>0</v>
      </c>
      <c r="G74" s="49">
        <f t="shared" ca="1" si="8"/>
        <v>0</v>
      </c>
      <c r="H74" s="49">
        <f t="shared" ca="1" si="8"/>
        <v>158119740.29916003</v>
      </c>
      <c r="I74" s="49">
        <f t="shared" ca="1" si="8"/>
        <v>45237668.053744592</v>
      </c>
      <c r="J74" s="49">
        <f t="shared" ca="1" si="8"/>
        <v>213072260.43290463</v>
      </c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J75" ca="1" si="9">SUMIF($C$7:$C$73,"H",D$7:D$73)+SUMIF($C$7:$C$73,"E",D$7:D$73)</f>
        <v>0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0</v>
      </c>
      <c r="I75" s="49">
        <f t="shared" ca="1" si="9"/>
        <v>0</v>
      </c>
      <c r="J75" s="49">
        <f t="shared" ca="1" si="9"/>
        <v>0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9714852.0800000001</v>
      </c>
      <c r="E76" s="49">
        <f t="shared" ref="E76:J76" ca="1" si="10">E74+E75</f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158119740.29916003</v>
      </c>
      <c r="I76" s="49">
        <f t="shared" ca="1" si="10"/>
        <v>45237668.053744592</v>
      </c>
      <c r="J76" s="49">
        <f t="shared" ca="1" si="10"/>
        <v>213072260.43290463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3"/>
      <c r="B77" s="53"/>
      <c r="C77" s="5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361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349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3294113.4400000004</v>
      </c>
      <c r="H7" s="19">
        <f ca="1">+SUM(D7:G7)</f>
        <v>3294113.4400000004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1196877.6499999999</v>
      </c>
      <c r="H8" s="19">
        <f t="shared" ref="H8:H23" ca="1" si="1">+SUM(D8:G8)</f>
        <v>1196877.6499999999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9115776.3900000006</v>
      </c>
      <c r="E10" s="18">
        <f t="shared" ca="1" si="0"/>
        <v>0</v>
      </c>
      <c r="F10" s="18">
        <f t="shared" ca="1" si="0"/>
        <v>0</v>
      </c>
      <c r="G10" s="18">
        <f t="shared" ca="1" si="0"/>
        <v>1029038.52</v>
      </c>
      <c r="H10" s="19">
        <f t="shared" ca="1" si="1"/>
        <v>10144814.91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695742.53</v>
      </c>
      <c r="E11" s="18">
        <f t="shared" ca="1" si="0"/>
        <v>0</v>
      </c>
      <c r="F11" s="18">
        <f t="shared" ca="1" si="0"/>
        <v>0</v>
      </c>
      <c r="G11" s="18">
        <f t="shared" ca="1" si="0"/>
        <v>6718.9328999999998</v>
      </c>
      <c r="H11" s="19">
        <f t="shared" ca="1" si="1"/>
        <v>702461.46290000004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71183.56</v>
      </c>
      <c r="H13" s="19">
        <f t="shared" ca="1" si="1"/>
        <v>71183.56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1965526.17</v>
      </c>
      <c r="H14" s="19">
        <f t="shared" ca="1" si="1"/>
        <v>1965526.17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78301</v>
      </c>
      <c r="H17" s="19">
        <f t="shared" ca="1" si="1"/>
        <v>78301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184172.16</v>
      </c>
      <c r="H18" s="19">
        <f t="shared" ca="1" si="1"/>
        <v>184172.16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44522707.966328487</v>
      </c>
      <c r="F19" s="18">
        <f t="shared" ca="1" si="0"/>
        <v>0</v>
      </c>
      <c r="G19" s="18">
        <f t="shared" ca="1" si="0"/>
        <v>0</v>
      </c>
      <c r="H19" s="19">
        <f t="shared" ca="1" si="1"/>
        <v>44522707.966328487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500</v>
      </c>
      <c r="F20" s="18">
        <f t="shared" ca="1" si="0"/>
        <v>0</v>
      </c>
      <c r="G20" s="18">
        <f t="shared" ca="1" si="0"/>
        <v>0</v>
      </c>
      <c r="H20" s="19">
        <f t="shared" ca="1" si="1"/>
        <v>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79224.05</v>
      </c>
      <c r="H21" s="19">
        <f t="shared" ca="1" si="1"/>
        <v>79224.05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173634.13999999998</v>
      </c>
      <c r="H22" s="19">
        <f t="shared" ca="1" si="1"/>
        <v>173634.13999999998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2884106.71</v>
      </c>
      <c r="E23" s="18">
        <f t="shared" ca="1" si="0"/>
        <v>0</v>
      </c>
      <c r="F23" s="18">
        <f t="shared" ca="1" si="0"/>
        <v>0</v>
      </c>
      <c r="G23" s="18">
        <f t="shared" ca="1" si="0"/>
        <v>2048643.61</v>
      </c>
      <c r="H23" s="19">
        <f t="shared" ca="1" si="1"/>
        <v>4932750.32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6225697.4699999997</v>
      </c>
      <c r="H24" s="19">
        <f t="shared" ref="H24:H42" ca="1" si="3">+SUM(D24:G24)</f>
        <v>6225697.4699999997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1711364.92</v>
      </c>
      <c r="E25" s="18">
        <f t="shared" ca="1" si="2"/>
        <v>0</v>
      </c>
      <c r="F25" s="18">
        <f t="shared" ca="1" si="2"/>
        <v>0</v>
      </c>
      <c r="G25" s="18">
        <f t="shared" ca="1" si="2"/>
        <v>129617.62000000001</v>
      </c>
      <c r="H25" s="19">
        <f t="shared" ca="1" si="3"/>
        <v>1840982.54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654133.14</v>
      </c>
      <c r="H27" s="19">
        <f t="shared" ca="1" si="3"/>
        <v>654133.14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1475761.55</v>
      </c>
      <c r="H28" s="19">
        <f t="shared" ca="1" si="3"/>
        <v>1475761.55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15061.81</v>
      </c>
      <c r="H29" s="19">
        <f t="shared" ca="1" si="3"/>
        <v>15061.81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230973.38190000001</v>
      </c>
      <c r="H30" s="19">
        <f t="shared" ca="1" si="3"/>
        <v>230973.38190000001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417325.28999999992</v>
      </c>
      <c r="H32" s="19">
        <f t="shared" ca="1" si="3"/>
        <v>417325.28999999992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186423.75999999998</v>
      </c>
      <c r="E33" s="18">
        <f t="shared" ca="1" si="2"/>
        <v>0</v>
      </c>
      <c r="F33" s="18">
        <f t="shared" ca="1" si="2"/>
        <v>0</v>
      </c>
      <c r="G33" s="18">
        <f t="shared" ca="1" si="2"/>
        <v>199184.92999999988</v>
      </c>
      <c r="H33" s="19">
        <f t="shared" ca="1" si="3"/>
        <v>385608.68999999983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168291.91999999995</v>
      </c>
      <c r="E34" s="18">
        <f t="shared" ca="1" si="2"/>
        <v>0</v>
      </c>
      <c r="F34" s="18">
        <f t="shared" ca="1" si="2"/>
        <v>0</v>
      </c>
      <c r="G34" s="18">
        <f t="shared" ca="1" si="2"/>
        <v>3271</v>
      </c>
      <c r="H34" s="19">
        <f t="shared" ca="1" si="3"/>
        <v>171562.91999999995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7423604.8899999997</v>
      </c>
      <c r="H35" s="19">
        <f t="shared" ca="1" si="3"/>
        <v>7423604.8899999997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489624</v>
      </c>
      <c r="H36" s="19">
        <f t="shared" ca="1" si="3"/>
        <v>489624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637627.92999999993</v>
      </c>
      <c r="H38" s="19">
        <f t="shared" ca="1" si="3"/>
        <v>637627.92999999993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20562.150000000001</v>
      </c>
      <c r="H39" s="19">
        <f t="shared" ca="1" si="3"/>
        <v>20562.150000000001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2283662.88</v>
      </c>
      <c r="E40" s="18">
        <f t="shared" ca="1" si="2"/>
        <v>0</v>
      </c>
      <c r="F40" s="18">
        <f t="shared" ca="1" si="2"/>
        <v>14980.96</v>
      </c>
      <c r="G40" s="18">
        <f t="shared" ca="1" si="2"/>
        <v>15825.44</v>
      </c>
      <c r="H40" s="19">
        <f t="shared" ca="1" si="3"/>
        <v>2314469.2799999998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23536.46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23536.46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0</v>
      </c>
      <c r="H43" s="19">
        <f t="shared" ref="H43:H52" ca="1" si="4">+SUM(D43:G43)</f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3557</v>
      </c>
      <c r="H44" s="19">
        <f t="shared" ca="1" si="4"/>
        <v>3557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31577216.559999999</v>
      </c>
      <c r="E46" s="18">
        <f t="shared" ca="1" si="5"/>
        <v>0</v>
      </c>
      <c r="F46" s="18">
        <f t="shared" ca="1" si="5"/>
        <v>0</v>
      </c>
      <c r="G46" s="18">
        <f t="shared" ca="1" si="5"/>
        <v>247826.33</v>
      </c>
      <c r="H46" s="19">
        <f t="shared" ca="1" si="4"/>
        <v>31825042.889999997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9">
        <f t="shared" ca="1" si="4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495.5</v>
      </c>
      <c r="H49" s="19">
        <f t="shared" ca="1" si="4"/>
        <v>495.5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3106.24</v>
      </c>
      <c r="H52" s="19">
        <f t="shared" ca="1" si="4"/>
        <v>3106.24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242</v>
      </c>
      <c r="B54" s="17">
        <v>2002</v>
      </c>
      <c r="C54" s="58" t="s">
        <v>240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244</v>
      </c>
      <c r="B55" s="17">
        <v>2005</v>
      </c>
      <c r="C55" s="58" t="s">
        <v>240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246</v>
      </c>
      <c r="B56" s="17">
        <v>2006</v>
      </c>
      <c r="C56" s="58" t="s">
        <v>240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2007</v>
      </c>
      <c r="C57" s="58" t="s">
        <v>240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t="shared" ref="H58:H73" ca="1" si="6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ca="1" si="6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255</v>
      </c>
      <c r="B60" s="17">
        <v>3003</v>
      </c>
      <c r="C60" s="58" t="s">
        <v>251</v>
      </c>
      <c r="D60" s="18">
        <f t="shared" ref="D60:G73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48646122.129999995</v>
      </c>
      <c r="E74" s="49">
        <f ca="1">SUMIF($C$7:$C$73,"HD",E$7:E$73)</f>
        <v>44523207.966328487</v>
      </c>
      <c r="F74" s="49">
        <f ca="1">SUMIF($C$7:$C$73,"HD",F$7:F$73)</f>
        <v>14980.96</v>
      </c>
      <c r="G74" s="49">
        <f ca="1">SUMIF($C$7:$C$73,"HD",G$7:G$73)</f>
        <v>28320688.904799994</v>
      </c>
      <c r="H74" s="49">
        <f ca="1">SUMIF($C$7:$C$73,"HD",H$7:H$73)</f>
        <v>121504999.9611285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48646122.129999995</v>
      </c>
      <c r="E76" s="49">
        <f ca="1">E74+E75</f>
        <v>44523207.966328487</v>
      </c>
      <c r="F76" s="49">
        <f ca="1">F74+F75</f>
        <v>14980.96</v>
      </c>
      <c r="G76" s="49">
        <f ca="1">G74+G75</f>
        <v>28320688.904799994</v>
      </c>
      <c r="H76" s="49">
        <f ca="1">H74+H75</f>
        <v>121504999.9611285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3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351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21536572.82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21536572.82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39297767.43</v>
      </c>
      <c r="E8" s="18">
        <f t="shared" ca="1" si="0"/>
        <v>10947544.67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9085774.3100000005</v>
      </c>
      <c r="M8" s="19">
        <f t="shared" ca="1" si="1"/>
        <v>59331086.410000004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48788749.829999998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3398338.95</v>
      </c>
      <c r="M9" s="19">
        <f t="shared" ca="1" si="1"/>
        <v>52187088.780000001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19232905.260000002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5900681.8300000699</v>
      </c>
      <c r="M10" s="19">
        <f t="shared" ca="1" si="1"/>
        <v>25133587.090000071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14157.725399999999</v>
      </c>
      <c r="L11" s="18">
        <f t="shared" ca="1" si="0"/>
        <v>0</v>
      </c>
      <c r="M11" s="19">
        <f t="shared" ca="1" si="1"/>
        <v>14157.725399999999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7096677.4500000002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7096677.4500000002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44925425.369999997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44925425.369999997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-623525.40379999997</v>
      </c>
      <c r="L15" s="18">
        <f t="shared" ca="1" si="0"/>
        <v>7924566.1488889502</v>
      </c>
      <c r="M15" s="19">
        <f t="shared" ca="1" si="1"/>
        <v>7301040.7450889498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4119533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4119533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6005549.5499999998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6005549.5499999998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41272474.649999991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63492.75</v>
      </c>
      <c r="M20" s="19">
        <f t="shared" ca="1" si="1"/>
        <v>41335967.399999991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9">
        <f t="shared" ca="1" si="1"/>
        <v>0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3288860.5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3720304.42</v>
      </c>
      <c r="L22" s="18">
        <f t="shared" ca="1" si="0"/>
        <v>0</v>
      </c>
      <c r="M22" s="19">
        <f t="shared" ca="1" si="1"/>
        <v>7009164.9199999999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15638594.310000002</v>
      </c>
      <c r="E23" s="18">
        <f t="shared" ca="1" si="2"/>
        <v>0</v>
      </c>
      <c r="F23" s="18">
        <f t="shared" ca="1" si="2"/>
        <v>294076.46000000002</v>
      </c>
      <c r="G23" s="18">
        <f t="shared" ca="1" si="2"/>
        <v>0</v>
      </c>
      <c r="H23" s="18">
        <f t="shared" ca="1" si="2"/>
        <v>0</v>
      </c>
      <c r="I23" s="18">
        <f t="shared" ca="1" si="2"/>
        <v>172512.11</v>
      </c>
      <c r="J23" s="18">
        <f t="shared" ca="1" si="2"/>
        <v>0</v>
      </c>
      <c r="K23" s="18">
        <f t="shared" ca="1" si="2"/>
        <v>1829582.59</v>
      </c>
      <c r="L23" s="18">
        <f t="shared" ca="1" si="2"/>
        <v>0</v>
      </c>
      <c r="M23" s="19">
        <f t="shared" ca="1" si="1"/>
        <v>17934765.470000003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151276923.80000001</v>
      </c>
      <c r="M24" s="19">
        <f t="shared" ca="1" si="1"/>
        <v>151276923.80000001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2427641.79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2427641.79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4108.3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9">
        <f t="shared" ca="1" si="1"/>
        <v>4108.3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2985602.34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2985602.34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1757926.78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1757926.78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75588.800000000003</v>
      </c>
      <c r="E29" s="18">
        <f t="shared" ca="1" si="2"/>
        <v>7133.85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4581732.1900000004</v>
      </c>
      <c r="M29" s="19">
        <f t="shared" ca="1" si="1"/>
        <v>4664454.8400000008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9843551.1515999995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9843551.1515999995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742845.85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12226.24</v>
      </c>
      <c r="L31" s="18">
        <f t="shared" ca="1" si="2"/>
        <v>0</v>
      </c>
      <c r="M31" s="19">
        <f t="shared" ca="1" si="1"/>
        <v>755072.09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14044964.762306001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466559.03</v>
      </c>
      <c r="L32" s="18">
        <f t="shared" ca="1" si="2"/>
        <v>0</v>
      </c>
      <c r="M32" s="19">
        <f t="shared" ca="1" si="1"/>
        <v>14511523.792306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3850418.450000003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3850418.450000003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1318.67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1318.67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32908143.830000002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32908144.73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1177739.72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20384.189999999999</v>
      </c>
      <c r="L38" s="18">
        <f t="shared" ca="1" si="2"/>
        <v>507.98</v>
      </c>
      <c r="M38" s="19">
        <f t="shared" ca="1" si="1"/>
        <v>1198631.8899999999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489148.1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489148.1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21311.79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21311.79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16724.970000000041</v>
      </c>
      <c r="L43" s="18">
        <f t="shared" ca="1" si="3"/>
        <v>0</v>
      </c>
      <c r="M43" s="19">
        <f t="shared" ca="1" si="1"/>
        <v>16724.970000000041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6758.93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733.25</v>
      </c>
      <c r="L46" s="18">
        <f t="shared" ca="1" si="3"/>
        <v>0</v>
      </c>
      <c r="M46" s="19">
        <f t="shared" ca="1" si="1"/>
        <v>7492.18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0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318.33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318.33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0</v>
      </c>
      <c r="M53" s="19">
        <f ca="1">+SUM(D53:L53)</f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L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8">
        <f t="shared" ca="1" si="4"/>
        <v>0</v>
      </c>
      <c r="L55" s="18">
        <f t="shared" ca="1" si="4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8">
        <f t="shared" ca="1" si="4"/>
        <v>0</v>
      </c>
      <c r="L56" s="18">
        <f t="shared" ca="1" si="4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8">
        <f t="shared" ca="1" si="4"/>
        <v>0</v>
      </c>
      <c r="L57" s="18">
        <f t="shared" ca="1" si="4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8">
        <f t="shared" ca="1" si="4"/>
        <v>0</v>
      </c>
      <c r="L58" s="18">
        <f t="shared" ca="1" si="4"/>
        <v>0</v>
      </c>
      <c r="M58" s="19">
        <f t="shared" ref="M58:M73" ca="1" si="5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8">
        <f t="shared" ca="1" si="4"/>
        <v>0</v>
      </c>
      <c r="L59" s="18">
        <f t="shared" ca="1" si="4"/>
        <v>0</v>
      </c>
      <c r="M59" s="19">
        <f t="shared" ca="1" si="5"/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8">
        <f t="shared" ca="1" si="4"/>
        <v>0</v>
      </c>
      <c r="L60" s="18">
        <f t="shared" ca="1" si="4"/>
        <v>0</v>
      </c>
      <c r="M60" s="19">
        <f t="shared" ca="1" si="5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8">
        <f t="shared" ca="1" si="4"/>
        <v>0</v>
      </c>
      <c r="L61" s="18">
        <f t="shared" ca="1" si="4"/>
        <v>0</v>
      </c>
      <c r="M61" s="19">
        <f t="shared" ca="1" si="5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8">
        <f t="shared" ca="1" si="4"/>
        <v>0</v>
      </c>
      <c r="L62" s="18">
        <f t="shared" ca="1" si="4"/>
        <v>0</v>
      </c>
      <c r="M62" s="19">
        <f t="shared" ca="1" si="5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8">
        <f t="shared" ca="1" si="4"/>
        <v>0</v>
      </c>
      <c r="L63" s="18">
        <f t="shared" ca="1" si="4"/>
        <v>0</v>
      </c>
      <c r="M63" s="19">
        <f t="shared" ca="1" si="5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8">
        <f t="shared" ca="1" si="4"/>
        <v>0</v>
      </c>
      <c r="L64" s="18">
        <f t="shared" ca="1" si="4"/>
        <v>0</v>
      </c>
      <c r="M64" s="19">
        <f t="shared" ca="1" si="5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8">
        <f t="shared" ca="1" si="4"/>
        <v>0</v>
      </c>
      <c r="L65" s="18">
        <f t="shared" ca="1" si="4"/>
        <v>0</v>
      </c>
      <c r="M65" s="19">
        <f t="shared" ca="1" si="5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8">
        <f t="shared" ca="1" si="4"/>
        <v>0</v>
      </c>
      <c r="L66" s="18">
        <f t="shared" ca="1" si="4"/>
        <v>0</v>
      </c>
      <c r="M66" s="19">
        <f t="shared" ca="1" si="5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8">
        <f t="shared" ca="1" si="4"/>
        <v>0</v>
      </c>
      <c r="L67" s="18">
        <f t="shared" ca="1" si="4"/>
        <v>0</v>
      </c>
      <c r="M67" s="19">
        <f t="shared" ca="1" si="5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8">
        <f t="shared" ca="1" si="4"/>
        <v>0</v>
      </c>
      <c r="L68" s="18">
        <f t="shared" ca="1" si="4"/>
        <v>0</v>
      </c>
      <c r="M68" s="19">
        <f t="shared" ca="1" si="5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8">
        <f t="shared" ca="1" si="4"/>
        <v>0</v>
      </c>
      <c r="L69" s="18">
        <f t="shared" ca="1" si="4"/>
        <v>0</v>
      </c>
      <c r="M69" s="19">
        <f t="shared" ca="1" si="5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8">
        <f t="shared" ca="1" si="4"/>
        <v>0</v>
      </c>
      <c r="L70" s="18">
        <f t="shared" ca="1" si="4"/>
        <v>0</v>
      </c>
      <c r="M70" s="19">
        <f t="shared" ca="1" si="5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L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8">
        <f t="shared" ca="1" si="6"/>
        <v>0</v>
      </c>
      <c r="L71" s="18">
        <f t="shared" ca="1" si="6"/>
        <v>0</v>
      </c>
      <c r="M71" s="19">
        <f t="shared" ca="1" si="5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0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8">
        <f t="shared" ca="1" si="6"/>
        <v>0</v>
      </c>
      <c r="L72" s="18">
        <f t="shared" ca="1" si="6"/>
        <v>0</v>
      </c>
      <c r="M72" s="19">
        <f t="shared" ca="1" si="5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0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8">
        <f t="shared" ca="1" si="6"/>
        <v>0</v>
      </c>
      <c r="L73" s="18">
        <f t="shared" ca="1" si="6"/>
        <v>0</v>
      </c>
      <c r="M73" s="19">
        <f t="shared" ca="1" si="5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M74" ca="1" si="7">SUMIF($C$7:$C$73,"HD",D$7:D$73)</f>
        <v>321540497.76390606</v>
      </c>
      <c r="E74" s="49">
        <f t="shared" ca="1" si="7"/>
        <v>10954678.52</v>
      </c>
      <c r="F74" s="49">
        <f t="shared" ca="1" si="7"/>
        <v>294076.46000000002</v>
      </c>
      <c r="G74" s="49">
        <f t="shared" ca="1" si="7"/>
        <v>0</v>
      </c>
      <c r="H74" s="49">
        <f t="shared" ca="1" si="7"/>
        <v>0</v>
      </c>
      <c r="I74" s="49">
        <f t="shared" ca="1" si="7"/>
        <v>172512.11</v>
      </c>
      <c r="J74" s="49">
        <f t="shared" ca="1" si="7"/>
        <v>0</v>
      </c>
      <c r="K74" s="49">
        <f t="shared" ca="1" si="7"/>
        <v>5457147.0116000008</v>
      </c>
      <c r="L74" s="49">
        <f t="shared" ca="1" si="7"/>
        <v>182232018.85888901</v>
      </c>
      <c r="M74" s="49">
        <f t="shared" ca="1" si="7"/>
        <v>520650930.7243951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M75" ca="1" si="8">SUMIF($C$7:$C$73,"H",D$7:D$73)+SUMIF($C$7:$C$73,"E",D$7:D$73)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49">
        <f t="shared" ca="1" si="8"/>
        <v>0</v>
      </c>
      <c r="M75" s="49">
        <f t="shared" ca="1" si="8"/>
        <v>0</v>
      </c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M76" ca="1" si="9">D74+D75</f>
        <v>321540497.76390606</v>
      </c>
      <c r="E76" s="49">
        <f t="shared" ca="1" si="9"/>
        <v>10954678.52</v>
      </c>
      <c r="F76" s="49">
        <f t="shared" ca="1" si="9"/>
        <v>294076.46000000002</v>
      </c>
      <c r="G76" s="49">
        <f t="shared" ca="1" si="9"/>
        <v>0</v>
      </c>
      <c r="H76" s="49">
        <f t="shared" ca="1" si="9"/>
        <v>0</v>
      </c>
      <c r="I76" s="49">
        <f t="shared" ca="1" si="9"/>
        <v>172512.11</v>
      </c>
      <c r="J76" s="49">
        <f t="shared" ca="1" si="9"/>
        <v>0</v>
      </c>
      <c r="K76" s="49">
        <f t="shared" ca="1" si="9"/>
        <v>5457147.0116000008</v>
      </c>
      <c r="L76" s="49">
        <f t="shared" ca="1" si="9"/>
        <v>182232018.85888901</v>
      </c>
      <c r="M76" s="49">
        <f t="shared" ca="1" si="9"/>
        <v>520650930.7243951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4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642496.01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379400.56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18141893.520009398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1230376.5174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20615516.460000001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3038214.58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5567.1100000000006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3401.47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1207982.0999999999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56870.79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642362.03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13667368.300000003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152149763.74000001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26719300.309999801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382146.82000000012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141409.09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6276393.4000000004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178319.73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2200312.7599999998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792.09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13150009.829995001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593356.01000000571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240552.14999999703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732554.13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20257586.129999999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1390538.0504990001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1583864.78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51707.550000000017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13970.210000000017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227014.41000000006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17595016.68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-248.55000000000013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37399.019999999997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362361.82000000123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1244021.29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9055460.4100000001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314215051.30790323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314215051.30790323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5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15011.75</v>
      </c>
      <c r="F32" s="19">
        <f t="shared" ca="1" si="1"/>
        <v>15011.75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49721153.697700001</v>
      </c>
      <c r="E40" s="18">
        <f t="shared" ca="1" si="3"/>
        <v>0</v>
      </c>
      <c r="F40" s="19">
        <f t="shared" ca="1" si="1"/>
        <v>49721153.697700001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138130.46</v>
      </c>
      <c r="F48" s="19">
        <f t="shared" ca="1" si="1"/>
        <v>138130.46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ca="1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5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49721153.697700001</v>
      </c>
      <c r="E74" s="49">
        <f ca="1">SUMIF($C$7:$C$73,"HD",E$7:E$73)</f>
        <v>153142.21</v>
      </c>
      <c r="F74" s="49">
        <f ca="1">SUMIF($C$7:$C$73,"HD",F$7:F$73)</f>
        <v>49874295.907700002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49721153.697700001</v>
      </c>
      <c r="E76" s="49">
        <f ca="1">E74+E75</f>
        <v>153142.21</v>
      </c>
      <c r="F76" s="49">
        <f ca="1">F74+F75</f>
        <v>49874295.907700002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355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50298.720000000001</v>
      </c>
      <c r="E8" s="18">
        <f t="shared" ca="1" si="0"/>
        <v>1449205.46</v>
      </c>
      <c r="F8" s="18">
        <f t="shared" ca="1" si="0"/>
        <v>187324320.22</v>
      </c>
      <c r="G8" s="18">
        <f t="shared" ca="1" si="0"/>
        <v>230791.45</v>
      </c>
      <c r="H8" s="18">
        <f t="shared" ca="1" si="0"/>
        <v>5010388.16</v>
      </c>
      <c r="I8" s="18">
        <f t="shared" ca="1" si="0"/>
        <v>280353.58999999997</v>
      </c>
      <c r="J8" s="18">
        <f t="shared" ca="1" si="0"/>
        <v>916479.59</v>
      </c>
      <c r="K8" s="19">
        <f t="shared" ca="1" si="1"/>
        <v>195261837.19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96127.200000000012</v>
      </c>
      <c r="E9" s="18">
        <f t="shared" ca="1" si="0"/>
        <v>2986661.06</v>
      </c>
      <c r="F9" s="18">
        <f t="shared" ca="1" si="0"/>
        <v>38023481.289999999</v>
      </c>
      <c r="G9" s="18">
        <f t="shared" ca="1" si="0"/>
        <v>39215.79</v>
      </c>
      <c r="H9" s="18">
        <f t="shared" ca="1" si="0"/>
        <v>6935204.4699999997</v>
      </c>
      <c r="I9" s="18">
        <f t="shared" ca="1" si="0"/>
        <v>92189.95</v>
      </c>
      <c r="J9" s="18">
        <f t="shared" ca="1" si="0"/>
        <v>1796456.04</v>
      </c>
      <c r="K9" s="19">
        <f t="shared" ca="1" si="1"/>
        <v>49969335.799999997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199926.43</v>
      </c>
      <c r="E10" s="18">
        <f t="shared" ca="1" si="0"/>
        <v>6838043.0099999998</v>
      </c>
      <c r="F10" s="18">
        <f t="shared" ca="1" si="0"/>
        <v>313849786.69</v>
      </c>
      <c r="G10" s="18">
        <f t="shared" ca="1" si="0"/>
        <v>399423.95</v>
      </c>
      <c r="H10" s="18">
        <f t="shared" ca="1" si="0"/>
        <v>20782498.07</v>
      </c>
      <c r="I10" s="18">
        <f t="shared" ca="1" si="0"/>
        <v>681078.30999999994</v>
      </c>
      <c r="J10" s="18">
        <f t="shared" ca="1" si="0"/>
        <v>3801850.8899999997</v>
      </c>
      <c r="K10" s="19">
        <f t="shared" ca="1" si="1"/>
        <v>346552607.34999996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47550.9</v>
      </c>
      <c r="E11" s="18">
        <f t="shared" ca="1" si="0"/>
        <v>1101336.98</v>
      </c>
      <c r="F11" s="18">
        <f t="shared" ca="1" si="0"/>
        <v>139984747.38999999</v>
      </c>
      <c r="G11" s="18">
        <f t="shared" ca="1" si="0"/>
        <v>2841654.4899999998</v>
      </c>
      <c r="H11" s="18">
        <f t="shared" ca="1" si="0"/>
        <v>4779239.38</v>
      </c>
      <c r="I11" s="18">
        <f t="shared" ca="1" si="0"/>
        <v>754755.2</v>
      </c>
      <c r="J11" s="18">
        <f t="shared" ca="1" si="0"/>
        <v>858404.30999999994</v>
      </c>
      <c r="K11" s="19">
        <f t="shared" ca="1" si="1"/>
        <v>150367688.64999998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9213.76</v>
      </c>
      <c r="E14" s="18">
        <f t="shared" ca="1" si="0"/>
        <v>1417678.39</v>
      </c>
      <c r="F14" s="18">
        <f t="shared" ca="1" si="0"/>
        <v>135758815.05000001</v>
      </c>
      <c r="G14" s="18">
        <f t="shared" ca="1" si="0"/>
        <v>191449.32</v>
      </c>
      <c r="H14" s="18">
        <f t="shared" ca="1" si="0"/>
        <v>7568261.0700000003</v>
      </c>
      <c r="I14" s="18">
        <f t="shared" ca="1" si="0"/>
        <v>35346.14</v>
      </c>
      <c r="J14" s="18">
        <f t="shared" ca="1" si="0"/>
        <v>272891.31</v>
      </c>
      <c r="K14" s="19">
        <f t="shared" ca="1" si="1"/>
        <v>145253655.03999999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375745.14</v>
      </c>
      <c r="F20" s="18">
        <f t="shared" ca="1" si="0"/>
        <v>16631339.439999999</v>
      </c>
      <c r="G20" s="18">
        <f t="shared" ca="1" si="0"/>
        <v>0</v>
      </c>
      <c r="H20" s="18">
        <f t="shared" ca="1" si="0"/>
        <v>5178858.42</v>
      </c>
      <c r="I20" s="18">
        <f t="shared" ca="1" si="0"/>
        <v>0</v>
      </c>
      <c r="J20" s="18">
        <f t="shared" ca="1" si="0"/>
        <v>-37608.370000000003</v>
      </c>
      <c r="K20" s="19">
        <f t="shared" ca="1" si="1"/>
        <v>22148334.629999999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36075.94</v>
      </c>
      <c r="F21" s="18">
        <f t="shared" ca="1" si="0"/>
        <v>1936833.53</v>
      </c>
      <c r="G21" s="18">
        <f t="shared" ca="1" si="0"/>
        <v>0</v>
      </c>
      <c r="H21" s="18">
        <f t="shared" ca="1" si="0"/>
        <v>0</v>
      </c>
      <c r="I21" s="18">
        <f t="shared" ca="1" si="0"/>
        <v>2013148.13</v>
      </c>
      <c r="J21" s="18">
        <f t="shared" ca="1" si="0"/>
        <v>0</v>
      </c>
      <c r="K21" s="19">
        <f t="shared" ca="1" si="1"/>
        <v>3986057.5999999996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46824.92</v>
      </c>
      <c r="E22" s="18">
        <f t="shared" ca="1" si="0"/>
        <v>1224364.45</v>
      </c>
      <c r="F22" s="18">
        <f t="shared" ca="1" si="0"/>
        <v>202083791.06</v>
      </c>
      <c r="G22" s="18">
        <f t="shared" ca="1" si="0"/>
        <v>3033443.92</v>
      </c>
      <c r="H22" s="18">
        <f t="shared" ca="1" si="0"/>
        <v>5098677.4899999993</v>
      </c>
      <c r="I22" s="18">
        <f t="shared" ca="1" si="0"/>
        <v>156864.92000000001</v>
      </c>
      <c r="J22" s="18">
        <f t="shared" ca="1" si="0"/>
        <v>915529.51</v>
      </c>
      <c r="K22" s="19">
        <f t="shared" ca="1" si="1"/>
        <v>212559496.26999998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4724184.7299999995</v>
      </c>
      <c r="E23" s="18">
        <f t="shared" ca="1" si="2"/>
        <v>76571610.890000001</v>
      </c>
      <c r="F23" s="18">
        <f t="shared" ca="1" si="2"/>
        <v>1730247369.75</v>
      </c>
      <c r="G23" s="18">
        <f t="shared" ca="1" si="2"/>
        <v>18634497.450000003</v>
      </c>
      <c r="H23" s="18">
        <f t="shared" ca="1" si="2"/>
        <v>468305162.38999999</v>
      </c>
      <c r="I23" s="18">
        <f t="shared" ca="1" si="2"/>
        <v>10999099.689999999</v>
      </c>
      <c r="J23" s="18">
        <f t="shared" ca="1" si="2"/>
        <v>90114868.430000007</v>
      </c>
      <c r="K23" s="19">
        <f t="shared" ca="1" si="1"/>
        <v>2399596793.3299999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3272.74</v>
      </c>
      <c r="E24" s="18">
        <f t="shared" ca="1" si="2"/>
        <v>1384540.66</v>
      </c>
      <c r="F24" s="18">
        <f t="shared" ca="1" si="2"/>
        <v>286325352.57999998</v>
      </c>
      <c r="G24" s="18">
        <f t="shared" ca="1" si="2"/>
        <v>0</v>
      </c>
      <c r="H24" s="18">
        <f t="shared" ca="1" si="2"/>
        <v>7425245.54</v>
      </c>
      <c r="I24" s="18">
        <f t="shared" ca="1" si="2"/>
        <v>8544</v>
      </c>
      <c r="J24" s="18">
        <f t="shared" ca="1" si="2"/>
        <v>208391.77</v>
      </c>
      <c r="K24" s="19">
        <f ca="1">+SUM(D24:J24)</f>
        <v>295355347.28999996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249659.32</v>
      </c>
      <c r="E25" s="18">
        <f t="shared" ca="1" si="2"/>
        <v>7167646.5800000001</v>
      </c>
      <c r="F25" s="18">
        <f t="shared" ca="1" si="2"/>
        <v>1244880678.68997</v>
      </c>
      <c r="G25" s="18">
        <f t="shared" ca="1" si="2"/>
        <v>807023.08</v>
      </c>
      <c r="H25" s="18">
        <f t="shared" ca="1" si="2"/>
        <v>48190422.870000303</v>
      </c>
      <c r="I25" s="18">
        <f t="shared" ca="1" si="2"/>
        <v>591984.84000000008</v>
      </c>
      <c r="J25" s="18">
        <f t="shared" ca="1" si="2"/>
        <v>8621658.8200000003</v>
      </c>
      <c r="K25" s="19">
        <f ca="1">+SUM(D25:J25)</f>
        <v>1310509074.1999702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10255463.279999999</v>
      </c>
      <c r="G27" s="18">
        <f t="shared" ca="1" si="2"/>
        <v>0</v>
      </c>
      <c r="H27" s="18">
        <f t="shared" ca="1" si="2"/>
        <v>110298.13</v>
      </c>
      <c r="I27" s="18">
        <f t="shared" ca="1" si="2"/>
        <v>0</v>
      </c>
      <c r="J27" s="18">
        <f t="shared" ca="1" si="2"/>
        <v>0</v>
      </c>
      <c r="K27" s="19">
        <f t="shared" ca="1" si="3"/>
        <v>10365761.41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4784.41</v>
      </c>
      <c r="E28" s="18">
        <f t="shared" ca="1" si="2"/>
        <v>1785542.71</v>
      </c>
      <c r="F28" s="18">
        <f t="shared" ca="1" si="2"/>
        <v>106346666.47</v>
      </c>
      <c r="G28" s="18">
        <f t="shared" ca="1" si="2"/>
        <v>0</v>
      </c>
      <c r="H28" s="18">
        <f t="shared" ca="1" si="2"/>
        <v>1373730.57</v>
      </c>
      <c r="I28" s="18">
        <f t="shared" ca="1" si="2"/>
        <v>3060</v>
      </c>
      <c r="J28" s="18">
        <f t="shared" ca="1" si="2"/>
        <v>345018.14</v>
      </c>
      <c r="K28" s="19">
        <f t="shared" ca="1" si="3"/>
        <v>109858802.3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45960.46</v>
      </c>
      <c r="E30" s="18">
        <f t="shared" ca="1" si="2"/>
        <v>2941617.85</v>
      </c>
      <c r="F30" s="18">
        <f t="shared" ca="1" si="2"/>
        <v>172780152.91999999</v>
      </c>
      <c r="G30" s="18">
        <f t="shared" ca="1" si="2"/>
        <v>230883.6</v>
      </c>
      <c r="H30" s="18">
        <f t="shared" ca="1" si="2"/>
        <v>299439.40999999997</v>
      </c>
      <c r="I30" s="18">
        <f t="shared" ca="1" si="2"/>
        <v>7524396.1499999994</v>
      </c>
      <c r="J30" s="18">
        <f t="shared" ca="1" si="2"/>
        <v>915529.51</v>
      </c>
      <c r="K30" s="19">
        <f t="shared" ca="1" si="3"/>
        <v>184737979.89999998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270276.28999999998</v>
      </c>
      <c r="F31" s="18">
        <f t="shared" ca="1" si="2"/>
        <v>19054993.440000001</v>
      </c>
      <c r="G31" s="18">
        <f t="shared" ca="1" si="2"/>
        <v>0</v>
      </c>
      <c r="H31" s="18">
        <f t="shared" ca="1" si="2"/>
        <v>576561.76</v>
      </c>
      <c r="I31" s="18">
        <f t="shared" ca="1" si="2"/>
        <v>0</v>
      </c>
      <c r="J31" s="18">
        <f t="shared" ca="1" si="2"/>
        <v>0</v>
      </c>
      <c r="K31" s="19">
        <f t="shared" ca="1" si="3"/>
        <v>19901831.490000002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63844.45</v>
      </c>
      <c r="E32" s="18">
        <f t="shared" ca="1" si="2"/>
        <v>2143649.4500000002</v>
      </c>
      <c r="F32" s="18">
        <f t="shared" ca="1" si="2"/>
        <v>82586977.579999998</v>
      </c>
      <c r="G32" s="18">
        <f t="shared" ca="1" si="2"/>
        <v>199105.15</v>
      </c>
      <c r="H32" s="18">
        <f t="shared" ca="1" si="2"/>
        <v>5241745.1100000003</v>
      </c>
      <c r="I32" s="18">
        <f t="shared" ca="1" si="2"/>
        <v>157559.71000000002</v>
      </c>
      <c r="J32" s="18">
        <f t="shared" ca="1" si="2"/>
        <v>1284004.0499999998</v>
      </c>
      <c r="K32" s="19">
        <f t="shared" ca="1" si="3"/>
        <v>91676885.5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2541.5500000000002</v>
      </c>
      <c r="E33" s="18">
        <f t="shared" ca="1" si="2"/>
        <v>1978643.1700000002</v>
      </c>
      <c r="F33" s="18">
        <f t="shared" ca="1" si="2"/>
        <v>111247044.09999986</v>
      </c>
      <c r="G33" s="18">
        <f t="shared" ca="1" si="2"/>
        <v>0</v>
      </c>
      <c r="H33" s="18">
        <f t="shared" ca="1" si="2"/>
        <v>795421.16000000015</v>
      </c>
      <c r="I33" s="18">
        <f t="shared" ca="1" si="2"/>
        <v>33345</v>
      </c>
      <c r="J33" s="18">
        <f t="shared" ca="1" si="2"/>
        <v>79679.44</v>
      </c>
      <c r="K33" s="19">
        <f t="shared" ca="1" si="3"/>
        <v>114136674.41999985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457041.95999999996</v>
      </c>
      <c r="F34" s="18">
        <f t="shared" ca="1" si="2"/>
        <v>48266381.590000011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48723423.550000012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19403.11</v>
      </c>
      <c r="F38" s="18">
        <f t="shared" ca="1" si="2"/>
        <v>18384799</v>
      </c>
      <c r="G38" s="18">
        <f t="shared" ca="1" si="2"/>
        <v>0</v>
      </c>
      <c r="H38" s="18">
        <f t="shared" ca="1" si="2"/>
        <v>60653.41</v>
      </c>
      <c r="I38" s="18">
        <f t="shared" ca="1" si="2"/>
        <v>0</v>
      </c>
      <c r="J38" s="18">
        <f t="shared" ca="1" si="2"/>
        <v>0</v>
      </c>
      <c r="K38" s="19">
        <f t="shared" ca="1" si="3"/>
        <v>18464855.52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4192.5</v>
      </c>
      <c r="E40" s="18">
        <f t="shared" ca="1" si="4"/>
        <v>3958.73</v>
      </c>
      <c r="F40" s="18">
        <f t="shared" ca="1" si="4"/>
        <v>18004340.18</v>
      </c>
      <c r="G40" s="18">
        <f t="shared" ca="1" si="4"/>
        <v>0</v>
      </c>
      <c r="H40" s="18">
        <f t="shared" ca="1" si="4"/>
        <v>124964.25</v>
      </c>
      <c r="I40" s="18">
        <f t="shared" ca="1" si="4"/>
        <v>0</v>
      </c>
      <c r="J40" s="18">
        <f t="shared" ca="1" si="4"/>
        <v>40434.22</v>
      </c>
      <c r="K40" s="19">
        <f t="shared" ca="1" si="3"/>
        <v>18177889.879999999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1129448.31</v>
      </c>
      <c r="F44" s="18">
        <f t="shared" ca="1" si="4"/>
        <v>36670070.350000046</v>
      </c>
      <c r="G44" s="18">
        <f t="shared" ca="1" si="4"/>
        <v>0</v>
      </c>
      <c r="H44" s="18">
        <f t="shared" ca="1" si="4"/>
        <v>8813.2800000000007</v>
      </c>
      <c r="I44" s="18">
        <f t="shared" ca="1" si="4"/>
        <v>0</v>
      </c>
      <c r="J44" s="18">
        <f t="shared" ca="1" si="4"/>
        <v>3303.72</v>
      </c>
      <c r="K44" s="19">
        <f t="shared" ca="1" si="3"/>
        <v>37811635.660000049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2163346.17</v>
      </c>
      <c r="G45" s="18">
        <f t="shared" ca="1" si="4"/>
        <v>0</v>
      </c>
      <c r="H45" s="18">
        <f t="shared" ca="1" si="4"/>
        <v>-66234.33</v>
      </c>
      <c r="I45" s="18">
        <f t="shared" ca="1" si="4"/>
        <v>0</v>
      </c>
      <c r="J45" s="18">
        <f t="shared" ca="1" si="4"/>
        <v>52215.45</v>
      </c>
      <c r="K45" s="19">
        <f t="shared" ca="1" si="3"/>
        <v>2152853.4500000002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6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106771.71000000002</v>
      </c>
      <c r="F49" s="18">
        <f t="shared" ca="1" si="4"/>
        <v>51848845.139999807</v>
      </c>
      <c r="G49" s="18">
        <f t="shared" ca="1" si="4"/>
        <v>0</v>
      </c>
      <c r="H49" s="18">
        <f t="shared" ca="1" si="4"/>
        <v>1279075.27</v>
      </c>
      <c r="I49" s="18">
        <f t="shared" ca="1" si="4"/>
        <v>3562.5</v>
      </c>
      <c r="J49" s="18">
        <f t="shared" ca="1" si="4"/>
        <v>7853.33</v>
      </c>
      <c r="K49" s="19">
        <f t="shared" ca="1" si="6"/>
        <v>53246107.949999809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ca="1" si="6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6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J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9">
        <f t="shared" ref="K57" ca="1" si="8">+SUM(D57:J57)</f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9">
        <f t="shared" ref="K58:K73" ca="1" si="9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9">
        <f t="shared" ca="1" si="9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9">
        <f t="shared" ca="1" si="9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9">
        <f t="shared" ca="1" si="9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9">
        <f t="shared" ca="1" si="9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9">
        <f t="shared" ca="1" si="9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9">
        <f t="shared" ca="1" si="9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9">
        <f t="shared" ca="1" si="9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9">
        <f t="shared" ca="1" si="9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9">
        <f t="shared" ca="1" si="9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9">
        <f t="shared" ca="1" si="9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9">
        <f t="shared" ca="1" si="9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9">
        <f t="shared" ca="1" si="9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9">
        <f t="shared" ca="1" si="9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9">
        <f t="shared" ca="1" si="9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9">
        <f t="shared" ca="1" si="9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K74" ca="1" si="11">SUMIF($C$7:$C$73,"HD",D$7:D$73)</f>
        <v>5548382.0899999999</v>
      </c>
      <c r="E74" s="49">
        <f t="shared" ca="1" si="11"/>
        <v>111392788.00999998</v>
      </c>
      <c r="F74" s="49">
        <f t="shared" ca="1" si="11"/>
        <v>4974655595.9099693</v>
      </c>
      <c r="G74" s="49">
        <f t="shared" ca="1" si="11"/>
        <v>26607488.200000003</v>
      </c>
      <c r="H74" s="49">
        <f t="shared" ca="1" si="11"/>
        <v>589078425.88000023</v>
      </c>
      <c r="I74" s="49">
        <f t="shared" ca="1" si="11"/>
        <v>23335288.129999999</v>
      </c>
      <c r="J74" s="49">
        <f t="shared" ca="1" si="11"/>
        <v>110196960.16000001</v>
      </c>
      <c r="K74" s="49">
        <f t="shared" ca="1" si="11"/>
        <v>5840814928.3799696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K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K76" ca="1" si="13">D74+D75</f>
        <v>5548382.0899999999</v>
      </c>
      <c r="E76" s="49">
        <f t="shared" ca="1" si="13"/>
        <v>111392788.00999998</v>
      </c>
      <c r="F76" s="49">
        <f t="shared" ca="1" si="13"/>
        <v>4974655595.9099693</v>
      </c>
      <c r="G76" s="49">
        <f t="shared" ca="1" si="13"/>
        <v>26607488.200000003</v>
      </c>
      <c r="H76" s="49">
        <f t="shared" ca="1" si="13"/>
        <v>589078425.88000023</v>
      </c>
      <c r="I76" s="49">
        <f t="shared" ca="1" si="13"/>
        <v>23335288.129999999</v>
      </c>
      <c r="J76" s="49">
        <f t="shared" ca="1" si="13"/>
        <v>110196960.16000001</v>
      </c>
      <c r="K76" s="49">
        <f t="shared" ca="1" si="13"/>
        <v>5840814928.3799696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7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120266930</v>
      </c>
      <c r="E7" s="18">
        <f t="shared" ca="1" si="0"/>
        <v>64540.36</v>
      </c>
      <c r="F7" s="18">
        <f t="shared" ca="1" si="0"/>
        <v>87635544.400000006</v>
      </c>
      <c r="G7" s="18">
        <f t="shared" ca="1" si="0"/>
        <v>0</v>
      </c>
      <c r="H7" s="19">
        <f t="shared" ref="H7:H52" ca="1" si="1">+SUM(D7:G7)</f>
        <v>207967014.75999999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126017709.93000001</v>
      </c>
      <c r="E8" s="18">
        <f t="shared" ca="1" si="0"/>
        <v>4225057.05</v>
      </c>
      <c r="F8" s="18">
        <f t="shared" ca="1" si="0"/>
        <v>4425563.1500000004</v>
      </c>
      <c r="G8" s="18">
        <f t="shared" ca="1" si="0"/>
        <v>57307174.839999996</v>
      </c>
      <c r="H8" s="19">
        <f t="shared" ca="1" si="1"/>
        <v>191975504.97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29586722.02</v>
      </c>
      <c r="E9" s="18">
        <f t="shared" ca="1" si="0"/>
        <v>18286334.789999999</v>
      </c>
      <c r="F9" s="18">
        <f t="shared" ca="1" si="0"/>
        <v>3232606.87</v>
      </c>
      <c r="G9" s="18">
        <f t="shared" ca="1" si="0"/>
        <v>19426180.230000004</v>
      </c>
      <c r="H9" s="19">
        <f t="shared" ca="1" si="1"/>
        <v>70531843.909999996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126770622.959998</v>
      </c>
      <c r="E10" s="18">
        <f t="shared" ca="1" si="0"/>
        <v>6790085.1899999995</v>
      </c>
      <c r="F10" s="18">
        <f t="shared" ca="1" si="0"/>
        <v>39957037.300000004</v>
      </c>
      <c r="G10" s="18">
        <f t="shared" ca="1" si="0"/>
        <v>52592729.0599996</v>
      </c>
      <c r="H10" s="19">
        <f t="shared" ca="1" si="1"/>
        <v>226110474.50999761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316236.58539999998</v>
      </c>
      <c r="E11" s="18">
        <f t="shared" ca="1" si="0"/>
        <v>147964.79</v>
      </c>
      <c r="F11" s="18">
        <f t="shared" ca="1" si="0"/>
        <v>362018.63</v>
      </c>
      <c r="G11" s="18">
        <f t="shared" ca="1" si="0"/>
        <v>292355.1115</v>
      </c>
      <c r="H11" s="19">
        <f t="shared" ca="1" si="1"/>
        <v>1118575.1169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14096808.809999997</v>
      </c>
      <c r="E13" s="18">
        <f t="shared" ca="1" si="0"/>
        <v>45527.770000000004</v>
      </c>
      <c r="F13" s="18">
        <f t="shared" ca="1" si="0"/>
        <v>10303382.25</v>
      </c>
      <c r="G13" s="18">
        <f t="shared" ca="1" si="0"/>
        <v>1389197.65</v>
      </c>
      <c r="H13" s="19">
        <f t="shared" ca="1" si="1"/>
        <v>25834916.479999997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54361854.520000003</v>
      </c>
      <c r="E14" s="18">
        <f t="shared" ca="1" si="0"/>
        <v>7446905.2999999998</v>
      </c>
      <c r="F14" s="18">
        <f t="shared" ca="1" si="0"/>
        <v>25119911.760000002</v>
      </c>
      <c r="G14" s="18">
        <f t="shared" ca="1" si="0"/>
        <v>56239702.460000001</v>
      </c>
      <c r="H14" s="19">
        <f t="shared" ca="1" si="1"/>
        <v>143168374.03999999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6796900.1799999317</v>
      </c>
      <c r="E15" s="18">
        <f t="shared" ca="1" si="0"/>
        <v>0</v>
      </c>
      <c r="F15" s="18">
        <f t="shared" ca="1" si="0"/>
        <v>0</v>
      </c>
      <c r="G15" s="18">
        <f t="shared" ca="1" si="0"/>
        <v>254187882.6452381</v>
      </c>
      <c r="H15" s="19">
        <f t="shared" ca="1" si="1"/>
        <v>260984782.82523802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9702156</v>
      </c>
      <c r="E17" s="18">
        <f t="shared" ca="1" si="0"/>
        <v>3093488</v>
      </c>
      <c r="F17" s="18">
        <f t="shared" ca="1" si="0"/>
        <v>42974381</v>
      </c>
      <c r="G17" s="18">
        <f t="shared" ca="1" si="0"/>
        <v>1534675</v>
      </c>
      <c r="H17" s="19">
        <f t="shared" ca="1" si="1"/>
        <v>57304700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20302802.09</v>
      </c>
      <c r="E18" s="18">
        <f t="shared" ca="1" si="0"/>
        <v>7467753.8899999997</v>
      </c>
      <c r="F18" s="18">
        <f t="shared" ca="1" si="0"/>
        <v>14730655.729999999</v>
      </c>
      <c r="G18" s="18">
        <f t="shared" ca="1" si="0"/>
        <v>4038628.4699999997</v>
      </c>
      <c r="H18" s="19">
        <f t="shared" ca="1" si="1"/>
        <v>46539840.18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55531111.310000017</v>
      </c>
      <c r="E20" s="18">
        <f t="shared" ca="1" si="0"/>
        <v>3970399.79</v>
      </c>
      <c r="F20" s="18">
        <f t="shared" ca="1" si="0"/>
        <v>71035694.870000005</v>
      </c>
      <c r="G20" s="18">
        <f t="shared" ca="1" si="0"/>
        <v>24898504.269999992</v>
      </c>
      <c r="H20" s="19">
        <f t="shared" ca="1" si="1"/>
        <v>155435710.24000001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1786062.04</v>
      </c>
      <c r="E21" s="18">
        <f t="shared" ca="1" si="0"/>
        <v>765011.12</v>
      </c>
      <c r="F21" s="18">
        <f t="shared" ca="1" si="0"/>
        <v>2404730.31</v>
      </c>
      <c r="G21" s="18">
        <f t="shared" ca="1" si="0"/>
        <v>1379212.04</v>
      </c>
      <c r="H21" s="19">
        <f t="shared" ca="1" si="1"/>
        <v>6335015.5100000007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16805647.210000001</v>
      </c>
      <c r="E22" s="18">
        <f t="shared" ca="1" si="0"/>
        <v>859549.62</v>
      </c>
      <c r="F22" s="18">
        <f t="shared" ca="1" si="0"/>
        <v>709936.16</v>
      </c>
      <c r="G22" s="18">
        <f t="shared" ca="1" si="0"/>
        <v>6131822.7100000009</v>
      </c>
      <c r="H22" s="19">
        <f t="shared" ca="1" si="1"/>
        <v>24506955.700000003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96205513.24000001</v>
      </c>
      <c r="E23" s="18">
        <f t="shared" ca="1" si="2"/>
        <v>5530213.6699999999</v>
      </c>
      <c r="F23" s="18">
        <f t="shared" ca="1" si="2"/>
        <v>36893524.639999993</v>
      </c>
      <c r="G23" s="18">
        <f t="shared" ca="1" si="2"/>
        <v>44615638.480000004</v>
      </c>
      <c r="H23" s="19">
        <f t="shared" ca="1" si="1"/>
        <v>183244890.03000003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76658682.519999996</v>
      </c>
      <c r="E24" s="18">
        <f t="shared" ca="1" si="2"/>
        <v>6898204.7699999996</v>
      </c>
      <c r="F24" s="18">
        <f t="shared" ca="1" si="2"/>
        <v>9893037.959999999</v>
      </c>
      <c r="G24" s="18">
        <f t="shared" ca="1" si="2"/>
        <v>23634357.550000001</v>
      </c>
      <c r="H24" s="19">
        <f t="shared" ca="1" si="1"/>
        <v>117084282.79999998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19263704.570000101</v>
      </c>
      <c r="E25" s="18">
        <f t="shared" ca="1" si="2"/>
        <v>0</v>
      </c>
      <c r="F25" s="18">
        <f t="shared" ca="1" si="2"/>
        <v>5544999.8800000008</v>
      </c>
      <c r="G25" s="18">
        <f t="shared" ca="1" si="2"/>
        <v>2844026.1799999704</v>
      </c>
      <c r="H25" s="19">
        <f t="shared" ca="1" si="1"/>
        <v>27652730.63000007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686242.79</v>
      </c>
      <c r="E26" s="18">
        <f t="shared" ca="1" si="2"/>
        <v>105905.64</v>
      </c>
      <c r="F26" s="18">
        <f t="shared" ca="1" si="2"/>
        <v>670524.02</v>
      </c>
      <c r="G26" s="18">
        <f t="shared" ca="1" si="2"/>
        <v>1392886.59</v>
      </c>
      <c r="H26" s="19">
        <f t="shared" ca="1" si="1"/>
        <v>2855559.04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49898103.710000001</v>
      </c>
      <c r="E27" s="18">
        <f t="shared" ca="1" si="2"/>
        <v>9452150.9600000009</v>
      </c>
      <c r="F27" s="18">
        <f t="shared" ca="1" si="2"/>
        <v>21044181.289999999</v>
      </c>
      <c r="G27" s="18">
        <f t="shared" ca="1" si="2"/>
        <v>38911695.68</v>
      </c>
      <c r="H27" s="19">
        <f t="shared" ca="1" si="1"/>
        <v>119306131.64000002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30895094.010000002</v>
      </c>
      <c r="E28" s="18">
        <f t="shared" ca="1" si="2"/>
        <v>259778.7</v>
      </c>
      <c r="F28" s="18">
        <f t="shared" ca="1" si="2"/>
        <v>9669016.5299999993</v>
      </c>
      <c r="G28" s="18">
        <f t="shared" ca="1" si="2"/>
        <v>27873999.890000001</v>
      </c>
      <c r="H28" s="19">
        <f t="shared" ca="1" si="1"/>
        <v>68697889.129999995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1108148.68</v>
      </c>
      <c r="E29" s="18">
        <f t="shared" ca="1" si="2"/>
        <v>5245.79</v>
      </c>
      <c r="F29" s="18">
        <f t="shared" ca="1" si="2"/>
        <v>1464861.35</v>
      </c>
      <c r="G29" s="18">
        <f t="shared" ca="1" si="2"/>
        <v>655249.67000000004</v>
      </c>
      <c r="H29" s="19">
        <f t="shared" ca="1" si="1"/>
        <v>3233505.49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18062351.502100002</v>
      </c>
      <c r="E30" s="18">
        <f t="shared" ca="1" si="2"/>
        <v>3389035.7199999997</v>
      </c>
      <c r="F30" s="18">
        <f t="shared" ca="1" si="2"/>
        <v>50734220.160000004</v>
      </c>
      <c r="G30" s="18">
        <f t="shared" ca="1" si="2"/>
        <v>7269460.1499999994</v>
      </c>
      <c r="H30" s="19">
        <f t="shared" ca="1" si="1"/>
        <v>79455067.532100007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2736987.96</v>
      </c>
      <c r="E31" s="18">
        <f t="shared" ca="1" si="2"/>
        <v>10760.08</v>
      </c>
      <c r="F31" s="18">
        <f t="shared" ca="1" si="2"/>
        <v>1816235.05</v>
      </c>
      <c r="G31" s="18">
        <f t="shared" ca="1" si="2"/>
        <v>1057644.92</v>
      </c>
      <c r="H31" s="19">
        <f t="shared" ca="1" si="1"/>
        <v>5621628.0099999998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47372768.350083992</v>
      </c>
      <c r="E32" s="18">
        <f t="shared" ca="1" si="2"/>
        <v>6635584.3600000003</v>
      </c>
      <c r="F32" s="18">
        <f t="shared" ca="1" si="2"/>
        <v>18670673.502198</v>
      </c>
      <c r="G32" s="18">
        <f t="shared" ca="1" si="2"/>
        <v>22068483.930029999</v>
      </c>
      <c r="H32" s="19">
        <f t="shared" ca="1" si="1"/>
        <v>94747510.14231199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9434152.9499999993</v>
      </c>
      <c r="E33" s="18">
        <f t="shared" ca="1" si="2"/>
        <v>590679.24000000011</v>
      </c>
      <c r="F33" s="18">
        <f t="shared" ca="1" si="2"/>
        <v>955062.37000000081</v>
      </c>
      <c r="G33" s="18">
        <f t="shared" ca="1" si="2"/>
        <v>3505930.2599999574</v>
      </c>
      <c r="H33" s="19">
        <f t="shared" ca="1" si="1"/>
        <v>14485824.819999957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194144.44000000003</v>
      </c>
      <c r="E34" s="18">
        <f t="shared" ca="1" si="2"/>
        <v>0</v>
      </c>
      <c r="F34" s="18">
        <f t="shared" ca="1" si="2"/>
        <v>17556.670000000002</v>
      </c>
      <c r="G34" s="18">
        <f t="shared" ca="1" si="2"/>
        <v>498197.50000000087</v>
      </c>
      <c r="H34" s="19">
        <f t="shared" ca="1" si="1"/>
        <v>709898.61000000092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3436713.8000000003</v>
      </c>
      <c r="E35" s="18">
        <f t="shared" ca="1" si="2"/>
        <v>284735.62</v>
      </c>
      <c r="F35" s="18">
        <f t="shared" ca="1" si="2"/>
        <v>922897.45</v>
      </c>
      <c r="G35" s="18">
        <f t="shared" ca="1" si="2"/>
        <v>283688154.47000003</v>
      </c>
      <c r="H35" s="19">
        <f t="shared" ca="1" si="1"/>
        <v>288332501.34000003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1684421</v>
      </c>
      <c r="E36" s="18">
        <f t="shared" ca="1" si="2"/>
        <v>126104</v>
      </c>
      <c r="F36" s="18">
        <f t="shared" ca="1" si="2"/>
        <v>1396325</v>
      </c>
      <c r="G36" s="18">
        <f t="shared" ca="1" si="2"/>
        <v>2210422.5</v>
      </c>
      <c r="H36" s="19">
        <f t="shared" ca="1" si="1"/>
        <v>5417272.5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11023758.15</v>
      </c>
      <c r="E38" s="18">
        <f t="shared" ca="1" si="2"/>
        <v>13256.77</v>
      </c>
      <c r="F38" s="18">
        <f t="shared" ca="1" si="2"/>
        <v>1386461.22</v>
      </c>
      <c r="G38" s="18">
        <f t="shared" ca="1" si="2"/>
        <v>5128813.3599999994</v>
      </c>
      <c r="H38" s="19">
        <f t="shared" ca="1" si="1"/>
        <v>17552289.5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20108.64</v>
      </c>
      <c r="E39" s="18">
        <f t="shared" ca="1" si="3"/>
        <v>0</v>
      </c>
      <c r="F39" s="18">
        <f t="shared" ca="1" si="3"/>
        <v>0</v>
      </c>
      <c r="G39" s="18">
        <f t="shared" ca="1" si="3"/>
        <v>368124.72</v>
      </c>
      <c r="H39" s="19">
        <f t="shared" ca="1" si="1"/>
        <v>388233.36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17519197.779325001</v>
      </c>
      <c r="E40" s="18">
        <f t="shared" ca="1" si="3"/>
        <v>4629451.4800000004</v>
      </c>
      <c r="F40" s="18">
        <f t="shared" ca="1" si="3"/>
        <v>11142697.060000001</v>
      </c>
      <c r="G40" s="18">
        <f t="shared" ca="1" si="3"/>
        <v>3247543.478232</v>
      </c>
      <c r="H40" s="19">
        <f t="shared" ca="1" si="1"/>
        <v>36538889.797556996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483349.1</v>
      </c>
      <c r="E41" s="18">
        <f t="shared" ca="1" si="3"/>
        <v>0</v>
      </c>
      <c r="F41" s="18">
        <f t="shared" ca="1" si="3"/>
        <v>297010.43</v>
      </c>
      <c r="G41" s="18">
        <f t="shared" ca="1" si="3"/>
        <v>216712.11</v>
      </c>
      <c r="H41" s="19">
        <f t="shared" ca="1" si="1"/>
        <v>997071.64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837165.07</v>
      </c>
      <c r="E43" s="18">
        <f t="shared" ca="1" si="3"/>
        <v>0</v>
      </c>
      <c r="F43" s="18">
        <f t="shared" ca="1" si="3"/>
        <v>4998.28</v>
      </c>
      <c r="G43" s="18">
        <f t="shared" ca="1" si="3"/>
        <v>662747.58000000031</v>
      </c>
      <c r="H43" s="19">
        <f t="shared" ca="1" si="1"/>
        <v>1504910.9300000002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90574.000000000189</v>
      </c>
      <c r="E44" s="18">
        <f t="shared" ca="1" si="3"/>
        <v>0</v>
      </c>
      <c r="F44" s="18">
        <f t="shared" ca="1" si="3"/>
        <v>0</v>
      </c>
      <c r="G44" s="18">
        <f t="shared" ca="1" si="3"/>
        <v>85389.950000000041</v>
      </c>
      <c r="H44" s="19">
        <f t="shared" ca="1" si="1"/>
        <v>175963.95000000024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362527.69000000006</v>
      </c>
      <c r="E45" s="18">
        <f t="shared" ca="1" si="3"/>
        <v>0</v>
      </c>
      <c r="F45" s="18">
        <f t="shared" ca="1" si="3"/>
        <v>0</v>
      </c>
      <c r="G45" s="18">
        <f t="shared" ca="1" si="3"/>
        <v>100893.00999999995</v>
      </c>
      <c r="H45" s="19">
        <f t="shared" ca="1" si="1"/>
        <v>463420.7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8255629.8799999999</v>
      </c>
      <c r="E46" s="18">
        <f t="shared" ca="1" si="3"/>
        <v>30316.13</v>
      </c>
      <c r="F46" s="18">
        <f t="shared" ca="1" si="3"/>
        <v>1577007.44</v>
      </c>
      <c r="G46" s="18">
        <f t="shared" ca="1" si="3"/>
        <v>1759828.65</v>
      </c>
      <c r="H46" s="19">
        <f t="shared" ca="1" si="1"/>
        <v>11622782.1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39.19</v>
      </c>
      <c r="H47" s="19">
        <f t="shared" ca="1" si="1"/>
        <v>39.19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36788321.05999992</v>
      </c>
      <c r="E49" s="18">
        <f t="shared" ca="1" si="3"/>
        <v>0</v>
      </c>
      <c r="F49" s="18">
        <f t="shared" ca="1" si="3"/>
        <v>50213.590000000004</v>
      </c>
      <c r="G49" s="18">
        <f t="shared" ca="1" si="3"/>
        <v>208937.82000000007</v>
      </c>
      <c r="H49" s="19">
        <f t="shared" ca="1" si="1"/>
        <v>37047472.469999924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49246.69</v>
      </c>
      <c r="E50" s="18">
        <f t="shared" ca="1" si="3"/>
        <v>0</v>
      </c>
      <c r="F50" s="18">
        <f t="shared" ca="1" si="3"/>
        <v>0</v>
      </c>
      <c r="G50" s="18">
        <f t="shared" ca="1" si="3"/>
        <v>146063.82999999999</v>
      </c>
      <c r="H50" s="19">
        <f t="shared" ca="1" si="1"/>
        <v>195310.52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6499275.8499999996</v>
      </c>
      <c r="E52" s="18">
        <f t="shared" ca="1" si="3"/>
        <v>0</v>
      </c>
      <c r="F52" s="18">
        <f t="shared" ca="1" si="3"/>
        <v>57186.63</v>
      </c>
      <c r="G52" s="18">
        <f t="shared" ca="1" si="3"/>
        <v>392142.86</v>
      </c>
      <c r="H52" s="19">
        <f t="shared" ca="1" si="1"/>
        <v>6948605.3399999999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240</v>
      </c>
      <c r="D55" s="18">
        <f t="shared" ref="D55:G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9">
        <f t="shared" ref="H58:H73" ca="1" si="5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9">
        <f t="shared" ca="1" si="5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9">
        <f t="shared" ca="1" si="5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9">
        <f t="shared" ca="1" si="5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9">
        <f t="shared" ca="1" si="5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9">
        <f t="shared" ca="1" si="5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9">
        <f t="shared" ca="1" si="5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9">
        <f t="shared" ca="1" si="5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9">
        <f t="shared" ca="1" si="5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9">
        <f t="shared" ca="1" si="5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9">
        <f t="shared" ca="1" si="5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9">
        <f t="shared" ca="1" si="5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9">
        <f t="shared" ca="1" si="5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8">
        <f t="shared" ca="1" si="4"/>
        <v>0</v>
      </c>
      <c r="H71" s="19">
        <f t="shared" ca="1" si="5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8">
        <f t="shared" ca="1" si="4"/>
        <v>0</v>
      </c>
      <c r="H72" s="19">
        <f t="shared" ca="1" si="5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8">
        <f t="shared" ca="1" si="4"/>
        <v>0</v>
      </c>
      <c r="H73" s="19">
        <f t="shared" ca="1" si="5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1021907747.086907</v>
      </c>
      <c r="E74" s="49">
        <f ca="1">SUMIF($C$7:$C$73,"HD",E$7:E$73)</f>
        <v>91124040.600000009</v>
      </c>
      <c r="F74" s="49">
        <f ca="1">SUMIF($C$7:$C$73,"HD",F$7:F$73)</f>
        <v>477100152.95219803</v>
      </c>
      <c r="G74" s="49">
        <f ca="1">SUMIF($C$7:$C$73,"HD",G$7:G$73)</f>
        <v>951961448.81499982</v>
      </c>
      <c r="H74" s="49">
        <f ca="1">SUMIF($C$7:$C$73,"HD",H$7:H$73)</f>
        <v>2542093389.4541039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1021907747.086907</v>
      </c>
      <c r="E76" s="49">
        <f ca="1">E74+E75</f>
        <v>91124040.600000009</v>
      </c>
      <c r="F76" s="49">
        <f ca="1">F74+F75</f>
        <v>477100152.95219803</v>
      </c>
      <c r="G76" s="49">
        <f ca="1">G74+G75</f>
        <v>951961448.81499982</v>
      </c>
      <c r="H76" s="49">
        <f ca="1">H74+H75</f>
        <v>2542093389.4541039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8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7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224386464.10999998</v>
      </c>
      <c r="F54" s="19">
        <f t="shared" ca="1" si="1"/>
        <v>224386464.10999998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63668.959999999992</v>
      </c>
      <c r="F55" s="19">
        <f t="shared" ca="1" si="1"/>
        <v>63668.959999999992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30710955.420000002</v>
      </c>
      <c r="F56" s="19">
        <f t="shared" ca="1" si="1"/>
        <v>30710955.420000002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12599333.33</v>
      </c>
      <c r="F57" s="19">
        <f t="shared" ca="1" si="1"/>
        <v>12599333.33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0.1</v>
      </c>
      <c r="E58" s="18">
        <f t="shared" ca="1" si="4"/>
        <v>728939632.60187852</v>
      </c>
      <c r="F58" s="19">
        <f t="shared" ref="F58:F73" ca="1" si="5">+SUM(D58:E58)</f>
        <v>728939632.70187855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77932219.910000086</v>
      </c>
      <c r="F59" s="19">
        <f t="shared" ca="1" si="5"/>
        <v>77932219.910000086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628299285.1400001</v>
      </c>
      <c r="F60" s="19">
        <f t="shared" ca="1" si="5"/>
        <v>628299285.1400001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44961171.810000002</v>
      </c>
      <c r="E61" s="18">
        <f t="shared" ca="1" si="4"/>
        <v>843622225.3698653</v>
      </c>
      <c r="F61" s="19">
        <f t="shared" ca="1" si="5"/>
        <v>888583397.17986536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92091723.820001617</v>
      </c>
      <c r="F62" s="19">
        <f t="shared" ca="1" si="5"/>
        <v>92091723.820001617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905282797.38999999</v>
      </c>
      <c r="F63" s="19">
        <f t="shared" ca="1" si="5"/>
        <v>905282797.38999999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9352582.3499999996</v>
      </c>
      <c r="F64" s="19">
        <f t="shared" ca="1" si="5"/>
        <v>9352582.3499999996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164553249.15291402</v>
      </c>
      <c r="F65" s="19">
        <f t="shared" ca="1" si="5"/>
        <v>164553249.15291402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469275998.0000003</v>
      </c>
      <c r="F66" s="19">
        <f t="shared" ca="1" si="5"/>
        <v>469275998.0000003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176462531.4959338</v>
      </c>
      <c r="F67" s="19">
        <f t="shared" ca="1" si="5"/>
        <v>176462531.4959338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693356282.87</v>
      </c>
      <c r="F68" s="19">
        <f t="shared" ca="1" si="5"/>
        <v>693356282.87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5663573.4699999988</v>
      </c>
      <c r="F69" s="19">
        <f t="shared" ca="1" si="5"/>
        <v>5663573.4699999988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33292252.800000001</v>
      </c>
      <c r="F70" s="19">
        <f t="shared" ca="1" si="5"/>
        <v>33292252.800000001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30814383.44999785</v>
      </c>
      <c r="F71" s="19">
        <f t="shared" ca="1" si="5"/>
        <v>30814383.44999785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382001484.69595402</v>
      </c>
      <c r="F72" s="19">
        <f t="shared" ca="1" si="5"/>
        <v>382001484.69595402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1555190070.8062</v>
      </c>
      <c r="F73" s="19">
        <f t="shared" ca="1" si="5"/>
        <v>1555190070.8062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0</v>
      </c>
      <c r="F74" s="49">
        <f ca="1">SUMIF($C$7:$C$73,"HD",F$7:F$73)</f>
        <v>0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44961171.910000004</v>
      </c>
      <c r="E75" s="49">
        <f ca="1">SUMIF($C$7:$C$73,"H",E$7:E$73)+SUMIF($C$7:$C$73,"E",E$7:E$73)</f>
        <v>7063890715.1427469</v>
      </c>
      <c r="F75" s="49">
        <f ca="1">SUMIF($C$7:$C$73,"H",F$7:F$73)+SUMIF($C$7:$C$73,"E",F$7:F$73)</f>
        <v>7108851887.0527468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44961171.910000004</v>
      </c>
      <c r="E76" s="49">
        <f ca="1">E74+E75</f>
        <v>7063890715.1427469</v>
      </c>
      <c r="F76" s="49">
        <f ca="1">F74+F75</f>
        <v>7108851887.0527468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3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3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ca="1" si="5"/>
        <v>0</v>
      </c>
      <c r="E55" s="19">
        <f t="shared" ca="1" si="9"/>
        <v>0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N74" ca="1" si="19">SUMIF($C$7:$C$73,"HD",D$7:D$73)</f>
        <v>0</v>
      </c>
      <c r="E74" s="49">
        <f t="shared" ca="1" si="19"/>
        <v>0</v>
      </c>
      <c r="F74" s="49">
        <f t="shared" ca="1" si="19"/>
        <v>0</v>
      </c>
      <c r="G74" s="49">
        <f t="shared" ca="1" si="19"/>
        <v>0</v>
      </c>
      <c r="H74" s="49">
        <f t="shared" ca="1" si="19"/>
        <v>0</v>
      </c>
      <c r="I74" s="49">
        <f t="shared" ca="1" si="19"/>
        <v>0</v>
      </c>
      <c r="J74" s="49">
        <f t="shared" ca="1" si="19"/>
        <v>0</v>
      </c>
      <c r="K74" s="49">
        <f t="shared" ca="1" si="19"/>
        <v>0</v>
      </c>
      <c r="L74" s="49">
        <f t="shared" ca="1" si="19"/>
        <v>0</v>
      </c>
      <c r="M74" s="49">
        <f t="shared" ca="1" si="19"/>
        <v>0</v>
      </c>
      <c r="N74" s="49">
        <f t="shared" ca="1" si="19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N75" ca="1" si="20">SUMIF($C$7:$C$73,"H",D$7:D$73)+SUMIF($C$7:$C$73,"E",D$7:D$73)</f>
        <v>0</v>
      </c>
      <c r="E75" s="49">
        <f t="shared" ca="1" si="20"/>
        <v>0</v>
      </c>
      <c r="F75" s="49">
        <f t="shared" ca="1" si="20"/>
        <v>0</v>
      </c>
      <c r="G75" s="49">
        <f t="shared" ca="1" si="20"/>
        <v>0</v>
      </c>
      <c r="H75" s="49">
        <f t="shared" ca="1" si="20"/>
        <v>0</v>
      </c>
      <c r="I75" s="49">
        <f t="shared" ca="1" si="20"/>
        <v>0</v>
      </c>
      <c r="J75" s="49">
        <f t="shared" ca="1" si="20"/>
        <v>0</v>
      </c>
      <c r="K75" s="49">
        <f t="shared" ca="1" si="20"/>
        <v>0</v>
      </c>
      <c r="L75" s="49">
        <f t="shared" ca="1" si="20"/>
        <v>0</v>
      </c>
      <c r="M75" s="49">
        <f t="shared" ca="1" si="20"/>
        <v>0</v>
      </c>
      <c r="N75" s="49">
        <f t="shared" ca="1" si="20"/>
        <v>0</v>
      </c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N76" ca="1" si="21">D74+D75</f>
        <v>0</v>
      </c>
      <c r="E76" s="49">
        <f t="shared" ca="1" si="21"/>
        <v>0</v>
      </c>
      <c r="F76" s="49">
        <f t="shared" ca="1" si="21"/>
        <v>0</v>
      </c>
      <c r="G76" s="49">
        <f t="shared" ca="1" si="21"/>
        <v>0</v>
      </c>
      <c r="H76" s="49">
        <f t="shared" ca="1" si="21"/>
        <v>0</v>
      </c>
      <c r="I76" s="49">
        <f t="shared" ca="1" si="21"/>
        <v>0</v>
      </c>
      <c r="J76" s="49">
        <f t="shared" ca="1" si="21"/>
        <v>0</v>
      </c>
      <c r="K76" s="49">
        <f t="shared" ca="1" si="21"/>
        <v>0</v>
      </c>
      <c r="L76" s="49">
        <f t="shared" ca="1" si="21"/>
        <v>0</v>
      </c>
      <c r="M76" s="49">
        <f t="shared" ca="1" si="21"/>
        <v>0</v>
      </c>
      <c r="N76" s="49">
        <f t="shared" ca="1" si="21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0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359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7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ca="1" si="1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242</v>
      </c>
      <c r="B54" s="17">
        <v>2002</v>
      </c>
      <c r="C54" s="58" t="s">
        <v>240</v>
      </c>
      <c r="D54" s="18">
        <f t="shared" ca="1" si="3"/>
        <v>0</v>
      </c>
      <c r="E54" s="18">
        <f t="shared" ca="1" si="3"/>
        <v>224386464.10999998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224386464.10999998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240</v>
      </c>
      <c r="D55" s="18">
        <f t="shared" ref="D55:J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63668.959999999992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9">
        <f t="shared" ca="1" si="1"/>
        <v>63668.959999999992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240</v>
      </c>
      <c r="D56" s="18">
        <f t="shared" ca="1" si="4"/>
        <v>0</v>
      </c>
      <c r="E56" s="18">
        <f t="shared" ca="1" si="4"/>
        <v>30710955.420000002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9">
        <f t="shared" ca="1" si="1"/>
        <v>30710955.420000002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240</v>
      </c>
      <c r="D57" s="18">
        <f t="shared" ca="1" si="4"/>
        <v>0</v>
      </c>
      <c r="E57" s="18">
        <f t="shared" ca="1" si="4"/>
        <v>12599333.33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9">
        <f t="shared" ca="1" si="1"/>
        <v>12599333.33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0.1</v>
      </c>
      <c r="E58" s="18">
        <f t="shared" ca="1" si="4"/>
        <v>728939632.60187852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9">
        <f t="shared" ref="K58:K73" ca="1" si="5">+SUM(D58:J58)</f>
        <v>728939632.70187855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77932219.910000086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9">
        <f t="shared" ca="1" si="5"/>
        <v>77932219.910000086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628299285.1400001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9">
        <f t="shared" ca="1" si="5"/>
        <v>628299285.1400001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44961171.810000002</v>
      </c>
      <c r="E61" s="18">
        <f t="shared" ca="1" si="4"/>
        <v>843622225.3698653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9">
        <f t="shared" ca="1" si="5"/>
        <v>888583397.17986536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92091723.820001617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9">
        <f t="shared" ca="1" si="5"/>
        <v>92091723.820001617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905282797.38999999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9">
        <f t="shared" ca="1" si="5"/>
        <v>905282797.38999999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9352582.3499999996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9">
        <f t="shared" ca="1" si="5"/>
        <v>9352582.3499999996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164553249.15291402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9">
        <f t="shared" ca="1" si="5"/>
        <v>164553249.15291402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469275998.0000003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9">
        <f t="shared" ca="1" si="5"/>
        <v>469275998.0000003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176462531.4959338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9">
        <f t="shared" ca="1" si="5"/>
        <v>176462531.4959338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693356282.87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9">
        <f t="shared" ca="1" si="5"/>
        <v>693356282.87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240</v>
      </c>
      <c r="D69" s="18">
        <f t="shared" ca="1" si="4"/>
        <v>0</v>
      </c>
      <c r="E69" s="18">
        <f t="shared" ca="1" si="4"/>
        <v>5663573.4699999988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9">
        <f t="shared" ca="1" si="5"/>
        <v>5663573.4699999988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33292252.800000001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9">
        <f t="shared" ca="1" si="5"/>
        <v>33292252.800000001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30814383.44999785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9">
        <f t="shared" ca="1" si="5"/>
        <v>30814383.44999785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382001484.69595402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9">
        <f t="shared" ca="1" si="5"/>
        <v>382001484.69595402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1555190070.8062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9">
        <f t="shared" ca="1" si="5"/>
        <v>1555190070.8062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K74" ca="1" si="7">SUMIF($C$7:$C$73,"HD",D$7:D$73)</f>
        <v>0</v>
      </c>
      <c r="E74" s="49">
        <f t="shared" ca="1" si="7"/>
        <v>0</v>
      </c>
      <c r="F74" s="49">
        <f t="shared" ca="1" si="7"/>
        <v>0</v>
      </c>
      <c r="G74" s="49">
        <f t="shared" ca="1" si="7"/>
        <v>0</v>
      </c>
      <c r="H74" s="49">
        <f t="shared" ca="1" si="7"/>
        <v>0</v>
      </c>
      <c r="I74" s="49">
        <f t="shared" ca="1" si="7"/>
        <v>0</v>
      </c>
      <c r="J74" s="49">
        <f t="shared" ca="1" si="7"/>
        <v>0</v>
      </c>
      <c r="K74" s="49">
        <f t="shared" ca="1" si="7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K75" ca="1" si="8">SUMIF($C$7:$C$73,"H",D$7:D$73)+SUMIF($C$7:$C$73,"E",D$7:D$73)</f>
        <v>44961171.910000004</v>
      </c>
      <c r="E75" s="49">
        <f t="shared" ca="1" si="8"/>
        <v>7063890715.1427469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7108851887.0527468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K76" ca="1" si="9">D74+D75</f>
        <v>44961171.910000004</v>
      </c>
      <c r="E76" s="49">
        <f t="shared" ca="1" si="9"/>
        <v>7063890715.1427469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7108851887.0527468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1"/>
  <dimension ref="A1:IG160"/>
  <sheetViews>
    <sheetView showGridLines="0" zoomScale="80" zoomScaleNormal="80" workbookViewId="0">
      <pane xSplit="3" ySplit="6" topLeftCell="D7" activePane="bottomRight" state="frozen"/>
      <selection activeCell="HI79" sqref="HI79"/>
      <selection pane="topRight" activeCell="HI79" sqref="HI79"/>
      <selection pane="bottomLeft" activeCell="HI79" sqref="HI79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6256091.6299999999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6256091.6299999999</v>
      </c>
      <c r="K7" s="18">
        <v>0</v>
      </c>
      <c r="L7" s="18">
        <v>12359.44</v>
      </c>
      <c r="M7" s="18">
        <v>0</v>
      </c>
      <c r="N7" s="18">
        <v>0</v>
      </c>
      <c r="O7" s="18">
        <v>0</v>
      </c>
      <c r="P7" s="18">
        <v>-107.4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5396218.8799999999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2299375.0699999998</v>
      </c>
      <c r="AU7" s="18">
        <v>0</v>
      </c>
      <c r="AV7" s="18">
        <v>39129966.640000001</v>
      </c>
      <c r="AW7" s="18">
        <v>0</v>
      </c>
      <c r="AX7" s="18">
        <v>0</v>
      </c>
      <c r="AY7" s="18">
        <v>0</v>
      </c>
      <c r="AZ7" s="18">
        <v>1813335.77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18018351.120000001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487416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14652933.41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1398405.68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2115413.98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91579760.220000014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407683369.51999998</v>
      </c>
      <c r="E8" s="19">
        <v>0</v>
      </c>
      <c r="F8" s="18">
        <v>66302080.039984196</v>
      </c>
      <c r="G8" s="18">
        <v>0</v>
      </c>
      <c r="H8" s="18">
        <v>178959187.31999901</v>
      </c>
      <c r="I8" s="18">
        <v>0</v>
      </c>
      <c r="J8" s="18">
        <v>162422102.16001678</v>
      </c>
      <c r="K8" s="18">
        <v>0</v>
      </c>
      <c r="L8" s="18">
        <v>34947708.399999999</v>
      </c>
      <c r="M8" s="18">
        <v>0</v>
      </c>
      <c r="N8" s="18">
        <v>90844272.689999998</v>
      </c>
      <c r="O8" s="18">
        <v>0</v>
      </c>
      <c r="P8" s="18">
        <v>1149476.44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31230852.059999999</v>
      </c>
      <c r="AA8" s="18">
        <v>0</v>
      </c>
      <c r="AB8" s="18">
        <v>0</v>
      </c>
      <c r="AC8" s="18">
        <v>0</v>
      </c>
      <c r="AD8" s="18">
        <v>19055483.890000001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526745761.00999999</v>
      </c>
      <c r="AK8" s="18">
        <v>0</v>
      </c>
      <c r="AL8" s="18">
        <v>0</v>
      </c>
      <c r="AM8" s="18">
        <v>0</v>
      </c>
      <c r="AN8" s="18">
        <v>71322083.620000005</v>
      </c>
      <c r="AO8" s="18">
        <v>0</v>
      </c>
      <c r="AP8" s="18">
        <v>678602752.74000001</v>
      </c>
      <c r="AQ8" s="18">
        <v>0</v>
      </c>
      <c r="AR8" s="18">
        <v>63507</v>
      </c>
      <c r="AS8" s="18">
        <v>0</v>
      </c>
      <c r="AT8" s="18">
        <v>28413287.43</v>
      </c>
      <c r="AU8" s="18">
        <v>0</v>
      </c>
      <c r="AV8" s="18">
        <v>58693028.909999996</v>
      </c>
      <c r="AW8" s="18">
        <v>0</v>
      </c>
      <c r="AX8" s="18">
        <v>11899.48</v>
      </c>
      <c r="AY8" s="18">
        <v>0</v>
      </c>
      <c r="AZ8" s="18">
        <v>0</v>
      </c>
      <c r="BA8" s="18">
        <v>0</v>
      </c>
      <c r="BB8" s="18">
        <v>4897019.0999999996</v>
      </c>
      <c r="BC8" s="18">
        <v>0</v>
      </c>
      <c r="BD8" s="18">
        <v>48565786.810000002</v>
      </c>
      <c r="BE8" s="18">
        <v>0</v>
      </c>
      <c r="BF8" s="18">
        <v>0</v>
      </c>
      <c r="BG8" s="18">
        <v>0</v>
      </c>
      <c r="BH8" s="18">
        <v>2302067.35</v>
      </c>
      <c r="BI8" s="18">
        <v>0</v>
      </c>
      <c r="BJ8" s="18">
        <v>11335671.52</v>
      </c>
      <c r="BK8" s="18">
        <v>0</v>
      </c>
      <c r="BL8" s="18">
        <v>13454669.23</v>
      </c>
      <c r="BM8" s="18">
        <v>0</v>
      </c>
      <c r="BN8" s="18">
        <v>0</v>
      </c>
      <c r="BO8" s="18">
        <v>0</v>
      </c>
      <c r="BP8" s="18">
        <v>224295.14</v>
      </c>
      <c r="BQ8" s="18">
        <v>0</v>
      </c>
      <c r="BR8" s="18">
        <v>15116.87</v>
      </c>
      <c r="BS8" s="18">
        <v>0</v>
      </c>
      <c r="BT8" s="18">
        <v>0</v>
      </c>
      <c r="BU8" s="18">
        <v>0</v>
      </c>
      <c r="BV8" s="18">
        <v>42386502.920000002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1196877.6499999999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10947544.67</v>
      </c>
      <c r="DA8" s="18">
        <v>0</v>
      </c>
      <c r="DB8" s="18">
        <v>0</v>
      </c>
      <c r="DC8" s="18">
        <v>0</v>
      </c>
      <c r="DD8" s="18">
        <v>37085850.100000001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248837.02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9085774.3100000005</v>
      </c>
      <c r="DW8" s="18">
        <v>0</v>
      </c>
      <c r="DX8" s="18">
        <v>642496.01</v>
      </c>
      <c r="DY8" s="18">
        <v>0</v>
      </c>
      <c r="DZ8" s="18">
        <v>0</v>
      </c>
      <c r="EA8" s="18">
        <v>0</v>
      </c>
      <c r="EB8" s="18">
        <v>120803595.43000001</v>
      </c>
      <c r="EC8" s="18">
        <v>0</v>
      </c>
      <c r="ED8" s="18">
        <v>4225057.05</v>
      </c>
      <c r="EE8" s="18">
        <v>0</v>
      </c>
      <c r="EF8" s="18">
        <v>3607970.58</v>
      </c>
      <c r="EG8" s="18">
        <v>0</v>
      </c>
      <c r="EH8" s="18">
        <v>57182761.219999999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24692247.98</v>
      </c>
      <c r="EO8" s="18">
        <v>0</v>
      </c>
      <c r="EP8" s="18">
        <v>4338.26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554846.63</v>
      </c>
      <c r="EW8" s="18">
        <v>0</v>
      </c>
      <c r="EX8" s="18">
        <v>145348371.59</v>
      </c>
      <c r="EY8" s="18">
        <v>0</v>
      </c>
      <c r="EZ8" s="18">
        <v>0</v>
      </c>
      <c r="FA8" s="18">
        <v>0</v>
      </c>
      <c r="FB8" s="18">
        <v>68265.2</v>
      </c>
      <c r="FC8" s="18">
        <v>0</v>
      </c>
      <c r="FD8" s="18">
        <v>70437.929999999993</v>
      </c>
      <c r="FE8" s="18">
        <v>0</v>
      </c>
      <c r="FF8" s="18">
        <v>0</v>
      </c>
      <c r="FG8" s="18">
        <v>0</v>
      </c>
      <c r="FH8" s="18">
        <v>123488.66999999993</v>
      </c>
      <c r="FI8" s="18">
        <v>0</v>
      </c>
      <c r="FJ8" s="18">
        <v>4831.83</v>
      </c>
      <c r="FK8" s="18">
        <v>0</v>
      </c>
      <c r="FL8" s="18">
        <v>16621022.659999998</v>
      </c>
      <c r="FM8" s="18">
        <v>0</v>
      </c>
      <c r="FN8" s="19">
        <v>507589667.4000001</v>
      </c>
      <c r="FO8" s="19">
        <v>0</v>
      </c>
      <c r="FP8" s="18">
        <v>495528.92999999993</v>
      </c>
      <c r="FQ8" s="18">
        <v>0</v>
      </c>
      <c r="FR8" s="18">
        <v>437736.6300000007</v>
      </c>
      <c r="FS8" s="18">
        <v>0</v>
      </c>
      <c r="FT8" s="80">
        <v>48381783.530000001</v>
      </c>
      <c r="FU8" s="80">
        <v>0</v>
      </c>
      <c r="FV8" s="18">
        <v>2916616.94</v>
      </c>
      <c r="FW8" s="18">
        <v>0</v>
      </c>
      <c r="FX8" s="18">
        <v>45465166.590000004</v>
      </c>
      <c r="FY8" s="18">
        <v>0</v>
      </c>
      <c r="FZ8" s="80">
        <v>458274618.31000012</v>
      </c>
      <c r="GA8" s="80">
        <v>0</v>
      </c>
      <c r="GB8" s="18">
        <v>57381092.939999998</v>
      </c>
      <c r="GC8" s="18">
        <v>0</v>
      </c>
      <c r="GD8" s="18">
        <v>400893525.37000012</v>
      </c>
      <c r="GE8" s="18">
        <v>0</v>
      </c>
      <c r="GF8" s="18">
        <v>6686857.6900000237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3019064884.4099998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398252927.85000002</v>
      </c>
      <c r="E9" s="19">
        <v>0</v>
      </c>
      <c r="F9" s="18">
        <v>129249265.46000005</v>
      </c>
      <c r="G9" s="18">
        <v>0</v>
      </c>
      <c r="H9" s="18">
        <v>243511347.79000002</v>
      </c>
      <c r="I9" s="18">
        <v>0</v>
      </c>
      <c r="J9" s="18">
        <v>25492314.599999994</v>
      </c>
      <c r="K9" s="18">
        <v>0</v>
      </c>
      <c r="L9" s="18">
        <v>48788749.829999998</v>
      </c>
      <c r="M9" s="18">
        <v>0</v>
      </c>
      <c r="N9" s="18">
        <v>75715122.310000002</v>
      </c>
      <c r="O9" s="18">
        <v>0</v>
      </c>
      <c r="P9" s="18">
        <v>126109.28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70444170.560000002</v>
      </c>
      <c r="AA9" s="18">
        <v>0</v>
      </c>
      <c r="AB9" s="18">
        <v>0</v>
      </c>
      <c r="AC9" s="18">
        <v>0</v>
      </c>
      <c r="AD9" s="18">
        <v>13452370.719999999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640049017.85000002</v>
      </c>
      <c r="AK9" s="18">
        <v>0</v>
      </c>
      <c r="AL9" s="18">
        <v>8181310.7699999968</v>
      </c>
      <c r="AM9" s="18">
        <v>0</v>
      </c>
      <c r="AN9" s="18">
        <v>64256563.730000004</v>
      </c>
      <c r="AO9" s="18">
        <v>0</v>
      </c>
      <c r="AP9" s="18">
        <v>1110528273.4200001</v>
      </c>
      <c r="AQ9" s="18">
        <v>0</v>
      </c>
      <c r="AR9" s="18">
        <v>555856.24</v>
      </c>
      <c r="AS9" s="18">
        <v>0</v>
      </c>
      <c r="AT9" s="18">
        <v>19174026.689999998</v>
      </c>
      <c r="AU9" s="18">
        <v>0</v>
      </c>
      <c r="AV9" s="18">
        <v>14738085.960000001</v>
      </c>
      <c r="AW9" s="18">
        <v>0</v>
      </c>
      <c r="AX9" s="18">
        <v>13418.97</v>
      </c>
      <c r="AY9" s="18">
        <v>0</v>
      </c>
      <c r="AZ9" s="18">
        <v>0</v>
      </c>
      <c r="BA9" s="18">
        <v>0</v>
      </c>
      <c r="BB9" s="18">
        <v>307638.65999999997</v>
      </c>
      <c r="BC9" s="18">
        <v>0</v>
      </c>
      <c r="BD9" s="18">
        <v>8351861.790000001</v>
      </c>
      <c r="BE9" s="18">
        <v>0</v>
      </c>
      <c r="BF9" s="18">
        <v>0</v>
      </c>
      <c r="BG9" s="18">
        <v>0</v>
      </c>
      <c r="BH9" s="18">
        <v>7462807.9199999999</v>
      </c>
      <c r="BI9" s="18">
        <v>0</v>
      </c>
      <c r="BJ9" s="18">
        <v>224302.7</v>
      </c>
      <c r="BK9" s="18">
        <v>0</v>
      </c>
      <c r="BL9" s="18">
        <v>1169144.8499999999</v>
      </c>
      <c r="BM9" s="18">
        <v>0</v>
      </c>
      <c r="BN9" s="18">
        <v>4737496.21</v>
      </c>
      <c r="BO9" s="18">
        <v>0</v>
      </c>
      <c r="BP9" s="18">
        <v>658212.07999999996</v>
      </c>
      <c r="BQ9" s="18">
        <v>0</v>
      </c>
      <c r="BR9" s="18">
        <v>27484.51</v>
      </c>
      <c r="BS9" s="18">
        <v>0</v>
      </c>
      <c r="BT9" s="18">
        <v>0</v>
      </c>
      <c r="BU9" s="18">
        <v>0</v>
      </c>
      <c r="BV9" s="18">
        <v>3128311.09</v>
      </c>
      <c r="BW9" s="18">
        <v>0</v>
      </c>
      <c r="BX9" s="18">
        <v>35523.81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30091295.310000002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3398338.95</v>
      </c>
      <c r="DW9" s="18">
        <v>0</v>
      </c>
      <c r="DX9" s="18">
        <v>379400.56</v>
      </c>
      <c r="DY9" s="18">
        <v>0</v>
      </c>
      <c r="DZ9" s="18">
        <v>0</v>
      </c>
      <c r="EA9" s="18">
        <v>0</v>
      </c>
      <c r="EB9" s="18">
        <v>29586576.93</v>
      </c>
      <c r="EC9" s="18">
        <v>0</v>
      </c>
      <c r="ED9" s="18">
        <v>18286334.789999999</v>
      </c>
      <c r="EE9" s="18">
        <v>0</v>
      </c>
      <c r="EF9" s="18">
        <v>2553454.91</v>
      </c>
      <c r="EG9" s="18">
        <v>0</v>
      </c>
      <c r="EH9" s="18">
        <v>19426180.230000004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21769983.25</v>
      </c>
      <c r="EO9" s="18">
        <v>0</v>
      </c>
      <c r="EP9" s="18">
        <v>10769.240000000005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80453.14000000013</v>
      </c>
      <c r="EW9" s="18">
        <v>0</v>
      </c>
      <c r="EX9" s="18">
        <v>14541482.460000001</v>
      </c>
      <c r="EY9" s="18">
        <v>0</v>
      </c>
      <c r="EZ9" s="18">
        <v>0</v>
      </c>
      <c r="FA9" s="18">
        <v>0</v>
      </c>
      <c r="FB9" s="18">
        <v>124983.91999999993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32228.280000000028</v>
      </c>
      <c r="FK9" s="18">
        <v>0</v>
      </c>
      <c r="FL9" s="18">
        <v>0</v>
      </c>
      <c r="FM9" s="18">
        <v>0</v>
      </c>
      <c r="FN9" s="19">
        <v>4265138711.1700015</v>
      </c>
      <c r="FO9" s="19">
        <v>0</v>
      </c>
      <c r="FP9" s="18">
        <v>0</v>
      </c>
      <c r="FQ9" s="18">
        <v>0</v>
      </c>
      <c r="FR9" s="18">
        <v>3585298.5</v>
      </c>
      <c r="FS9" s="18">
        <v>0</v>
      </c>
      <c r="FT9" s="80">
        <v>1015107763.8552194</v>
      </c>
      <c r="FU9" s="80">
        <v>0</v>
      </c>
      <c r="FV9" s="18">
        <v>40360331.680001445</v>
      </c>
      <c r="FW9" s="18">
        <v>0</v>
      </c>
      <c r="FX9" s="18">
        <v>974747432.17521787</v>
      </c>
      <c r="FY9" s="18">
        <v>0</v>
      </c>
      <c r="FZ9" s="80">
        <v>3246445648.8147821</v>
      </c>
      <c r="GA9" s="80">
        <v>0</v>
      </c>
      <c r="GB9" s="18">
        <v>602229140.96000206</v>
      </c>
      <c r="GC9" s="18">
        <v>0</v>
      </c>
      <c r="GD9" s="18">
        <v>2644216507.8547802</v>
      </c>
      <c r="GE9" s="18">
        <v>0</v>
      </c>
      <c r="GF9" s="18">
        <v>12204828.060000001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6908033895.7699986</v>
      </c>
      <c r="HU9" s="18">
        <v>0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803280711.33686209</v>
      </c>
      <c r="E10" s="19">
        <v>0</v>
      </c>
      <c r="F10" s="18">
        <v>143180831.66739702</v>
      </c>
      <c r="G10" s="18">
        <v>0</v>
      </c>
      <c r="H10" s="18">
        <v>241524452.41953</v>
      </c>
      <c r="I10" s="18">
        <v>0</v>
      </c>
      <c r="J10" s="18">
        <v>418575427.24993497</v>
      </c>
      <c r="K10" s="18">
        <v>0</v>
      </c>
      <c r="L10" s="18">
        <v>19232905.260000002</v>
      </c>
      <c r="M10" s="18">
        <v>0</v>
      </c>
      <c r="N10" s="18">
        <v>87008438.650001407</v>
      </c>
      <c r="O10" s="18">
        <v>0</v>
      </c>
      <c r="P10" s="18">
        <v>2760877.71</v>
      </c>
      <c r="Q10" s="18">
        <v>0</v>
      </c>
      <c r="R10" s="18">
        <v>9115776.3900000006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111546319.75</v>
      </c>
      <c r="AA10" s="18">
        <v>0</v>
      </c>
      <c r="AB10" s="18">
        <v>11169.52</v>
      </c>
      <c r="AC10" s="18">
        <v>0</v>
      </c>
      <c r="AD10" s="18">
        <v>105368629.73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729127099.10014105</v>
      </c>
      <c r="AK10" s="18">
        <v>0</v>
      </c>
      <c r="AL10" s="18">
        <v>37431608.990000002</v>
      </c>
      <c r="AM10" s="18">
        <v>0</v>
      </c>
      <c r="AN10" s="18">
        <v>157085852.86000001</v>
      </c>
      <c r="AO10" s="18">
        <v>0</v>
      </c>
      <c r="AP10" s="18">
        <v>1342781259.76001</v>
      </c>
      <c r="AQ10" s="18">
        <v>0</v>
      </c>
      <c r="AR10" s="18">
        <v>4304332.85999995</v>
      </c>
      <c r="AS10" s="18">
        <v>0</v>
      </c>
      <c r="AT10" s="18">
        <v>62700157.910000198</v>
      </c>
      <c r="AU10" s="18">
        <v>0</v>
      </c>
      <c r="AV10" s="18">
        <v>61008760.290022403</v>
      </c>
      <c r="AW10" s="18">
        <v>0</v>
      </c>
      <c r="AX10" s="18">
        <v>110649.52</v>
      </c>
      <c r="AY10" s="18">
        <v>0</v>
      </c>
      <c r="AZ10" s="18">
        <v>0</v>
      </c>
      <c r="BA10" s="18">
        <v>0</v>
      </c>
      <c r="BB10" s="18">
        <v>9030823.7600003406</v>
      </c>
      <c r="BC10" s="18">
        <v>0</v>
      </c>
      <c r="BD10" s="18">
        <v>13402873.050008999</v>
      </c>
      <c r="BE10" s="18">
        <v>0</v>
      </c>
      <c r="BF10" s="18">
        <v>0</v>
      </c>
      <c r="BG10" s="18">
        <v>0</v>
      </c>
      <c r="BH10" s="18">
        <v>6483587.0300000198</v>
      </c>
      <c r="BI10" s="18">
        <v>0</v>
      </c>
      <c r="BJ10" s="18">
        <v>45995698.399999999</v>
      </c>
      <c r="BK10" s="18">
        <v>0</v>
      </c>
      <c r="BL10" s="18">
        <v>31865427.600000001</v>
      </c>
      <c r="BM10" s="18">
        <v>0</v>
      </c>
      <c r="BN10" s="18">
        <v>3799255.5</v>
      </c>
      <c r="BO10" s="18">
        <v>0</v>
      </c>
      <c r="BP10" s="18">
        <v>3207746.38</v>
      </c>
      <c r="BQ10" s="18">
        <v>0</v>
      </c>
      <c r="BR10" s="18">
        <v>217061.16</v>
      </c>
      <c r="BS10" s="18">
        <v>0</v>
      </c>
      <c r="BT10" s="18">
        <v>0</v>
      </c>
      <c r="BU10" s="18">
        <v>0</v>
      </c>
      <c r="BV10" s="18">
        <v>17587335.420000002</v>
      </c>
      <c r="BW10" s="18">
        <v>0</v>
      </c>
      <c r="BX10" s="18">
        <v>649422.88</v>
      </c>
      <c r="BY10" s="18">
        <v>0</v>
      </c>
      <c r="BZ10" s="18">
        <v>0</v>
      </c>
      <c r="CA10" s="18">
        <v>0</v>
      </c>
      <c r="CB10" s="18">
        <v>1029038.52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68017884.920004398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497182.64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4275232.1900000703</v>
      </c>
      <c r="DW10" s="18">
        <v>0</v>
      </c>
      <c r="DX10" s="18">
        <v>18141893.520009398</v>
      </c>
      <c r="DY10" s="18">
        <v>0</v>
      </c>
      <c r="DZ10" s="18">
        <v>0</v>
      </c>
      <c r="EA10" s="18">
        <v>0</v>
      </c>
      <c r="EB10" s="18">
        <v>125067274.28999799</v>
      </c>
      <c r="EC10" s="18">
        <v>0</v>
      </c>
      <c r="ED10" s="18">
        <v>6778839.6699999999</v>
      </c>
      <c r="EE10" s="18">
        <v>0</v>
      </c>
      <c r="EF10" s="18">
        <v>36834729.57</v>
      </c>
      <c r="EG10" s="18">
        <v>0</v>
      </c>
      <c r="EH10" s="18">
        <v>52120399.999999598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7451000.2000000002</v>
      </c>
      <c r="EO10" s="18">
        <v>0</v>
      </c>
      <c r="EP10" s="18">
        <v>86444.33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3841870.96</v>
      </c>
      <c r="EW10" s="18">
        <v>0</v>
      </c>
      <c r="EX10" s="18">
        <v>241198504.90000001</v>
      </c>
      <c r="EY10" s="18">
        <v>0</v>
      </c>
      <c r="EZ10" s="18">
        <v>0</v>
      </c>
      <c r="FA10" s="18">
        <v>0</v>
      </c>
      <c r="FB10" s="18">
        <v>10389425.91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486060.16</v>
      </c>
      <c r="FI10" s="18">
        <v>0</v>
      </c>
      <c r="FJ10" s="18">
        <v>1454464.22</v>
      </c>
      <c r="FK10" s="18">
        <v>0</v>
      </c>
      <c r="FL10" s="18">
        <v>422102.78000000201</v>
      </c>
      <c r="FM10" s="18">
        <v>0</v>
      </c>
      <c r="FN10" s="19">
        <v>1010924166.7997508</v>
      </c>
      <c r="FO10" s="19">
        <v>0</v>
      </c>
      <c r="FP10" s="18">
        <v>40219.5300001</v>
      </c>
      <c r="FQ10" s="18">
        <v>0</v>
      </c>
      <c r="FR10" s="18">
        <v>1073970.9400001001</v>
      </c>
      <c r="FS10" s="18">
        <v>0</v>
      </c>
      <c r="FT10" s="80">
        <v>299289771.13991129</v>
      </c>
      <c r="FU10" s="80">
        <v>0</v>
      </c>
      <c r="FV10" s="18">
        <v>109387888.10146976</v>
      </c>
      <c r="FW10" s="18">
        <v>0</v>
      </c>
      <c r="FX10" s="18">
        <v>189901883.03844157</v>
      </c>
      <c r="FY10" s="18">
        <v>0</v>
      </c>
      <c r="FZ10" s="80">
        <v>710520205.18983936</v>
      </c>
      <c r="GA10" s="80">
        <v>0</v>
      </c>
      <c r="GB10" s="18">
        <v>259689144.7479704</v>
      </c>
      <c r="GC10" s="18">
        <v>0</v>
      </c>
      <c r="GD10" s="18">
        <v>450831060.4418689</v>
      </c>
      <c r="GE10" s="18">
        <v>0</v>
      </c>
      <c r="GF10" s="18">
        <v>4442546.47000001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5258572842.8668089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6012633.5632999996</v>
      </c>
      <c r="E11" s="19">
        <v>0</v>
      </c>
      <c r="F11" s="18">
        <v>3842716.3864000002</v>
      </c>
      <c r="G11" s="18">
        <v>0</v>
      </c>
      <c r="H11" s="18">
        <v>1836030.15</v>
      </c>
      <c r="I11" s="18">
        <v>0</v>
      </c>
      <c r="J11" s="18">
        <v>333887.0269</v>
      </c>
      <c r="K11" s="18">
        <v>0</v>
      </c>
      <c r="L11" s="18">
        <v>0</v>
      </c>
      <c r="M11" s="18">
        <v>0</v>
      </c>
      <c r="N11" s="18">
        <v>23914370.52</v>
      </c>
      <c r="O11" s="18">
        <v>0</v>
      </c>
      <c r="P11" s="18">
        <v>0</v>
      </c>
      <c r="Q11" s="18">
        <v>0</v>
      </c>
      <c r="R11" s="18">
        <v>695742.53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1590809.76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523014243.73659998</v>
      </c>
      <c r="AK11" s="18">
        <v>0</v>
      </c>
      <c r="AL11" s="18">
        <v>2964755.1853999998</v>
      </c>
      <c r="AM11" s="18">
        <v>0</v>
      </c>
      <c r="AN11" s="18">
        <v>3230328.966</v>
      </c>
      <c r="AO11" s="18">
        <v>0</v>
      </c>
      <c r="AP11" s="18">
        <v>59513715.994400002</v>
      </c>
      <c r="AQ11" s="18">
        <v>0</v>
      </c>
      <c r="AR11" s="18">
        <v>23209.99</v>
      </c>
      <c r="AS11" s="18">
        <v>0</v>
      </c>
      <c r="AT11" s="18">
        <v>241670.99460000001</v>
      </c>
      <c r="AU11" s="18">
        <v>0</v>
      </c>
      <c r="AV11" s="18">
        <v>1305149.2276999999</v>
      </c>
      <c r="AW11" s="18">
        <v>0</v>
      </c>
      <c r="AX11" s="18">
        <v>1650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17694.21</v>
      </c>
      <c r="BE11" s="18">
        <v>0</v>
      </c>
      <c r="BF11" s="18">
        <v>0</v>
      </c>
      <c r="BG11" s="18">
        <v>0</v>
      </c>
      <c r="BH11" s="18">
        <v>10809.37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37577.339999999997</v>
      </c>
      <c r="BQ11" s="18">
        <v>0</v>
      </c>
      <c r="BR11" s="18">
        <v>4925.8100000000004</v>
      </c>
      <c r="BS11" s="18">
        <v>0</v>
      </c>
      <c r="BT11" s="18">
        <v>0</v>
      </c>
      <c r="BU11" s="18">
        <v>0</v>
      </c>
      <c r="BV11" s="18">
        <v>60020.43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6718.9328999999998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10827683.1785</v>
      </c>
      <c r="CK11" s="18">
        <v>0</v>
      </c>
      <c r="CL11" s="18">
        <v>170544.63570000001</v>
      </c>
      <c r="CM11" s="18">
        <v>0</v>
      </c>
      <c r="CN11" s="18">
        <v>265382.45669999998</v>
      </c>
      <c r="CO11" s="18">
        <v>0</v>
      </c>
      <c r="CP11" s="18">
        <v>0</v>
      </c>
      <c r="CQ11" s="18">
        <v>0</v>
      </c>
      <c r="CR11" s="18">
        <v>97667.245599999995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4670363.8388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14157.725399999999</v>
      </c>
      <c r="DU11" s="18">
        <v>0</v>
      </c>
      <c r="DV11" s="18">
        <v>0</v>
      </c>
      <c r="DW11" s="18">
        <v>0</v>
      </c>
      <c r="DX11" s="18">
        <v>1230376.5174</v>
      </c>
      <c r="DY11" s="18">
        <v>0</v>
      </c>
      <c r="DZ11" s="18">
        <v>0</v>
      </c>
      <c r="EA11" s="18">
        <v>0</v>
      </c>
      <c r="EB11" s="18">
        <v>316236.58539999998</v>
      </c>
      <c r="EC11" s="18">
        <v>0</v>
      </c>
      <c r="ED11" s="18">
        <v>147964.79</v>
      </c>
      <c r="EE11" s="18">
        <v>0</v>
      </c>
      <c r="EF11" s="18">
        <v>362018.63</v>
      </c>
      <c r="EG11" s="18">
        <v>0</v>
      </c>
      <c r="EH11" s="18">
        <v>292355.1115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1568.42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213382.85</v>
      </c>
      <c r="EW11" s="18">
        <v>0</v>
      </c>
      <c r="EX11" s="18">
        <v>98303846.819999993</v>
      </c>
      <c r="EY11" s="18">
        <v>0</v>
      </c>
      <c r="EZ11" s="18">
        <v>2611333.5699999998</v>
      </c>
      <c r="FA11" s="18">
        <v>0</v>
      </c>
      <c r="FB11" s="18">
        <v>196190.53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598110.48</v>
      </c>
      <c r="FI11" s="18">
        <v>0</v>
      </c>
      <c r="FJ11" s="18">
        <v>-12450.29</v>
      </c>
      <c r="FK11" s="18">
        <v>0</v>
      </c>
      <c r="FL11" s="18">
        <v>1397.9</v>
      </c>
      <c r="FM11" s="18">
        <v>0</v>
      </c>
      <c r="FN11" s="19">
        <v>61498046.830000006</v>
      </c>
      <c r="FO11" s="19">
        <v>0</v>
      </c>
      <c r="FP11" s="18">
        <v>0</v>
      </c>
      <c r="FQ11" s="18">
        <v>0</v>
      </c>
      <c r="FR11" s="18">
        <v>58778398.060000002</v>
      </c>
      <c r="FS11" s="18">
        <v>0</v>
      </c>
      <c r="FT11" s="80">
        <v>1101061.3799999999</v>
      </c>
      <c r="FU11" s="80">
        <v>0</v>
      </c>
      <c r="FV11" s="18">
        <v>0</v>
      </c>
      <c r="FW11" s="18">
        <v>0</v>
      </c>
      <c r="FX11" s="18">
        <v>1101061.3799999999</v>
      </c>
      <c r="FY11" s="18">
        <v>0</v>
      </c>
      <c r="FZ11" s="80">
        <v>1618587.39</v>
      </c>
      <c r="GA11" s="80">
        <v>0</v>
      </c>
      <c r="GB11" s="18">
        <v>0</v>
      </c>
      <c r="GC11" s="18">
        <v>0</v>
      </c>
      <c r="GD11" s="18">
        <v>1618587.39</v>
      </c>
      <c r="GE11" s="18">
        <v>0</v>
      </c>
      <c r="GF11" s="18">
        <v>1252245.7842999999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805967711.6401999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83178148.214443654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83178148.214443654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60271514.340000004</v>
      </c>
      <c r="E13" s="19">
        <v>0</v>
      </c>
      <c r="F13" s="18">
        <v>6678234.0700000003</v>
      </c>
      <c r="G13" s="18">
        <v>0</v>
      </c>
      <c r="H13" s="18">
        <v>40786393.980000004</v>
      </c>
      <c r="I13" s="18">
        <v>0</v>
      </c>
      <c r="J13" s="18">
        <v>12806886.289999999</v>
      </c>
      <c r="K13" s="18">
        <v>0</v>
      </c>
      <c r="L13" s="18">
        <v>6993371.4500000002</v>
      </c>
      <c r="M13" s="18">
        <v>0</v>
      </c>
      <c r="N13" s="18">
        <v>6309099.1000000006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11647085.539999999</v>
      </c>
      <c r="AA13" s="18">
        <v>0</v>
      </c>
      <c r="AB13" s="18">
        <v>0</v>
      </c>
      <c r="AC13" s="18">
        <v>0</v>
      </c>
      <c r="AD13" s="18">
        <v>747888.1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387191884.54000002</v>
      </c>
      <c r="AK13" s="18">
        <v>0</v>
      </c>
      <c r="AL13" s="18">
        <v>1178.4199999999983</v>
      </c>
      <c r="AM13" s="18">
        <v>0</v>
      </c>
      <c r="AN13" s="18">
        <v>7429807.6699999999</v>
      </c>
      <c r="AO13" s="18">
        <v>0</v>
      </c>
      <c r="AP13" s="18">
        <v>281615271.80000001</v>
      </c>
      <c r="AQ13" s="18">
        <v>0</v>
      </c>
      <c r="AR13" s="18">
        <v>0</v>
      </c>
      <c r="AS13" s="18">
        <v>0</v>
      </c>
      <c r="AT13" s="18">
        <v>1776459.62</v>
      </c>
      <c r="AU13" s="18">
        <v>0</v>
      </c>
      <c r="AV13" s="18">
        <v>18475821.330000002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142859.63999999998</v>
      </c>
      <c r="BC13" s="18">
        <v>0</v>
      </c>
      <c r="BD13" s="18">
        <v>270367.90999999997</v>
      </c>
      <c r="BE13" s="18">
        <v>0</v>
      </c>
      <c r="BF13" s="18">
        <v>0</v>
      </c>
      <c r="BG13" s="18">
        <v>0</v>
      </c>
      <c r="BH13" s="18">
        <v>42916.12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573.17999999999995</v>
      </c>
      <c r="BS13" s="18">
        <v>0</v>
      </c>
      <c r="BT13" s="18">
        <v>0</v>
      </c>
      <c r="BU13" s="18">
        <v>0</v>
      </c>
      <c r="BV13" s="18">
        <v>2377593.87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71183.56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818421.31000000017</v>
      </c>
      <c r="CM13" s="18">
        <v>0</v>
      </c>
      <c r="CN13" s="18">
        <v>264807.3</v>
      </c>
      <c r="CO13" s="18">
        <v>0</v>
      </c>
      <c r="CP13" s="18">
        <v>0</v>
      </c>
      <c r="CQ13" s="18">
        <v>0</v>
      </c>
      <c r="CR13" s="18">
        <v>396234.95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5005075.4399999995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-115512.39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20615516.460000001</v>
      </c>
      <c r="DY13" s="18">
        <v>0</v>
      </c>
      <c r="DZ13" s="18">
        <v>0</v>
      </c>
      <c r="EA13" s="18">
        <v>0</v>
      </c>
      <c r="EB13" s="18">
        <v>13820476.289999997</v>
      </c>
      <c r="EC13" s="18">
        <v>0</v>
      </c>
      <c r="ED13" s="18">
        <v>45527.770000000004</v>
      </c>
      <c r="EE13" s="18">
        <v>0</v>
      </c>
      <c r="EF13" s="18">
        <v>10271422.01</v>
      </c>
      <c r="EG13" s="18">
        <v>0</v>
      </c>
      <c r="EH13" s="18">
        <v>1187406.5699999998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261110.32</v>
      </c>
      <c r="FO13" s="19">
        <v>0</v>
      </c>
      <c r="FP13" s="18">
        <v>0</v>
      </c>
      <c r="FQ13" s="18">
        <v>0</v>
      </c>
      <c r="FR13" s="18">
        <v>-285.95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261404.61000000002</v>
      </c>
      <c r="GA13" s="80">
        <v>0</v>
      </c>
      <c r="GB13" s="18">
        <v>0</v>
      </c>
      <c r="GC13" s="18">
        <v>0</v>
      </c>
      <c r="GD13" s="18">
        <v>261404.61000000002</v>
      </c>
      <c r="GE13" s="18">
        <v>0</v>
      </c>
      <c r="GF13" s="18">
        <v>2411079.7899999996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840422632.5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645521330.32999969</v>
      </c>
      <c r="E14" s="19">
        <v>2259831.7800000031</v>
      </c>
      <c r="F14" s="18">
        <v>85647402.309846908</v>
      </c>
      <c r="G14" s="18">
        <v>299841.0101531184</v>
      </c>
      <c r="H14" s="18">
        <v>85647402.306160912</v>
      </c>
      <c r="I14" s="18">
        <v>299841.01383911079</v>
      </c>
      <c r="J14" s="18">
        <v>474226525.71399188</v>
      </c>
      <c r="K14" s="18">
        <v>1660149.756007774</v>
      </c>
      <c r="L14" s="18">
        <v>44925425.369999997</v>
      </c>
      <c r="M14" s="18">
        <v>0</v>
      </c>
      <c r="N14" s="18">
        <v>55932135.890000001</v>
      </c>
      <c r="O14" s="18">
        <v>0</v>
      </c>
      <c r="P14" s="18">
        <v>25466.09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178200</v>
      </c>
      <c r="W14" s="18">
        <v>0</v>
      </c>
      <c r="X14" s="18">
        <v>0</v>
      </c>
      <c r="Y14" s="18">
        <v>0</v>
      </c>
      <c r="Z14" s="18">
        <v>45389294.350000001</v>
      </c>
      <c r="AA14" s="18">
        <v>223091.74000000002</v>
      </c>
      <c r="AB14" s="18">
        <v>0</v>
      </c>
      <c r="AC14" s="18">
        <v>0</v>
      </c>
      <c r="AD14" s="18">
        <v>4219970.84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651298912.18000007</v>
      </c>
      <c r="AK14" s="18">
        <v>0</v>
      </c>
      <c r="AL14" s="18">
        <v>4990556.3</v>
      </c>
      <c r="AM14" s="18">
        <v>0</v>
      </c>
      <c r="AN14" s="18">
        <v>77126489.420000002</v>
      </c>
      <c r="AO14" s="18">
        <v>135681.74</v>
      </c>
      <c r="AP14" s="18">
        <v>766902108.16999996</v>
      </c>
      <c r="AQ14" s="18">
        <v>1635132.1400000001</v>
      </c>
      <c r="AR14" s="18">
        <v>0</v>
      </c>
      <c r="AS14" s="18">
        <v>0</v>
      </c>
      <c r="AT14" s="18">
        <v>34271411.159999996</v>
      </c>
      <c r="AU14" s="18">
        <v>22796.34</v>
      </c>
      <c r="AV14" s="18">
        <v>51611235.030000001</v>
      </c>
      <c r="AW14" s="18">
        <v>1786627.35</v>
      </c>
      <c r="AX14" s="18">
        <v>6854.04</v>
      </c>
      <c r="AY14" s="18">
        <v>0</v>
      </c>
      <c r="AZ14" s="18">
        <v>0</v>
      </c>
      <c r="BA14" s="18">
        <v>0</v>
      </c>
      <c r="BB14" s="18">
        <v>4211393.63</v>
      </c>
      <c r="BC14" s="18">
        <v>65968.390000000014</v>
      </c>
      <c r="BD14" s="18">
        <v>21304601.57</v>
      </c>
      <c r="BE14" s="18">
        <v>175899.95</v>
      </c>
      <c r="BF14" s="18">
        <v>36500</v>
      </c>
      <c r="BG14" s="18">
        <v>0</v>
      </c>
      <c r="BH14" s="18">
        <v>1083336.44</v>
      </c>
      <c r="BI14" s="18">
        <v>0</v>
      </c>
      <c r="BJ14" s="18">
        <v>47151.15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277023.14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5033050.2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1944344.23</v>
      </c>
      <c r="CC14" s="18">
        <v>21181.939999999995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21697660.25</v>
      </c>
      <c r="DE14" s="18">
        <v>128362.5300000001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3038159.39</v>
      </c>
      <c r="DY14" s="18">
        <v>55.19</v>
      </c>
      <c r="DZ14" s="18">
        <v>0</v>
      </c>
      <c r="EA14" s="18">
        <v>0</v>
      </c>
      <c r="EB14" s="18">
        <v>54216088.810000002</v>
      </c>
      <c r="EC14" s="18">
        <v>145765.71</v>
      </c>
      <c r="ED14" s="18">
        <v>7446905.2999999998</v>
      </c>
      <c r="EE14" s="18">
        <v>0</v>
      </c>
      <c r="EF14" s="18">
        <v>25141884.550000001</v>
      </c>
      <c r="EG14" s="18">
        <v>-21972.790000000005</v>
      </c>
      <c r="EH14" s="18">
        <v>56055138.93</v>
      </c>
      <c r="EI14" s="18">
        <v>184563.53</v>
      </c>
      <c r="EJ14" s="18">
        <v>0</v>
      </c>
      <c r="EK14" s="18">
        <v>0</v>
      </c>
      <c r="EL14" s="18">
        <v>0</v>
      </c>
      <c r="EM14" s="18">
        <v>0</v>
      </c>
      <c r="EN14" s="18">
        <v>51299901.219999999</v>
      </c>
      <c r="EO14" s="18">
        <v>0</v>
      </c>
      <c r="EP14" s="18">
        <v>9213.76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1417678.39</v>
      </c>
      <c r="EW14" s="18">
        <v>0</v>
      </c>
      <c r="EX14" s="18">
        <v>135758815.05000001</v>
      </c>
      <c r="EY14" s="18">
        <v>0</v>
      </c>
      <c r="EZ14" s="18">
        <v>191449.32</v>
      </c>
      <c r="FA14" s="18">
        <v>0</v>
      </c>
      <c r="FB14" s="18">
        <v>7568261.0700000003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272891.31</v>
      </c>
      <c r="FK14" s="18">
        <v>0</v>
      </c>
      <c r="FL14" s="18">
        <v>-1655.31</v>
      </c>
      <c r="FM14" s="18">
        <v>0</v>
      </c>
      <c r="FN14" s="19">
        <v>473964090.89999998</v>
      </c>
      <c r="FO14" s="19">
        <v>0</v>
      </c>
      <c r="FP14" s="18">
        <v>21295.699999985602</v>
      </c>
      <c r="FQ14" s="18">
        <v>0</v>
      </c>
      <c r="FR14" s="18">
        <v>1183838.81</v>
      </c>
      <c r="FS14" s="18">
        <v>0</v>
      </c>
      <c r="FT14" s="80">
        <v>362008307.07999998</v>
      </c>
      <c r="FU14" s="80">
        <v>0</v>
      </c>
      <c r="FV14" s="18">
        <v>6659172.8799999999</v>
      </c>
      <c r="FW14" s="18">
        <v>0</v>
      </c>
      <c r="FX14" s="18">
        <v>355349134.19999999</v>
      </c>
      <c r="FY14" s="18">
        <v>0</v>
      </c>
      <c r="FZ14" s="80">
        <v>110750649.31</v>
      </c>
      <c r="GA14" s="80">
        <v>0</v>
      </c>
      <c r="GB14" s="18">
        <v>58575778.390000001</v>
      </c>
      <c r="GC14" s="18">
        <v>0</v>
      </c>
      <c r="GD14" s="18">
        <v>52174870.920000002</v>
      </c>
      <c r="GE14" s="18">
        <v>0</v>
      </c>
      <c r="GF14" s="18">
        <v>7287115.3700000001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3261758583.98</v>
      </c>
      <c r="HU14" s="18">
        <v>6762985.5400000047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237568.95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187654.36999999997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599687.90000000014</v>
      </c>
      <c r="DE15" s="18">
        <v>0</v>
      </c>
      <c r="DF15" s="18">
        <v>5448605.1999999983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-623525.40379999997</v>
      </c>
      <c r="DU15" s="18">
        <v>0</v>
      </c>
      <c r="DV15" s="18">
        <v>7924566.1488889502</v>
      </c>
      <c r="DW15" s="18">
        <v>0</v>
      </c>
      <c r="DX15" s="18">
        <v>5567.1100000000006</v>
      </c>
      <c r="DY15" s="18">
        <v>0</v>
      </c>
      <c r="DZ15" s="18">
        <v>0</v>
      </c>
      <c r="EA15" s="18">
        <v>0</v>
      </c>
      <c r="EB15" s="18">
        <v>6796900.1799999317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254187882.6452381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274765035.69080317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46988308.786000997</v>
      </c>
      <c r="DO16" s="18">
        <v>0</v>
      </c>
      <c r="DP16" s="18">
        <v>0</v>
      </c>
      <c r="DQ16" s="18">
        <v>33219605.751263998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46988308.786000997</v>
      </c>
      <c r="HU16" s="18">
        <v>33219605.751263998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3883536</v>
      </c>
      <c r="E17" s="19">
        <v>0</v>
      </c>
      <c r="F17" s="18">
        <v>195258</v>
      </c>
      <c r="G17" s="18">
        <v>0</v>
      </c>
      <c r="H17" s="18">
        <v>384803</v>
      </c>
      <c r="I17" s="18">
        <v>0</v>
      </c>
      <c r="J17" s="18">
        <v>3303475</v>
      </c>
      <c r="K17" s="18">
        <v>0</v>
      </c>
      <c r="L17" s="18">
        <v>3117066</v>
      </c>
      <c r="M17" s="18">
        <v>0</v>
      </c>
      <c r="N17" s="18">
        <v>1184445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11165972</v>
      </c>
      <c r="AA17" s="18">
        <v>0</v>
      </c>
      <c r="AB17" s="18">
        <v>0</v>
      </c>
      <c r="AC17" s="18">
        <v>0</v>
      </c>
      <c r="AD17" s="18">
        <v>33191634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190689106.93000001</v>
      </c>
      <c r="AK17" s="18">
        <v>0</v>
      </c>
      <c r="AL17" s="18">
        <v>0</v>
      </c>
      <c r="AM17" s="18">
        <v>0</v>
      </c>
      <c r="AN17" s="18">
        <v>11458.91</v>
      </c>
      <c r="AO17" s="18">
        <v>0</v>
      </c>
      <c r="AP17" s="18">
        <v>2480358.17</v>
      </c>
      <c r="AQ17" s="18">
        <v>0</v>
      </c>
      <c r="AR17" s="18">
        <v>0</v>
      </c>
      <c r="AS17" s="18">
        <v>0</v>
      </c>
      <c r="AT17" s="18">
        <v>9024311</v>
      </c>
      <c r="AU17" s="18">
        <v>0</v>
      </c>
      <c r="AV17" s="18">
        <v>3792301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74354</v>
      </c>
      <c r="BC17" s="18">
        <v>0</v>
      </c>
      <c r="BD17" s="18">
        <v>776521</v>
      </c>
      <c r="BE17" s="18">
        <v>0</v>
      </c>
      <c r="BF17" s="18">
        <v>0</v>
      </c>
      <c r="BG17" s="18">
        <v>0</v>
      </c>
      <c r="BH17" s="18">
        <v>265390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52</v>
      </c>
      <c r="BS17" s="18">
        <v>0</v>
      </c>
      <c r="BT17" s="18">
        <v>0</v>
      </c>
      <c r="BU17" s="18">
        <v>0</v>
      </c>
      <c r="BV17" s="18">
        <v>1126427</v>
      </c>
      <c r="BW17" s="18">
        <v>0</v>
      </c>
      <c r="BX17" s="18">
        <v>1294</v>
      </c>
      <c r="BY17" s="18">
        <v>0</v>
      </c>
      <c r="BZ17" s="18">
        <v>0</v>
      </c>
      <c r="CA17" s="18">
        <v>0</v>
      </c>
      <c r="CB17" s="18">
        <v>78046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24046868</v>
      </c>
      <c r="CK17" s="18">
        <v>0</v>
      </c>
      <c r="CL17" s="18">
        <v>207879</v>
      </c>
      <c r="CM17" s="18">
        <v>0</v>
      </c>
      <c r="CN17" s="18">
        <v>265108</v>
      </c>
      <c r="CO17" s="18">
        <v>0</v>
      </c>
      <c r="CP17" s="18">
        <v>0</v>
      </c>
      <c r="CQ17" s="18">
        <v>0</v>
      </c>
      <c r="CR17" s="18">
        <v>39184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2711338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6596994</v>
      </c>
      <c r="EC17" s="18">
        <v>0</v>
      </c>
      <c r="ED17" s="18">
        <v>2990483</v>
      </c>
      <c r="EE17" s="18">
        <v>0</v>
      </c>
      <c r="EF17" s="18">
        <v>36149790</v>
      </c>
      <c r="EG17" s="18">
        <v>0</v>
      </c>
      <c r="EH17" s="18">
        <v>1341104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4252106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52057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339515184.00999999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30071693.4397</v>
      </c>
      <c r="E18" s="19">
        <v>0</v>
      </c>
      <c r="F18" s="18">
        <v>58675.856870627329</v>
      </c>
      <c r="G18" s="18">
        <v>0</v>
      </c>
      <c r="H18" s="18">
        <v>8463426.0923650153</v>
      </c>
      <c r="I18" s="18">
        <v>0</v>
      </c>
      <c r="J18" s="18">
        <v>21549591.490464356</v>
      </c>
      <c r="K18" s="18">
        <v>0</v>
      </c>
      <c r="L18" s="18">
        <v>5092608.42</v>
      </c>
      <c r="M18" s="18">
        <v>0</v>
      </c>
      <c r="N18" s="18">
        <v>7986.59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6601954.1500000004</v>
      </c>
      <c r="AA18" s="18">
        <v>0</v>
      </c>
      <c r="AB18" s="18">
        <v>0</v>
      </c>
      <c r="AC18" s="18">
        <v>0</v>
      </c>
      <c r="AD18" s="18">
        <v>88328.55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6662507.8799999999</v>
      </c>
      <c r="AU18" s="18">
        <v>0</v>
      </c>
      <c r="AV18" s="18">
        <v>1653000.99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93642.53</v>
      </c>
      <c r="BC18" s="18">
        <v>0</v>
      </c>
      <c r="BD18" s="18">
        <v>382849.05</v>
      </c>
      <c r="BE18" s="18">
        <v>0</v>
      </c>
      <c r="BF18" s="18">
        <v>0</v>
      </c>
      <c r="BG18" s="18">
        <v>0</v>
      </c>
      <c r="BH18" s="18">
        <v>477726.35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11717.8</v>
      </c>
      <c r="BO18" s="18">
        <v>0</v>
      </c>
      <c r="BP18" s="18">
        <v>0</v>
      </c>
      <c r="BQ18" s="18">
        <v>0</v>
      </c>
      <c r="BR18" s="18">
        <v>2021.89</v>
      </c>
      <c r="BS18" s="18">
        <v>0</v>
      </c>
      <c r="BT18" s="18">
        <v>0</v>
      </c>
      <c r="BU18" s="18">
        <v>0</v>
      </c>
      <c r="BV18" s="18">
        <v>3855721.47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184172.16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59448155.460000001</v>
      </c>
      <c r="CK18" s="18">
        <v>0</v>
      </c>
      <c r="CL18" s="18">
        <v>492706.66</v>
      </c>
      <c r="CM18" s="18">
        <v>0</v>
      </c>
      <c r="CN18" s="18">
        <v>640.27</v>
      </c>
      <c r="CO18" s="18">
        <v>0</v>
      </c>
      <c r="CP18" s="18">
        <v>0</v>
      </c>
      <c r="CQ18" s="18">
        <v>0</v>
      </c>
      <c r="CR18" s="18">
        <v>3468160.95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4630937.33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3300.99</v>
      </c>
      <c r="DY18" s="18">
        <v>0</v>
      </c>
      <c r="DZ18" s="18">
        <v>0</v>
      </c>
      <c r="EA18" s="18">
        <v>0</v>
      </c>
      <c r="EB18" s="18">
        <v>18655391.789999999</v>
      </c>
      <c r="EC18" s="18">
        <v>0</v>
      </c>
      <c r="ED18" s="18">
        <v>7467753.8899999997</v>
      </c>
      <c r="EE18" s="18">
        <v>0</v>
      </c>
      <c r="EF18" s="18">
        <v>12671849.539999999</v>
      </c>
      <c r="EG18" s="18">
        <v>0</v>
      </c>
      <c r="EH18" s="18">
        <v>1761697.64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10483503.439999999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2716882.28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178198529.51969996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44522707.966328487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21556282.022292994</v>
      </c>
      <c r="DO19" s="18">
        <v>0</v>
      </c>
      <c r="DP19" s="18">
        <v>11726691.164372999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77805681.152994484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564960587.53000045</v>
      </c>
      <c r="E20" s="19">
        <v>0</v>
      </c>
      <c r="F20" s="18">
        <v>89926393.350000456</v>
      </c>
      <c r="G20" s="18">
        <v>0</v>
      </c>
      <c r="H20" s="18">
        <v>156620718.91</v>
      </c>
      <c r="I20" s="18">
        <v>0</v>
      </c>
      <c r="J20" s="18">
        <v>318413475.26999998</v>
      </c>
      <c r="K20" s="18">
        <v>0</v>
      </c>
      <c r="L20" s="18">
        <v>40657869.889999993</v>
      </c>
      <c r="M20" s="18">
        <v>0</v>
      </c>
      <c r="N20" s="18">
        <v>28793948.330000002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33539094.079999998</v>
      </c>
      <c r="AA20" s="18">
        <v>0</v>
      </c>
      <c r="AB20" s="18">
        <v>26549.32</v>
      </c>
      <c r="AC20" s="18">
        <v>0</v>
      </c>
      <c r="AD20" s="18">
        <v>23580834.34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112078157.96000002</v>
      </c>
      <c r="AK20" s="18">
        <v>0</v>
      </c>
      <c r="AL20" s="18">
        <v>105173.34999999999</v>
      </c>
      <c r="AM20" s="18">
        <v>0</v>
      </c>
      <c r="AN20" s="18">
        <v>11944912.680000003</v>
      </c>
      <c r="AO20" s="18">
        <v>0</v>
      </c>
      <c r="AP20" s="18">
        <v>230386461.00000003</v>
      </c>
      <c r="AQ20" s="18">
        <v>0</v>
      </c>
      <c r="AR20" s="18">
        <v>37500</v>
      </c>
      <c r="AS20" s="18">
        <v>0</v>
      </c>
      <c r="AT20" s="18">
        <v>13439199.6</v>
      </c>
      <c r="AU20" s="18">
        <v>0</v>
      </c>
      <c r="AV20" s="18">
        <v>18256835.52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3761151.6199999996</v>
      </c>
      <c r="BC20" s="18">
        <v>0</v>
      </c>
      <c r="BD20" s="18">
        <v>35482643.969999999</v>
      </c>
      <c r="BE20" s="18">
        <v>0</v>
      </c>
      <c r="BF20" s="18">
        <v>0</v>
      </c>
      <c r="BG20" s="18">
        <v>0</v>
      </c>
      <c r="BH20" s="18">
        <v>166253.22</v>
      </c>
      <c r="BI20" s="18">
        <v>0</v>
      </c>
      <c r="BJ20" s="18">
        <v>4859791.75</v>
      </c>
      <c r="BK20" s="18">
        <v>0</v>
      </c>
      <c r="BL20" s="18">
        <v>8276326.4199999999</v>
      </c>
      <c r="BM20" s="18">
        <v>0</v>
      </c>
      <c r="BN20" s="18">
        <v>82296.509999999995</v>
      </c>
      <c r="BO20" s="18">
        <v>0</v>
      </c>
      <c r="BP20" s="18">
        <v>13292.1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20590.68</v>
      </c>
      <c r="BW20" s="18">
        <v>0</v>
      </c>
      <c r="BX20" s="18">
        <v>9420.7999999999993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32757817.719999999</v>
      </c>
      <c r="DE20" s="18">
        <v>0</v>
      </c>
      <c r="DF20" s="18">
        <v>855.12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63492.75</v>
      </c>
      <c r="DW20" s="18">
        <v>0</v>
      </c>
      <c r="DX20" s="18">
        <v>1207982.0999999999</v>
      </c>
      <c r="DY20" s="18">
        <v>0</v>
      </c>
      <c r="DZ20" s="18">
        <v>0</v>
      </c>
      <c r="EA20" s="18">
        <v>0</v>
      </c>
      <c r="EB20" s="18">
        <v>54257178.390000015</v>
      </c>
      <c r="EC20" s="18">
        <v>0</v>
      </c>
      <c r="ED20" s="18">
        <v>3970399.79</v>
      </c>
      <c r="EE20" s="18">
        <v>0</v>
      </c>
      <c r="EF20" s="18">
        <v>70139671.560000002</v>
      </c>
      <c r="EG20" s="18">
        <v>0</v>
      </c>
      <c r="EH20" s="18">
        <v>24864228.189999994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375745.14</v>
      </c>
      <c r="EW20" s="18">
        <v>0</v>
      </c>
      <c r="EX20" s="18">
        <v>16631339.439999999</v>
      </c>
      <c r="EY20" s="18">
        <v>0</v>
      </c>
      <c r="EZ20" s="18">
        <v>0</v>
      </c>
      <c r="FA20" s="18">
        <v>0</v>
      </c>
      <c r="FB20" s="18">
        <v>5178858.42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-37608.370000000003</v>
      </c>
      <c r="FK20" s="18">
        <v>0</v>
      </c>
      <c r="FL20" s="18">
        <v>199105.63000000003</v>
      </c>
      <c r="FM20" s="18">
        <v>0</v>
      </c>
      <c r="FN20" s="19">
        <v>359034081.70999992</v>
      </c>
      <c r="FO20" s="19">
        <v>0</v>
      </c>
      <c r="FP20" s="18">
        <v>729588.32000000007</v>
      </c>
      <c r="FQ20" s="18">
        <v>0</v>
      </c>
      <c r="FR20" s="18">
        <v>0</v>
      </c>
      <c r="FS20" s="18">
        <v>0</v>
      </c>
      <c r="FT20" s="80">
        <v>11005329.620000001</v>
      </c>
      <c r="FU20" s="80">
        <v>0</v>
      </c>
      <c r="FV20" s="18">
        <v>883544.1100000001</v>
      </c>
      <c r="FW20" s="18">
        <v>0</v>
      </c>
      <c r="FX20" s="18">
        <v>10121785.510000002</v>
      </c>
      <c r="FY20" s="18">
        <v>0</v>
      </c>
      <c r="FZ20" s="80">
        <v>347299163.76999992</v>
      </c>
      <c r="GA20" s="80">
        <v>0</v>
      </c>
      <c r="GB20" s="18">
        <v>4471417.790000001</v>
      </c>
      <c r="GC20" s="18">
        <v>0</v>
      </c>
      <c r="GD20" s="18">
        <v>342827745.9799999</v>
      </c>
      <c r="GE20" s="18">
        <v>0</v>
      </c>
      <c r="GF20" s="18">
        <v>1842054.4200000002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1700964592.6799998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35449851</v>
      </c>
      <c r="E21" s="19">
        <v>0</v>
      </c>
      <c r="F21" s="18">
        <v>7208291.1399999997</v>
      </c>
      <c r="G21" s="18">
        <v>0</v>
      </c>
      <c r="H21" s="18">
        <v>19653703.93</v>
      </c>
      <c r="I21" s="18">
        <v>0</v>
      </c>
      <c r="J21" s="18">
        <v>8587855.9299999997</v>
      </c>
      <c r="K21" s="18">
        <v>0</v>
      </c>
      <c r="L21" s="18">
        <v>0</v>
      </c>
      <c r="M21" s="18">
        <v>0</v>
      </c>
      <c r="N21" s="18">
        <v>5531012.3300000001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2014127.73</v>
      </c>
      <c r="AA21" s="18">
        <v>0</v>
      </c>
      <c r="AB21" s="18">
        <v>0</v>
      </c>
      <c r="AC21" s="18">
        <v>0</v>
      </c>
      <c r="AD21" s="18">
        <v>12614.72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-3136804.8100000005</v>
      </c>
      <c r="AK21" s="18">
        <v>0</v>
      </c>
      <c r="AL21" s="18">
        <v>0</v>
      </c>
      <c r="AM21" s="18">
        <v>0</v>
      </c>
      <c r="AN21" s="18">
        <v>-95970.25</v>
      </c>
      <c r="AO21" s="18">
        <v>0</v>
      </c>
      <c r="AP21" s="18">
        <v>30618164.210000001</v>
      </c>
      <c r="AQ21" s="18">
        <v>0</v>
      </c>
      <c r="AR21" s="18">
        <v>0</v>
      </c>
      <c r="AS21" s="18">
        <v>0</v>
      </c>
      <c r="AT21" s="18">
        <v>994421.32</v>
      </c>
      <c r="AU21" s="18">
        <v>0</v>
      </c>
      <c r="AV21" s="18">
        <v>2596155.17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45285.26</v>
      </c>
      <c r="BC21" s="18">
        <v>0</v>
      </c>
      <c r="BD21" s="18">
        <v>53823.12</v>
      </c>
      <c r="BE21" s="18">
        <v>0</v>
      </c>
      <c r="BF21" s="18">
        <v>0</v>
      </c>
      <c r="BG21" s="18">
        <v>0</v>
      </c>
      <c r="BH21" s="18">
        <v>24500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7757.5</v>
      </c>
      <c r="BQ21" s="18">
        <v>0</v>
      </c>
      <c r="BR21" s="18">
        <v>800</v>
      </c>
      <c r="BS21" s="18">
        <v>0</v>
      </c>
      <c r="BT21" s="18">
        <v>0</v>
      </c>
      <c r="BU21" s="18">
        <v>0</v>
      </c>
      <c r="BV21" s="18">
        <v>150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79224.05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1248914.4099999999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56870.79</v>
      </c>
      <c r="DY21" s="18">
        <v>0</v>
      </c>
      <c r="DZ21" s="18">
        <v>0</v>
      </c>
      <c r="EA21" s="18">
        <v>0</v>
      </c>
      <c r="EB21" s="18">
        <v>1786062.04</v>
      </c>
      <c r="EC21" s="18">
        <v>0</v>
      </c>
      <c r="ED21" s="18">
        <v>765011.12</v>
      </c>
      <c r="EE21" s="18">
        <v>0</v>
      </c>
      <c r="EF21" s="18">
        <v>2381651.4500000002</v>
      </c>
      <c r="EG21" s="18">
        <v>0</v>
      </c>
      <c r="EH21" s="18">
        <v>1379212.04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181264.92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36075.94</v>
      </c>
      <c r="EW21" s="18">
        <v>0</v>
      </c>
      <c r="EX21" s="18">
        <v>1936833.53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2013148.13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7926331.54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7898667.54</v>
      </c>
      <c r="FU21" s="80">
        <v>0</v>
      </c>
      <c r="FV21" s="18">
        <v>7898667.54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3164147.52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97070634.780000016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121265945.5</v>
      </c>
      <c r="E22" s="19">
        <v>3469479.04</v>
      </c>
      <c r="F22" s="18">
        <v>25081753.18</v>
      </c>
      <c r="G22" s="18">
        <v>1689020</v>
      </c>
      <c r="H22" s="18">
        <v>50298494.479999997</v>
      </c>
      <c r="I22" s="18">
        <v>1752104.85</v>
      </c>
      <c r="J22" s="18">
        <v>45885697.840000004</v>
      </c>
      <c r="K22" s="18">
        <v>28354.19</v>
      </c>
      <c r="L22" s="18">
        <v>3288270.41</v>
      </c>
      <c r="M22" s="18">
        <v>590.09</v>
      </c>
      <c r="N22" s="18">
        <v>18449853.949999999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14811272.74</v>
      </c>
      <c r="AA22" s="18">
        <v>118715.5</v>
      </c>
      <c r="AB22" s="18">
        <v>0</v>
      </c>
      <c r="AC22" s="18">
        <v>0</v>
      </c>
      <c r="AD22" s="18">
        <v>15527011.060000001</v>
      </c>
      <c r="AE22" s="18">
        <v>48162.15</v>
      </c>
      <c r="AF22" s="18">
        <v>0</v>
      </c>
      <c r="AG22" s="18">
        <v>0</v>
      </c>
      <c r="AH22" s="18">
        <v>0</v>
      </c>
      <c r="AI22" s="18">
        <v>0</v>
      </c>
      <c r="AJ22" s="18">
        <v>148497418.59999999</v>
      </c>
      <c r="AK22" s="18">
        <v>0</v>
      </c>
      <c r="AL22" s="18">
        <v>4787240.3499999996</v>
      </c>
      <c r="AM22" s="18">
        <v>0</v>
      </c>
      <c r="AN22" s="18">
        <v>28157030.349999998</v>
      </c>
      <c r="AO22" s="18">
        <v>2187120.0099999998</v>
      </c>
      <c r="AP22" s="18">
        <v>440962370.43000001</v>
      </c>
      <c r="AQ22" s="18">
        <v>17089640.43</v>
      </c>
      <c r="AR22" s="18">
        <v>0</v>
      </c>
      <c r="AS22" s="18">
        <v>0</v>
      </c>
      <c r="AT22" s="18">
        <v>2407200.77</v>
      </c>
      <c r="AU22" s="18">
        <v>1628.37</v>
      </c>
      <c r="AV22" s="18">
        <v>1365009.63</v>
      </c>
      <c r="AW22" s="18">
        <v>23037.58</v>
      </c>
      <c r="AX22" s="18">
        <v>15019.72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525929.80000000005</v>
      </c>
      <c r="BE22" s="18">
        <v>922.12</v>
      </c>
      <c r="BF22" s="18">
        <v>37921.03</v>
      </c>
      <c r="BG22" s="18">
        <v>0</v>
      </c>
      <c r="BH22" s="18">
        <v>256660.39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64035.61</v>
      </c>
      <c r="BQ22" s="18">
        <v>0</v>
      </c>
      <c r="BR22" s="18">
        <v>16039.3</v>
      </c>
      <c r="BS22" s="18">
        <v>0</v>
      </c>
      <c r="BT22" s="18">
        <v>0</v>
      </c>
      <c r="BU22" s="18">
        <v>0</v>
      </c>
      <c r="BV22" s="18">
        <v>77970.460000000006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171555.99</v>
      </c>
      <c r="CC22" s="18">
        <v>2078.15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6358734.9900000002</v>
      </c>
      <c r="DE22" s="18">
        <v>330040.98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3720304.42</v>
      </c>
      <c r="DU22" s="18">
        <v>0</v>
      </c>
      <c r="DV22" s="18">
        <v>0</v>
      </c>
      <c r="DW22" s="18">
        <v>0</v>
      </c>
      <c r="DX22" s="18">
        <v>639369.46000000008</v>
      </c>
      <c r="DY22" s="18">
        <v>2992.57</v>
      </c>
      <c r="DZ22" s="18">
        <v>0</v>
      </c>
      <c r="EA22" s="18">
        <v>0</v>
      </c>
      <c r="EB22" s="18">
        <v>16537122.18</v>
      </c>
      <c r="EC22" s="18">
        <v>268525.03000000003</v>
      </c>
      <c r="ED22" s="18">
        <v>852854.35</v>
      </c>
      <c r="EE22" s="18">
        <v>6695.27</v>
      </c>
      <c r="EF22" s="18">
        <v>678754.17</v>
      </c>
      <c r="EG22" s="18">
        <v>31181.99</v>
      </c>
      <c r="EH22" s="18">
        <v>5887821.7300000004</v>
      </c>
      <c r="EI22" s="18">
        <v>244000.98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864.46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330005.62</v>
      </c>
      <c r="EW22" s="18">
        <v>0</v>
      </c>
      <c r="EX22" s="18">
        <v>160107965.30000001</v>
      </c>
      <c r="EY22" s="18">
        <v>0</v>
      </c>
      <c r="EZ22" s="18">
        <v>2802560.32</v>
      </c>
      <c r="FA22" s="18">
        <v>0</v>
      </c>
      <c r="FB22" s="18">
        <v>144596.85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0</v>
      </c>
      <c r="FK22" s="18">
        <v>0</v>
      </c>
      <c r="FL22" s="18">
        <v>0</v>
      </c>
      <c r="FM22" s="18">
        <v>0</v>
      </c>
      <c r="FN22" s="19">
        <v>211964583.25999999</v>
      </c>
      <c r="FO22" s="19">
        <v>580436.54</v>
      </c>
      <c r="FP22" s="18">
        <v>20040</v>
      </c>
      <c r="FQ22" s="18">
        <v>600</v>
      </c>
      <c r="FR22" s="18">
        <v>781504.1</v>
      </c>
      <c r="FS22" s="18">
        <v>0</v>
      </c>
      <c r="FT22" s="80">
        <v>61497435.169999994</v>
      </c>
      <c r="FU22" s="80">
        <v>0</v>
      </c>
      <c r="FV22" s="18">
        <v>835826.41</v>
      </c>
      <c r="FW22" s="18">
        <v>0</v>
      </c>
      <c r="FX22" s="18">
        <v>60661608.759999998</v>
      </c>
      <c r="FY22" s="18">
        <v>0</v>
      </c>
      <c r="FZ22" s="80">
        <v>149665603.99000001</v>
      </c>
      <c r="GA22" s="80">
        <v>579836.54</v>
      </c>
      <c r="GB22" s="18">
        <v>52068932</v>
      </c>
      <c r="GC22" s="18">
        <v>265840.45</v>
      </c>
      <c r="GD22" s="18">
        <v>97596671.989999995</v>
      </c>
      <c r="GE22" s="18">
        <v>313996.09000000003</v>
      </c>
      <c r="GF22" s="18">
        <v>804952.56</v>
      </c>
      <c r="GG22" s="18">
        <v>24343.07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1211559245.77</v>
      </c>
      <c r="HU22" s="18">
        <v>24429589.869999997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732262591.86000001</v>
      </c>
      <c r="E23" s="19">
        <v>2735108.25</v>
      </c>
      <c r="F23" s="18">
        <v>201580059.88</v>
      </c>
      <c r="G23" s="18">
        <v>120259.73</v>
      </c>
      <c r="H23" s="18">
        <v>250236086.13</v>
      </c>
      <c r="I23" s="18">
        <v>2535086.75</v>
      </c>
      <c r="J23" s="18">
        <v>280446445.85000002</v>
      </c>
      <c r="K23" s="18">
        <v>79761.77</v>
      </c>
      <c r="L23" s="18">
        <v>15447177.690000001</v>
      </c>
      <c r="M23" s="18">
        <v>3201.77</v>
      </c>
      <c r="N23" s="18">
        <v>192909528.23000002</v>
      </c>
      <c r="O23" s="18">
        <v>0</v>
      </c>
      <c r="P23" s="18">
        <v>-182.2</v>
      </c>
      <c r="Q23" s="18">
        <v>0</v>
      </c>
      <c r="R23" s="18">
        <v>2884106.71</v>
      </c>
      <c r="S23" s="18">
        <v>0</v>
      </c>
      <c r="T23" s="18">
        <v>0</v>
      </c>
      <c r="U23" s="18">
        <v>0</v>
      </c>
      <c r="V23" s="18">
        <v>7922881.9199999999</v>
      </c>
      <c r="W23" s="18">
        <v>0</v>
      </c>
      <c r="X23" s="18">
        <v>0</v>
      </c>
      <c r="Y23" s="18">
        <v>0</v>
      </c>
      <c r="Z23" s="18">
        <v>27168971.82</v>
      </c>
      <c r="AA23" s="18">
        <v>550916.14</v>
      </c>
      <c r="AB23" s="18">
        <v>2198.81</v>
      </c>
      <c r="AC23" s="18">
        <v>0</v>
      </c>
      <c r="AD23" s="18">
        <v>52852915.670000002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1301496086</v>
      </c>
      <c r="AK23" s="18">
        <v>0</v>
      </c>
      <c r="AL23" s="18">
        <v>28244686.98</v>
      </c>
      <c r="AM23" s="18">
        <v>0</v>
      </c>
      <c r="AN23" s="18">
        <v>23592457.109999999</v>
      </c>
      <c r="AO23" s="18">
        <v>619304.09</v>
      </c>
      <c r="AP23" s="18">
        <v>540454511.53999996</v>
      </c>
      <c r="AQ23" s="18">
        <v>3870218.12</v>
      </c>
      <c r="AR23" s="18">
        <v>14350</v>
      </c>
      <c r="AS23" s="18">
        <v>0</v>
      </c>
      <c r="AT23" s="18">
        <v>33092971.589999996</v>
      </c>
      <c r="AU23" s="18">
        <v>571772.26</v>
      </c>
      <c r="AV23" s="18">
        <v>28917368.800000001</v>
      </c>
      <c r="AW23" s="18">
        <v>73026.259999999995</v>
      </c>
      <c r="AX23" s="18">
        <v>0</v>
      </c>
      <c r="AY23" s="18">
        <v>0</v>
      </c>
      <c r="AZ23" s="18">
        <v>0</v>
      </c>
      <c r="BA23" s="18">
        <v>0</v>
      </c>
      <c r="BB23" s="18">
        <v>-230.33</v>
      </c>
      <c r="BC23" s="18">
        <v>0</v>
      </c>
      <c r="BD23" s="18">
        <v>35258529.850000001</v>
      </c>
      <c r="BE23" s="18">
        <v>303369.34000000003</v>
      </c>
      <c r="BF23" s="18">
        <v>142881.25</v>
      </c>
      <c r="BG23" s="18">
        <v>0</v>
      </c>
      <c r="BH23" s="18">
        <v>2371961.48</v>
      </c>
      <c r="BI23" s="18">
        <v>0</v>
      </c>
      <c r="BJ23" s="18">
        <v>60861789.829999998</v>
      </c>
      <c r="BK23" s="18">
        <v>0</v>
      </c>
      <c r="BL23" s="18">
        <v>10464353.02</v>
      </c>
      <c r="BM23" s="18">
        <v>0</v>
      </c>
      <c r="BN23" s="18">
        <v>3282793.14</v>
      </c>
      <c r="BO23" s="18">
        <v>0</v>
      </c>
      <c r="BP23" s="18">
        <v>2843680.9400000004</v>
      </c>
      <c r="BQ23" s="18">
        <v>0</v>
      </c>
      <c r="BR23" s="18">
        <v>89801.18</v>
      </c>
      <c r="BS23" s="18">
        <v>0</v>
      </c>
      <c r="BT23" s="18">
        <v>0</v>
      </c>
      <c r="BU23" s="18">
        <v>0</v>
      </c>
      <c r="BV23" s="18">
        <v>59293672.560000002</v>
      </c>
      <c r="BW23" s="18">
        <v>0</v>
      </c>
      <c r="BX23" s="18">
        <v>115070.67</v>
      </c>
      <c r="BY23" s="18">
        <v>25000</v>
      </c>
      <c r="BZ23" s="18">
        <v>0</v>
      </c>
      <c r="CA23" s="18">
        <v>0</v>
      </c>
      <c r="CB23" s="18">
        <v>2027379.09</v>
      </c>
      <c r="CC23" s="18">
        <v>18441.77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479097911.20000005</v>
      </c>
      <c r="CK23" s="18">
        <v>2390494.6799999997</v>
      </c>
      <c r="CL23" s="18">
        <v>78572045.680000007</v>
      </c>
      <c r="CM23" s="18">
        <v>638310.37</v>
      </c>
      <c r="CN23" s="18">
        <v>-55.5</v>
      </c>
      <c r="CO23" s="18">
        <v>0</v>
      </c>
      <c r="CP23" s="18">
        <v>0</v>
      </c>
      <c r="CQ23" s="18">
        <v>0</v>
      </c>
      <c r="CR23" s="18">
        <v>2379.0099999999998</v>
      </c>
      <c r="CS23" s="18">
        <v>9.1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294076.46000000002</v>
      </c>
      <c r="DC23" s="18">
        <v>0</v>
      </c>
      <c r="DD23" s="18">
        <v>301927684.18000001</v>
      </c>
      <c r="DE23" s="18">
        <v>873513.98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170779.31999999998</v>
      </c>
      <c r="DM23" s="18">
        <v>221.38</v>
      </c>
      <c r="DN23" s="18">
        <v>-212856.14</v>
      </c>
      <c r="DO23" s="18">
        <v>3051809.68</v>
      </c>
      <c r="DP23" s="18">
        <v>-215356.15</v>
      </c>
      <c r="DQ23" s="18">
        <v>0</v>
      </c>
      <c r="DR23" s="18">
        <v>0</v>
      </c>
      <c r="DS23" s="18">
        <v>0</v>
      </c>
      <c r="DT23" s="18">
        <v>1811093.85</v>
      </c>
      <c r="DU23" s="18">
        <v>18482.18</v>
      </c>
      <c r="DV23" s="18">
        <v>0</v>
      </c>
      <c r="DW23" s="18">
        <v>0</v>
      </c>
      <c r="DX23" s="18">
        <v>13635561.810000002</v>
      </c>
      <c r="DY23" s="18">
        <v>31781.46</v>
      </c>
      <c r="DZ23" s="18">
        <v>0</v>
      </c>
      <c r="EA23" s="18">
        <v>0</v>
      </c>
      <c r="EB23" s="18">
        <v>95683054.120000005</v>
      </c>
      <c r="EC23" s="18">
        <v>68061.09</v>
      </c>
      <c r="ED23" s="18">
        <v>5530213.6699999999</v>
      </c>
      <c r="EE23" s="18">
        <v>0</v>
      </c>
      <c r="EF23" s="18">
        <v>34837938.279999994</v>
      </c>
      <c r="EG23" s="18">
        <v>1729995.42</v>
      </c>
      <c r="EH23" s="18">
        <v>44413974.600000001</v>
      </c>
      <c r="EI23" s="18">
        <v>129264.81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4356556.09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69400728.489999995</v>
      </c>
      <c r="EW23" s="18">
        <v>0</v>
      </c>
      <c r="EX23" s="18">
        <v>1393702037.75</v>
      </c>
      <c r="EY23" s="18">
        <v>0</v>
      </c>
      <c r="EZ23" s="18">
        <v>16787081.690000001</v>
      </c>
      <c r="FA23" s="18">
        <v>0</v>
      </c>
      <c r="FB23" s="18">
        <v>427882451.09999996</v>
      </c>
      <c r="FC23" s="18">
        <v>0</v>
      </c>
      <c r="FD23" s="18">
        <v>11328.539999999999</v>
      </c>
      <c r="FE23" s="18">
        <v>0</v>
      </c>
      <c r="FF23" s="18">
        <v>0</v>
      </c>
      <c r="FG23" s="18">
        <v>0</v>
      </c>
      <c r="FH23" s="18">
        <v>9743629.7599999998</v>
      </c>
      <c r="FI23" s="18">
        <v>0</v>
      </c>
      <c r="FJ23" s="18">
        <v>82723585.180000007</v>
      </c>
      <c r="FK23" s="18">
        <v>0</v>
      </c>
      <c r="FL23" s="18">
        <v>34421</v>
      </c>
      <c r="FM23" s="18">
        <v>0</v>
      </c>
      <c r="FN23" s="19">
        <v>623111820.92999983</v>
      </c>
      <c r="FO23" s="19">
        <v>726789.85999999987</v>
      </c>
      <c r="FP23" s="18">
        <v>12206915.33</v>
      </c>
      <c r="FQ23" s="18">
        <v>0</v>
      </c>
      <c r="FR23" s="18">
        <v>808423.77</v>
      </c>
      <c r="FS23" s="18">
        <v>0</v>
      </c>
      <c r="FT23" s="80">
        <v>186338483.59</v>
      </c>
      <c r="FU23" s="80">
        <v>0</v>
      </c>
      <c r="FV23" s="18">
        <v>5757372.4699999997</v>
      </c>
      <c r="FW23" s="18">
        <v>0</v>
      </c>
      <c r="FX23" s="18">
        <v>180581111.12</v>
      </c>
      <c r="FY23" s="18">
        <v>0</v>
      </c>
      <c r="FZ23" s="80">
        <v>423757998.23999989</v>
      </c>
      <c r="GA23" s="80">
        <v>726789.85999999987</v>
      </c>
      <c r="GB23" s="18">
        <v>10819352.27</v>
      </c>
      <c r="GC23" s="18">
        <v>153075.81</v>
      </c>
      <c r="GD23" s="18">
        <v>412938645.96999991</v>
      </c>
      <c r="GE23" s="18">
        <v>573714.04999999993</v>
      </c>
      <c r="GF23" s="18">
        <v>3910895.34</v>
      </c>
      <c r="GG23" s="18">
        <v>4779.58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6851227285.4700012</v>
      </c>
      <c r="HU23" s="18">
        <v>18433871.589999996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465248311.43999994</v>
      </c>
      <c r="E24" s="19">
        <v>0</v>
      </c>
      <c r="F24" s="18">
        <v>60925787.270000026</v>
      </c>
      <c r="G24" s="18">
        <v>0</v>
      </c>
      <c r="H24" s="18">
        <v>156354593.85002655</v>
      </c>
      <c r="I24" s="18">
        <v>0</v>
      </c>
      <c r="J24" s="18">
        <v>247967930.31997335</v>
      </c>
      <c r="K24" s="18">
        <v>0</v>
      </c>
      <c r="L24" s="18">
        <v>0</v>
      </c>
      <c r="M24" s="18">
        <v>0</v>
      </c>
      <c r="N24" s="18">
        <v>53582703.789999999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221613743.01000002</v>
      </c>
      <c r="AA24" s="18">
        <v>0</v>
      </c>
      <c r="AB24" s="18">
        <v>0</v>
      </c>
      <c r="AC24" s="18">
        <v>0</v>
      </c>
      <c r="AD24" s="18">
        <v>8254223.6600000001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421632041.76999992</v>
      </c>
      <c r="AK24" s="18">
        <v>0</v>
      </c>
      <c r="AL24" s="18">
        <v>34084097.560000002</v>
      </c>
      <c r="AM24" s="18">
        <v>0</v>
      </c>
      <c r="AN24" s="18">
        <v>98867565.849999994</v>
      </c>
      <c r="AO24" s="18">
        <v>0</v>
      </c>
      <c r="AP24" s="18">
        <v>1506553561.77</v>
      </c>
      <c r="AQ24" s="18">
        <v>0</v>
      </c>
      <c r="AR24" s="18">
        <v>991935.31</v>
      </c>
      <c r="AS24" s="18">
        <v>0</v>
      </c>
      <c r="AT24" s="18">
        <v>46558925.280000001</v>
      </c>
      <c r="AU24" s="18">
        <v>0</v>
      </c>
      <c r="AV24" s="18">
        <v>60703805.299999997</v>
      </c>
      <c r="AW24" s="18">
        <v>0</v>
      </c>
      <c r="AX24" s="18">
        <v>12870.89</v>
      </c>
      <c r="AY24" s="18">
        <v>0</v>
      </c>
      <c r="AZ24" s="18">
        <v>0</v>
      </c>
      <c r="BA24" s="18">
        <v>0</v>
      </c>
      <c r="BB24" s="18">
        <v>-78.430000000000007</v>
      </c>
      <c r="BC24" s="18">
        <v>0</v>
      </c>
      <c r="BD24" s="18">
        <v>6377854.6399999997</v>
      </c>
      <c r="BE24" s="18">
        <v>0</v>
      </c>
      <c r="BF24" s="18">
        <v>0</v>
      </c>
      <c r="BG24" s="18">
        <v>0</v>
      </c>
      <c r="BH24" s="18">
        <v>1362864.63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31389.27</v>
      </c>
      <c r="BQ24" s="18">
        <v>0</v>
      </c>
      <c r="BR24" s="18">
        <v>391939.86</v>
      </c>
      <c r="BS24" s="18">
        <v>0</v>
      </c>
      <c r="BT24" s="18">
        <v>0</v>
      </c>
      <c r="BU24" s="18">
        <v>0</v>
      </c>
      <c r="BV24" s="18">
        <v>320671.82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6225697.4699999997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25116.36</v>
      </c>
      <c r="CK24" s="18">
        <v>0</v>
      </c>
      <c r="CL24" s="18">
        <v>1568.69</v>
      </c>
      <c r="CM24" s="18">
        <v>0</v>
      </c>
      <c r="CN24" s="18">
        <v>2622</v>
      </c>
      <c r="CO24" s="18">
        <v>0</v>
      </c>
      <c r="CP24" s="18">
        <v>0</v>
      </c>
      <c r="CQ24" s="18">
        <v>0</v>
      </c>
      <c r="CR24" s="18">
        <v>528.55999999999995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41904764.420000002</v>
      </c>
      <c r="DE24" s="18">
        <v>0</v>
      </c>
      <c r="DF24" s="18">
        <v>-25544.5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151276923.80000001</v>
      </c>
      <c r="DW24" s="18">
        <v>0</v>
      </c>
      <c r="DX24" s="18">
        <v>152149763.74000001</v>
      </c>
      <c r="DY24" s="18">
        <v>0</v>
      </c>
      <c r="DZ24" s="18">
        <v>0</v>
      </c>
      <c r="EA24" s="18">
        <v>0</v>
      </c>
      <c r="EB24" s="18">
        <v>76658617.519999996</v>
      </c>
      <c r="EC24" s="18">
        <v>0</v>
      </c>
      <c r="ED24" s="18">
        <v>6898204.7699999996</v>
      </c>
      <c r="EE24" s="18">
        <v>0</v>
      </c>
      <c r="EF24" s="18">
        <v>9893037.959999999</v>
      </c>
      <c r="EG24" s="18">
        <v>0</v>
      </c>
      <c r="EH24" s="18">
        <v>23634357.550000001</v>
      </c>
      <c r="EI24" s="18">
        <v>0</v>
      </c>
      <c r="EJ24" s="18">
        <v>0</v>
      </c>
      <c r="EK24" s="18">
        <v>0</v>
      </c>
      <c r="EL24" s="18">
        <v>4761.8999999999996</v>
      </c>
      <c r="EM24" s="18">
        <v>0</v>
      </c>
      <c r="EN24" s="18">
        <v>6352091.8300000001</v>
      </c>
      <c r="EO24" s="18">
        <v>0</v>
      </c>
      <c r="EP24" s="18">
        <v>3272.74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1384540.66</v>
      </c>
      <c r="EW24" s="18">
        <v>0</v>
      </c>
      <c r="EX24" s="18">
        <v>286325352.57999998</v>
      </c>
      <c r="EY24" s="18">
        <v>0</v>
      </c>
      <c r="EZ24" s="18">
        <v>0</v>
      </c>
      <c r="FA24" s="18">
        <v>0</v>
      </c>
      <c r="FB24" s="18">
        <v>7425245.54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8544</v>
      </c>
      <c r="FI24" s="18">
        <v>0</v>
      </c>
      <c r="FJ24" s="18">
        <v>208391.77</v>
      </c>
      <c r="FK24" s="18">
        <v>0</v>
      </c>
      <c r="FL24" s="18">
        <v>0</v>
      </c>
      <c r="FM24" s="18">
        <v>0</v>
      </c>
      <c r="FN24" s="19">
        <v>67717018.404999986</v>
      </c>
      <c r="FO24" s="19">
        <v>0</v>
      </c>
      <c r="FP24" s="18">
        <v>288476.34999999998</v>
      </c>
      <c r="FQ24" s="18">
        <v>0</v>
      </c>
      <c r="FR24" s="18">
        <v>35202</v>
      </c>
      <c r="FS24" s="18">
        <v>0</v>
      </c>
      <c r="FT24" s="80">
        <v>18283001.684999987</v>
      </c>
      <c r="FU24" s="80">
        <v>0</v>
      </c>
      <c r="FV24" s="18">
        <v>3586713.6699999981</v>
      </c>
      <c r="FW24" s="18">
        <v>0</v>
      </c>
      <c r="FX24" s="18">
        <v>14696288.014999991</v>
      </c>
      <c r="FY24" s="18">
        <v>0</v>
      </c>
      <c r="FZ24" s="80">
        <v>49110338.369999997</v>
      </c>
      <c r="GA24" s="80">
        <v>0</v>
      </c>
      <c r="GB24" s="18">
        <v>36673682.579999998</v>
      </c>
      <c r="GC24" s="18">
        <v>0</v>
      </c>
      <c r="GD24" s="18">
        <v>12436655.789999999</v>
      </c>
      <c r="GE24" s="18">
        <v>0</v>
      </c>
      <c r="GF24" s="18">
        <v>10399041.68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3775062346.8649998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108320992.39000112</v>
      </c>
      <c r="E25" s="19">
        <v>0</v>
      </c>
      <c r="F25" s="18">
        <v>9644358.9400000107</v>
      </c>
      <c r="G25" s="18">
        <v>0</v>
      </c>
      <c r="H25" s="18">
        <v>81181797.9400011</v>
      </c>
      <c r="I25" s="18">
        <v>0</v>
      </c>
      <c r="J25" s="18">
        <v>17494835.510000002</v>
      </c>
      <c r="K25" s="18">
        <v>0</v>
      </c>
      <c r="L25" s="18">
        <v>819605.05</v>
      </c>
      <c r="M25" s="18">
        <v>0</v>
      </c>
      <c r="N25" s="18">
        <v>14657056.370000301</v>
      </c>
      <c r="O25" s="18">
        <v>0</v>
      </c>
      <c r="P25" s="18">
        <v>12783.56</v>
      </c>
      <c r="Q25" s="18">
        <v>0</v>
      </c>
      <c r="R25" s="18">
        <v>1711364.92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7199157.8800000297</v>
      </c>
      <c r="AA25" s="18">
        <v>0</v>
      </c>
      <c r="AB25" s="18">
        <v>0</v>
      </c>
      <c r="AC25" s="18">
        <v>0</v>
      </c>
      <c r="AD25" s="18">
        <v>537974.66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370749281.95003402</v>
      </c>
      <c r="AK25" s="18">
        <v>0</v>
      </c>
      <c r="AL25" s="18">
        <v>90977.950000000099</v>
      </c>
      <c r="AM25" s="18">
        <v>0</v>
      </c>
      <c r="AN25" s="18">
        <v>20569385.2300005</v>
      </c>
      <c r="AO25" s="18">
        <v>0</v>
      </c>
      <c r="AP25" s="18">
        <v>125886169.95999999</v>
      </c>
      <c r="AQ25" s="18">
        <v>0</v>
      </c>
      <c r="AR25" s="18">
        <v>0</v>
      </c>
      <c r="AS25" s="18">
        <v>0</v>
      </c>
      <c r="AT25" s="18">
        <v>2221987.48</v>
      </c>
      <c r="AU25" s="18">
        <v>0</v>
      </c>
      <c r="AV25" s="18">
        <v>7856083.8300001696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905376.49999997695</v>
      </c>
      <c r="BC25" s="18">
        <v>0</v>
      </c>
      <c r="BD25" s="18">
        <v>588630.86999999895</v>
      </c>
      <c r="BE25" s="18">
        <v>0</v>
      </c>
      <c r="BF25" s="18">
        <v>0</v>
      </c>
      <c r="BG25" s="18">
        <v>0</v>
      </c>
      <c r="BH25" s="18">
        <v>11988328.919999899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101525.56</v>
      </c>
      <c r="BQ25" s="18">
        <v>0</v>
      </c>
      <c r="BR25" s="18">
        <v>4721.7700000000004</v>
      </c>
      <c r="BS25" s="18">
        <v>0</v>
      </c>
      <c r="BT25" s="18">
        <v>0</v>
      </c>
      <c r="BU25" s="18">
        <v>0</v>
      </c>
      <c r="BV25" s="18">
        <v>47066.51</v>
      </c>
      <c r="BW25" s="18">
        <v>0</v>
      </c>
      <c r="BX25" s="18">
        <v>4000</v>
      </c>
      <c r="BY25" s="18">
        <v>0</v>
      </c>
      <c r="BZ25" s="18">
        <v>0</v>
      </c>
      <c r="CA25" s="18">
        <v>0</v>
      </c>
      <c r="CB25" s="18">
        <v>127204.38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85140260.080000207</v>
      </c>
      <c r="CK25" s="18">
        <v>0</v>
      </c>
      <c r="CL25" s="18">
        <v>3089769.03999998</v>
      </c>
      <c r="CM25" s="18">
        <v>0</v>
      </c>
      <c r="CN25" s="18">
        <v>3235277.97000001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6000238.6400010996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26719300.309999801</v>
      </c>
      <c r="DY25" s="18">
        <v>0</v>
      </c>
      <c r="DZ25" s="18">
        <v>0</v>
      </c>
      <c r="EA25" s="18">
        <v>0</v>
      </c>
      <c r="EB25" s="18">
        <v>16599657.660000101</v>
      </c>
      <c r="EC25" s="18">
        <v>0</v>
      </c>
      <c r="ED25" s="18">
        <v>0</v>
      </c>
      <c r="EE25" s="18">
        <v>0</v>
      </c>
      <c r="EF25" s="18">
        <v>4348325.6500000004</v>
      </c>
      <c r="EG25" s="18">
        <v>0</v>
      </c>
      <c r="EH25" s="18">
        <v>2641441.7499999702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88775.7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4043795.37</v>
      </c>
      <c r="EW25" s="18">
        <v>0</v>
      </c>
      <c r="EX25" s="18">
        <v>1098259537.93997</v>
      </c>
      <c r="EY25" s="18">
        <v>0</v>
      </c>
      <c r="EZ25" s="18">
        <v>0</v>
      </c>
      <c r="FA25" s="18">
        <v>0</v>
      </c>
      <c r="FB25" s="18">
        <v>31287939.660000298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43177.8</v>
      </c>
      <c r="FI25" s="18">
        <v>0</v>
      </c>
      <c r="FJ25" s="18">
        <v>5483330.0800000001</v>
      </c>
      <c r="FK25" s="18">
        <v>0</v>
      </c>
      <c r="FL25" s="18">
        <v>493328.61</v>
      </c>
      <c r="FM25" s="18">
        <v>0</v>
      </c>
      <c r="FN25" s="19">
        <v>21455275.32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21455275.32</v>
      </c>
      <c r="FU25" s="80">
        <v>0</v>
      </c>
      <c r="FV25" s="18">
        <v>0</v>
      </c>
      <c r="FW25" s="18">
        <v>0</v>
      </c>
      <c r="FX25" s="18">
        <v>21455275.32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114453.24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1983443560.5600071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3724892.8999999994</v>
      </c>
      <c r="E26" s="19">
        <v>0</v>
      </c>
      <c r="F26" s="18">
        <v>1125877.7499999998</v>
      </c>
      <c r="G26" s="18">
        <v>0</v>
      </c>
      <c r="H26" s="18">
        <v>472005.48000000004</v>
      </c>
      <c r="I26" s="18">
        <v>0</v>
      </c>
      <c r="J26" s="18">
        <v>2127009.67</v>
      </c>
      <c r="K26" s="18">
        <v>0</v>
      </c>
      <c r="L26" s="18">
        <v>4088.1000000000004</v>
      </c>
      <c r="M26" s="18">
        <v>0</v>
      </c>
      <c r="N26" s="18">
        <v>1556919.91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3794057.0051899995</v>
      </c>
      <c r="AA26" s="18">
        <v>0</v>
      </c>
      <c r="AB26" s="18">
        <v>0</v>
      </c>
      <c r="AC26" s="18">
        <v>0</v>
      </c>
      <c r="AD26" s="18">
        <v>197495.88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80414600.400000006</v>
      </c>
      <c r="AK26" s="18">
        <v>0</v>
      </c>
      <c r="AL26" s="18">
        <v>381469.21</v>
      </c>
      <c r="AM26" s="18">
        <v>0</v>
      </c>
      <c r="AN26" s="18">
        <v>1184311.8400000003</v>
      </c>
      <c r="AO26" s="18">
        <v>0</v>
      </c>
      <c r="AP26" s="18">
        <v>30380921.809999999</v>
      </c>
      <c r="AQ26" s="18">
        <v>0</v>
      </c>
      <c r="AR26" s="18">
        <v>0</v>
      </c>
      <c r="AS26" s="18">
        <v>0</v>
      </c>
      <c r="AT26" s="18">
        <v>419825.16000000003</v>
      </c>
      <c r="AU26" s="18">
        <v>0</v>
      </c>
      <c r="AV26" s="18">
        <v>313542.95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61288.85</v>
      </c>
      <c r="BC26" s="18">
        <v>0</v>
      </c>
      <c r="BD26" s="18">
        <v>138755.41999999998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274305.43000000005</v>
      </c>
      <c r="BK26" s="18">
        <v>0</v>
      </c>
      <c r="BL26" s="18">
        <v>57671.07</v>
      </c>
      <c r="BM26" s="18">
        <v>0</v>
      </c>
      <c r="BN26" s="18">
        <v>0</v>
      </c>
      <c r="BO26" s="18">
        <v>0</v>
      </c>
      <c r="BP26" s="18">
        <v>183202.97999999998</v>
      </c>
      <c r="BQ26" s="18">
        <v>0</v>
      </c>
      <c r="BR26" s="18">
        <v>13503.4</v>
      </c>
      <c r="BS26" s="18">
        <v>0</v>
      </c>
      <c r="BT26" s="18">
        <v>0</v>
      </c>
      <c r="BU26" s="18">
        <v>0</v>
      </c>
      <c r="BV26" s="18">
        <v>148496.15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8640849.4199999999</v>
      </c>
      <c r="CK26" s="18">
        <v>0</v>
      </c>
      <c r="CL26" s="18">
        <v>2197016.31</v>
      </c>
      <c r="CM26" s="18">
        <v>0</v>
      </c>
      <c r="CN26" s="18">
        <v>1244073.9900000002</v>
      </c>
      <c r="CO26" s="18">
        <v>0</v>
      </c>
      <c r="CP26" s="18">
        <v>0</v>
      </c>
      <c r="CQ26" s="18">
        <v>0</v>
      </c>
      <c r="CR26" s="18">
        <v>355784.31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-1907119.8400000031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381412.5500000001</v>
      </c>
      <c r="DY26" s="18">
        <v>0</v>
      </c>
      <c r="DZ26" s="18">
        <v>0</v>
      </c>
      <c r="EA26" s="18">
        <v>0</v>
      </c>
      <c r="EB26" s="18">
        <v>678337.75</v>
      </c>
      <c r="EC26" s="18">
        <v>0</v>
      </c>
      <c r="ED26" s="18">
        <v>105905.64</v>
      </c>
      <c r="EE26" s="18">
        <v>0</v>
      </c>
      <c r="EF26" s="18">
        <v>670524.02</v>
      </c>
      <c r="EG26" s="18">
        <v>0</v>
      </c>
      <c r="EH26" s="18">
        <v>1291632.74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619.04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3360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4274.8099999999995</v>
      </c>
      <c r="FM26" s="18">
        <v>0</v>
      </c>
      <c r="FN26" s="19">
        <v>49408173.840000004</v>
      </c>
      <c r="FO26" s="19">
        <v>0</v>
      </c>
      <c r="FP26" s="18">
        <v>0</v>
      </c>
      <c r="FQ26" s="18">
        <v>0</v>
      </c>
      <c r="FR26" s="18">
        <v>2606868.41</v>
      </c>
      <c r="FS26" s="18">
        <v>0</v>
      </c>
      <c r="FT26" s="80">
        <v>46676773.240000002</v>
      </c>
      <c r="FU26" s="80">
        <v>0</v>
      </c>
      <c r="FV26" s="18">
        <v>89935.57</v>
      </c>
      <c r="FW26" s="18">
        <v>0</v>
      </c>
      <c r="FX26" s="18">
        <v>46586837.670000002</v>
      </c>
      <c r="FY26" s="18">
        <v>0</v>
      </c>
      <c r="FZ26" s="80">
        <v>124532.18999999999</v>
      </c>
      <c r="GA26" s="80">
        <v>0</v>
      </c>
      <c r="GB26" s="18">
        <v>33337.279999999999</v>
      </c>
      <c r="GC26" s="18">
        <v>0</v>
      </c>
      <c r="GD26" s="18">
        <v>91194.909999999989</v>
      </c>
      <c r="GE26" s="18">
        <v>0</v>
      </c>
      <c r="GF26" s="18">
        <v>64197.462688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186388390.50787801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289827146.72799999</v>
      </c>
      <c r="E27" s="19">
        <v>3711650.9720000001</v>
      </c>
      <c r="F27" s="18">
        <v>29524208.91899997</v>
      </c>
      <c r="G27" s="18">
        <v>0</v>
      </c>
      <c r="H27" s="18">
        <v>219334832.61800003</v>
      </c>
      <c r="I27" s="18">
        <v>1516647.2139999999</v>
      </c>
      <c r="J27" s="18">
        <v>40968105.190999992</v>
      </c>
      <c r="K27" s="18">
        <v>2195003.7579999999</v>
      </c>
      <c r="L27" s="18">
        <v>2985602.34</v>
      </c>
      <c r="M27" s="18">
        <v>0</v>
      </c>
      <c r="N27" s="18">
        <v>16360148.83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34493850.671000004</v>
      </c>
      <c r="AA27" s="18">
        <v>4546936.2189999996</v>
      </c>
      <c r="AB27" s="18">
        <v>0</v>
      </c>
      <c r="AC27" s="18">
        <v>0</v>
      </c>
      <c r="AD27" s="18">
        <v>14702799.469000001</v>
      </c>
      <c r="AE27" s="18">
        <v>2611816.0410000002</v>
      </c>
      <c r="AF27" s="18">
        <v>0</v>
      </c>
      <c r="AG27" s="18">
        <v>0</v>
      </c>
      <c r="AH27" s="18">
        <v>0</v>
      </c>
      <c r="AI27" s="18">
        <v>0</v>
      </c>
      <c r="AJ27" s="18">
        <v>284609389.01520097</v>
      </c>
      <c r="AK27" s="18">
        <v>0</v>
      </c>
      <c r="AL27" s="18">
        <v>1872599.8347989996</v>
      </c>
      <c r="AM27" s="18">
        <v>0</v>
      </c>
      <c r="AN27" s="18">
        <v>6316888.1799999997</v>
      </c>
      <c r="AO27" s="18">
        <v>0</v>
      </c>
      <c r="AP27" s="18">
        <v>118557074.61</v>
      </c>
      <c r="AQ27" s="18">
        <v>0</v>
      </c>
      <c r="AR27" s="18">
        <v>0</v>
      </c>
      <c r="AS27" s="18">
        <v>0</v>
      </c>
      <c r="AT27" s="18">
        <v>16995959.447999999</v>
      </c>
      <c r="AU27" s="18">
        <v>156913.79200000002</v>
      </c>
      <c r="AV27" s="18">
        <v>7525175.0099999998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1230636.7250000001</v>
      </c>
      <c r="BC27" s="18">
        <v>236.05500000000001</v>
      </c>
      <c r="BD27" s="18">
        <v>5449029.1679999996</v>
      </c>
      <c r="BE27" s="18">
        <v>44055.002</v>
      </c>
      <c r="BF27" s="18">
        <v>0</v>
      </c>
      <c r="BG27" s="18">
        <v>0</v>
      </c>
      <c r="BH27" s="18">
        <v>436260.27</v>
      </c>
      <c r="BI27" s="18">
        <v>0</v>
      </c>
      <c r="BJ27" s="18">
        <v>445017.77</v>
      </c>
      <c r="BK27" s="18">
        <v>0</v>
      </c>
      <c r="BL27" s="18">
        <v>258775.19</v>
      </c>
      <c r="BM27" s="18">
        <v>0</v>
      </c>
      <c r="BN27" s="18">
        <v>5666.61</v>
      </c>
      <c r="BO27" s="18">
        <v>0</v>
      </c>
      <c r="BP27" s="18">
        <v>2620</v>
      </c>
      <c r="BQ27" s="18">
        <v>0</v>
      </c>
      <c r="BR27" s="18">
        <v>10888.43</v>
      </c>
      <c r="BS27" s="18">
        <v>0</v>
      </c>
      <c r="BT27" s="18">
        <v>0</v>
      </c>
      <c r="BU27" s="18">
        <v>0</v>
      </c>
      <c r="BV27" s="18">
        <v>745005.33000000007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654133.14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2731911.38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141409.09</v>
      </c>
      <c r="DY27" s="18">
        <v>0</v>
      </c>
      <c r="DZ27" s="18">
        <v>0</v>
      </c>
      <c r="EA27" s="18">
        <v>0</v>
      </c>
      <c r="EB27" s="18">
        <v>49798969.656999998</v>
      </c>
      <c r="EC27" s="18">
        <v>99134.053</v>
      </c>
      <c r="ED27" s="18">
        <v>9181907.2530000005</v>
      </c>
      <c r="EE27" s="18">
        <v>270243.70699999999</v>
      </c>
      <c r="EF27" s="18">
        <v>18807687.862999998</v>
      </c>
      <c r="EG27" s="18">
        <v>2236493.4270000001</v>
      </c>
      <c r="EH27" s="18">
        <v>38710883.295000002</v>
      </c>
      <c r="EI27" s="18">
        <v>200812.38500000001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10255463.279999999</v>
      </c>
      <c r="EY27" s="18">
        <v>0</v>
      </c>
      <c r="EZ27" s="18">
        <v>0</v>
      </c>
      <c r="FA27" s="18">
        <v>0</v>
      </c>
      <c r="FB27" s="18">
        <v>110298.13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721638732.42999995</v>
      </c>
      <c r="FO27" s="19">
        <v>0</v>
      </c>
      <c r="FP27" s="18">
        <v>15804.41</v>
      </c>
      <c r="FQ27" s="18">
        <v>0</v>
      </c>
      <c r="FR27" s="18">
        <v>122456.23</v>
      </c>
      <c r="FS27" s="18">
        <v>0</v>
      </c>
      <c r="FT27" s="80">
        <v>137079295.17001534</v>
      </c>
      <c r="FU27" s="80">
        <v>0</v>
      </c>
      <c r="FV27" s="18">
        <v>914293.40000000771</v>
      </c>
      <c r="FW27" s="18">
        <v>0</v>
      </c>
      <c r="FX27" s="18">
        <v>136165001.77001533</v>
      </c>
      <c r="FY27" s="18">
        <v>0</v>
      </c>
      <c r="FZ27" s="80">
        <v>584421176.61998463</v>
      </c>
      <c r="GA27" s="80">
        <v>0</v>
      </c>
      <c r="GB27" s="18">
        <v>48596501.459997043</v>
      </c>
      <c r="GC27" s="18">
        <v>0</v>
      </c>
      <c r="GD27" s="18">
        <v>535824675.15998763</v>
      </c>
      <c r="GE27" s="18">
        <v>0</v>
      </c>
      <c r="GF27" s="18">
        <v>893205.49000000244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1655762182.2569993</v>
      </c>
      <c r="HU27" s="18">
        <v>14705471.933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48095902.809903413</v>
      </c>
      <c r="E28" s="19">
        <v>0</v>
      </c>
      <c r="F28" s="18">
        <v>12958054.100004863</v>
      </c>
      <c r="G28" s="18">
        <v>0</v>
      </c>
      <c r="H28" s="18">
        <v>11074326.929998886</v>
      </c>
      <c r="I28" s="18">
        <v>0</v>
      </c>
      <c r="J28" s="18">
        <v>24063521.779899668</v>
      </c>
      <c r="K28" s="18">
        <v>0</v>
      </c>
      <c r="L28" s="18">
        <v>944213.3</v>
      </c>
      <c r="M28" s="18">
        <v>0</v>
      </c>
      <c r="N28" s="18">
        <v>29564940.050000001</v>
      </c>
      <c r="O28" s="18">
        <v>0</v>
      </c>
      <c r="P28" s="18">
        <v>-1167.95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981028.02</v>
      </c>
      <c r="AA28" s="18">
        <v>0</v>
      </c>
      <c r="AB28" s="18">
        <v>2875947.05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546060188.63999999</v>
      </c>
      <c r="AK28" s="18">
        <v>0</v>
      </c>
      <c r="AL28" s="18">
        <v>0</v>
      </c>
      <c r="AM28" s="18">
        <v>0</v>
      </c>
      <c r="AN28" s="18">
        <v>60704136.18</v>
      </c>
      <c r="AO28" s="18">
        <v>0</v>
      </c>
      <c r="AP28" s="18">
        <v>353450420.45999998</v>
      </c>
      <c r="AQ28" s="18">
        <v>0</v>
      </c>
      <c r="AR28" s="18">
        <v>0</v>
      </c>
      <c r="AS28" s="18">
        <v>0</v>
      </c>
      <c r="AT28" s="18">
        <v>3387190.62</v>
      </c>
      <c r="AU28" s="18">
        <v>0</v>
      </c>
      <c r="AV28" s="18">
        <v>5172183.8499999996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460434.82</v>
      </c>
      <c r="BC28" s="18">
        <v>0</v>
      </c>
      <c r="BD28" s="18">
        <v>1527807.91</v>
      </c>
      <c r="BE28" s="18">
        <v>0</v>
      </c>
      <c r="BF28" s="18">
        <v>0</v>
      </c>
      <c r="BG28" s="18">
        <v>0</v>
      </c>
      <c r="BH28" s="18">
        <v>725346.36</v>
      </c>
      <c r="BI28" s="18">
        <v>0</v>
      </c>
      <c r="BJ28" s="18">
        <v>873590.91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1016.72</v>
      </c>
      <c r="BS28" s="18">
        <v>0</v>
      </c>
      <c r="BT28" s="18">
        <v>0</v>
      </c>
      <c r="BU28" s="18">
        <v>0</v>
      </c>
      <c r="BV28" s="18">
        <v>2939631.03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1475761.55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94948323.930000007</v>
      </c>
      <c r="CK28" s="18">
        <v>0</v>
      </c>
      <c r="CL28" s="18">
        <v>899617.12</v>
      </c>
      <c r="CM28" s="18">
        <v>0</v>
      </c>
      <c r="CN28" s="18">
        <v>862424.65</v>
      </c>
      <c r="CO28" s="18">
        <v>0</v>
      </c>
      <c r="CP28" s="18">
        <v>0</v>
      </c>
      <c r="CQ28" s="18">
        <v>0</v>
      </c>
      <c r="CR28" s="18">
        <v>875639.37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63437267.859999999</v>
      </c>
      <c r="DE28" s="18">
        <v>0</v>
      </c>
      <c r="DF28" s="18">
        <v>1155.3499999999999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6276393.4000000004</v>
      </c>
      <c r="DY28" s="18">
        <v>0</v>
      </c>
      <c r="DZ28" s="18">
        <v>0</v>
      </c>
      <c r="EA28" s="18">
        <v>0</v>
      </c>
      <c r="EB28" s="18">
        <v>28970217.66</v>
      </c>
      <c r="EC28" s="18">
        <v>1696558.85</v>
      </c>
      <c r="ED28" s="18">
        <v>259778.7</v>
      </c>
      <c r="EE28" s="18">
        <v>0</v>
      </c>
      <c r="EF28" s="18">
        <v>9570945.5800000001</v>
      </c>
      <c r="EG28" s="18">
        <v>0</v>
      </c>
      <c r="EH28" s="18">
        <v>27868959.460000001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4784.41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1785542.71</v>
      </c>
      <c r="EW28" s="18">
        <v>0</v>
      </c>
      <c r="EX28" s="18">
        <v>106346666.47</v>
      </c>
      <c r="EY28" s="18">
        <v>0</v>
      </c>
      <c r="EZ28" s="18">
        <v>0</v>
      </c>
      <c r="FA28" s="18">
        <v>0</v>
      </c>
      <c r="FB28" s="18">
        <v>1373730.57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3060</v>
      </c>
      <c r="FI28" s="18">
        <v>0</v>
      </c>
      <c r="FJ28" s="18">
        <v>345018.14</v>
      </c>
      <c r="FK28" s="18">
        <v>0</v>
      </c>
      <c r="FL28" s="18">
        <v>0</v>
      </c>
      <c r="FM28" s="18">
        <v>0</v>
      </c>
      <c r="FN28" s="19">
        <v>2223540.5699999994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2223540.5699999994</v>
      </c>
      <c r="FU28" s="80">
        <v>0</v>
      </c>
      <c r="FV28" s="18">
        <v>0</v>
      </c>
      <c r="FW28" s="18">
        <v>0</v>
      </c>
      <c r="FX28" s="18">
        <v>2223540.5699999994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221118.96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1405512757.2399035</v>
      </c>
      <c r="HU28" s="18">
        <v>1696558.85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19257640.98</v>
      </c>
      <c r="E29" s="19">
        <v>0</v>
      </c>
      <c r="F29" s="18">
        <v>5158659.25</v>
      </c>
      <c r="G29" s="18">
        <v>0</v>
      </c>
      <c r="H29" s="18">
        <v>6600938.7300000004</v>
      </c>
      <c r="I29" s="18">
        <v>0</v>
      </c>
      <c r="J29" s="18">
        <v>7498043</v>
      </c>
      <c r="K29" s="18">
        <v>0</v>
      </c>
      <c r="L29" s="18">
        <v>75588.800000000003</v>
      </c>
      <c r="M29" s="18">
        <v>0</v>
      </c>
      <c r="N29" s="18">
        <v>957341.12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3116088.43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58592827.969999999</v>
      </c>
      <c r="AQ29" s="18">
        <v>0</v>
      </c>
      <c r="AR29" s="18">
        <v>0</v>
      </c>
      <c r="AS29" s="18">
        <v>0</v>
      </c>
      <c r="AT29" s="18">
        <v>286523.18</v>
      </c>
      <c r="AU29" s="18">
        <v>0</v>
      </c>
      <c r="AV29" s="18">
        <v>734405.05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3008.53</v>
      </c>
      <c r="BC29" s="18">
        <v>0</v>
      </c>
      <c r="BD29" s="18">
        <v>20690.87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15061.81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7133.85</v>
      </c>
      <c r="DA29" s="18">
        <v>0</v>
      </c>
      <c r="DB29" s="18">
        <v>0</v>
      </c>
      <c r="DC29" s="18">
        <v>0</v>
      </c>
      <c r="DD29" s="18">
        <v>318128.93</v>
      </c>
      <c r="DE29" s="18">
        <v>0</v>
      </c>
      <c r="DF29" s="18">
        <v>-1943.04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178319.73</v>
      </c>
      <c r="DY29" s="18">
        <v>0</v>
      </c>
      <c r="DZ29" s="18">
        <v>0</v>
      </c>
      <c r="EA29" s="18">
        <v>0</v>
      </c>
      <c r="EB29" s="18">
        <v>1108148.68</v>
      </c>
      <c r="EC29" s="18">
        <v>0</v>
      </c>
      <c r="ED29" s="18">
        <v>5245.79</v>
      </c>
      <c r="EE29" s="18">
        <v>0</v>
      </c>
      <c r="EF29" s="18">
        <v>1464861.35</v>
      </c>
      <c r="EG29" s="18">
        <v>0</v>
      </c>
      <c r="EH29" s="18">
        <v>655249.67000000004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287288.28999999998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91653466.860000029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105645992.56900002</v>
      </c>
      <c r="E30" s="19">
        <v>0</v>
      </c>
      <c r="F30" s="18">
        <v>10726367.967881877</v>
      </c>
      <c r="G30" s="18">
        <v>0</v>
      </c>
      <c r="H30" s="18">
        <v>76944799.657846555</v>
      </c>
      <c r="I30" s="18">
        <v>0</v>
      </c>
      <c r="J30" s="18">
        <v>17974824.943271592</v>
      </c>
      <c r="K30" s="18">
        <v>0</v>
      </c>
      <c r="L30" s="18">
        <v>9843551.1515999995</v>
      </c>
      <c r="M30" s="18">
        <v>0</v>
      </c>
      <c r="N30" s="18">
        <v>32264873.949999999</v>
      </c>
      <c r="O30" s="18">
        <v>0</v>
      </c>
      <c r="P30" s="18">
        <v>139906.05000000002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1254550.99</v>
      </c>
      <c r="W30" s="18">
        <v>0</v>
      </c>
      <c r="X30" s="18">
        <v>0</v>
      </c>
      <c r="Y30" s="18">
        <v>0</v>
      </c>
      <c r="Z30" s="18">
        <v>100149531.5</v>
      </c>
      <c r="AA30" s="18">
        <v>0</v>
      </c>
      <c r="AB30" s="18">
        <v>0</v>
      </c>
      <c r="AC30" s="18">
        <v>0</v>
      </c>
      <c r="AD30" s="18">
        <v>6099348.7200000007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524603005.27000004</v>
      </c>
      <c r="AK30" s="18">
        <v>0</v>
      </c>
      <c r="AL30" s="18">
        <v>59463.98</v>
      </c>
      <c r="AM30" s="18">
        <v>0</v>
      </c>
      <c r="AN30" s="18">
        <v>23667638.979999997</v>
      </c>
      <c r="AO30" s="18">
        <v>0</v>
      </c>
      <c r="AP30" s="18">
        <v>289304470.14219999</v>
      </c>
      <c r="AQ30" s="18">
        <v>0</v>
      </c>
      <c r="AR30" s="18">
        <v>36009.06</v>
      </c>
      <c r="AS30" s="18">
        <v>0</v>
      </c>
      <c r="AT30" s="18">
        <v>8097549.5175000001</v>
      </c>
      <c r="AU30" s="18">
        <v>0</v>
      </c>
      <c r="AV30" s="18">
        <v>29566953.344000001</v>
      </c>
      <c r="AW30" s="18">
        <v>0</v>
      </c>
      <c r="AX30" s="18">
        <v>506.25</v>
      </c>
      <c r="AY30" s="18">
        <v>0</v>
      </c>
      <c r="AZ30" s="18">
        <v>0</v>
      </c>
      <c r="BA30" s="18">
        <v>0</v>
      </c>
      <c r="BB30" s="18">
        <v>1047017.2928000001</v>
      </c>
      <c r="BC30" s="18">
        <v>0</v>
      </c>
      <c r="BD30" s="18">
        <v>20168721.3345</v>
      </c>
      <c r="BE30" s="18">
        <v>0</v>
      </c>
      <c r="BF30" s="18">
        <v>0</v>
      </c>
      <c r="BG30" s="18">
        <v>0</v>
      </c>
      <c r="BH30" s="18">
        <v>2406111.66</v>
      </c>
      <c r="BI30" s="18">
        <v>0</v>
      </c>
      <c r="BJ30" s="18">
        <v>886518.7</v>
      </c>
      <c r="BK30" s="18">
        <v>0</v>
      </c>
      <c r="BL30" s="18">
        <v>43763.46</v>
      </c>
      <c r="BM30" s="18">
        <v>0</v>
      </c>
      <c r="BN30" s="18">
        <v>0</v>
      </c>
      <c r="BO30" s="18">
        <v>0</v>
      </c>
      <c r="BP30" s="18">
        <v>181715.16</v>
      </c>
      <c r="BQ30" s="18">
        <v>0</v>
      </c>
      <c r="BR30" s="18">
        <v>10867.6</v>
      </c>
      <c r="BS30" s="18">
        <v>0</v>
      </c>
      <c r="BT30" s="18">
        <v>0</v>
      </c>
      <c r="BU30" s="18">
        <v>0</v>
      </c>
      <c r="BV30" s="18">
        <v>168392.57</v>
      </c>
      <c r="BW30" s="18">
        <v>0</v>
      </c>
      <c r="BX30" s="18">
        <v>168229.72</v>
      </c>
      <c r="BY30" s="18">
        <v>0</v>
      </c>
      <c r="BZ30" s="18">
        <v>0</v>
      </c>
      <c r="CA30" s="18">
        <v>0</v>
      </c>
      <c r="CB30" s="18">
        <v>230973.38190000001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94614525.002800003</v>
      </c>
      <c r="CK30" s="18">
        <v>0</v>
      </c>
      <c r="CL30" s="18">
        <v>17821566.833799999</v>
      </c>
      <c r="CM30" s="18">
        <v>0</v>
      </c>
      <c r="CN30" s="18">
        <v>36066960.659500003</v>
      </c>
      <c r="CO30" s="18">
        <v>0</v>
      </c>
      <c r="CP30" s="18">
        <v>0</v>
      </c>
      <c r="CQ30" s="18">
        <v>0</v>
      </c>
      <c r="CR30" s="18">
        <v>17612968.8402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3221502.06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2200312.7599999998</v>
      </c>
      <c r="DY30" s="18">
        <v>0</v>
      </c>
      <c r="DZ30" s="18">
        <v>0</v>
      </c>
      <c r="EA30" s="18">
        <v>0</v>
      </c>
      <c r="EB30" s="18">
        <v>18062351.502100002</v>
      </c>
      <c r="EC30" s="18">
        <v>0</v>
      </c>
      <c r="ED30" s="18">
        <v>3389035.7199999997</v>
      </c>
      <c r="EE30" s="18">
        <v>0</v>
      </c>
      <c r="EF30" s="18">
        <v>50734220.160000004</v>
      </c>
      <c r="EG30" s="18">
        <v>0</v>
      </c>
      <c r="EH30" s="18">
        <v>7269460.1499999994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-216855.05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2047259.02</v>
      </c>
      <c r="EW30" s="18">
        <v>0</v>
      </c>
      <c r="EX30" s="18">
        <v>130804327.16</v>
      </c>
      <c r="EY30" s="18">
        <v>0</v>
      </c>
      <c r="EZ30" s="18">
        <v>0</v>
      </c>
      <c r="FA30" s="18">
        <v>0</v>
      </c>
      <c r="FB30" s="18">
        <v>299439.40999999997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2570315.5099999998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23315210.32</v>
      </c>
      <c r="FO30" s="19">
        <v>0</v>
      </c>
      <c r="FP30" s="18">
        <v>291980.25</v>
      </c>
      <c r="FQ30" s="18">
        <v>0</v>
      </c>
      <c r="FR30" s="18">
        <v>830149.25</v>
      </c>
      <c r="FS30" s="18">
        <v>0</v>
      </c>
      <c r="FT30" s="80">
        <v>11294957.17</v>
      </c>
      <c r="FU30" s="80">
        <v>0</v>
      </c>
      <c r="FV30" s="18">
        <v>133034.14000000001</v>
      </c>
      <c r="FW30" s="18">
        <v>0</v>
      </c>
      <c r="FX30" s="18">
        <v>11161923.029999999</v>
      </c>
      <c r="FY30" s="18">
        <v>0</v>
      </c>
      <c r="FZ30" s="80">
        <v>10898123.65</v>
      </c>
      <c r="GA30" s="80">
        <v>0</v>
      </c>
      <c r="GB30" s="18">
        <v>1808822.23</v>
      </c>
      <c r="GC30" s="18">
        <v>0</v>
      </c>
      <c r="GD30" s="18">
        <v>9089301.4199999999</v>
      </c>
      <c r="GE30" s="18">
        <v>0</v>
      </c>
      <c r="GF30" s="18">
        <v>1007636.53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1566865898.9419005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4254405.01</v>
      </c>
      <c r="E31" s="19">
        <v>0</v>
      </c>
      <c r="F31" s="18">
        <v>493839.38000000006</v>
      </c>
      <c r="G31" s="18">
        <v>0</v>
      </c>
      <c r="H31" s="18">
        <v>1497836.67</v>
      </c>
      <c r="I31" s="18">
        <v>0</v>
      </c>
      <c r="J31" s="18">
        <v>2262728.96</v>
      </c>
      <c r="K31" s="18">
        <v>0</v>
      </c>
      <c r="L31" s="18">
        <v>742845.85</v>
      </c>
      <c r="M31" s="18">
        <v>0</v>
      </c>
      <c r="N31" s="18">
        <v>2751573.28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262330.75</v>
      </c>
      <c r="AA31" s="18">
        <v>0</v>
      </c>
      <c r="AB31" s="18">
        <v>0</v>
      </c>
      <c r="AC31" s="18">
        <v>0</v>
      </c>
      <c r="AD31" s="18">
        <v>18088.129999999997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34521725.580000006</v>
      </c>
      <c r="AK31" s="18">
        <v>0</v>
      </c>
      <c r="AL31" s="18">
        <v>0</v>
      </c>
      <c r="AM31" s="18">
        <v>0</v>
      </c>
      <c r="AN31" s="18">
        <v>304912.18</v>
      </c>
      <c r="AO31" s="18">
        <v>0</v>
      </c>
      <c r="AP31" s="18">
        <v>3036060.11</v>
      </c>
      <c r="AQ31" s="18">
        <v>0</v>
      </c>
      <c r="AR31" s="18">
        <v>0</v>
      </c>
      <c r="AS31" s="18">
        <v>0</v>
      </c>
      <c r="AT31" s="18">
        <v>877346.3600000001</v>
      </c>
      <c r="AU31" s="18">
        <v>0</v>
      </c>
      <c r="AV31" s="18">
        <v>300268.13000000006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197150.58999999997</v>
      </c>
      <c r="BC31" s="18">
        <v>0</v>
      </c>
      <c r="BD31" s="18">
        <v>2009348.71</v>
      </c>
      <c r="BE31" s="18">
        <v>0</v>
      </c>
      <c r="BF31" s="18">
        <v>0</v>
      </c>
      <c r="BG31" s="18">
        <v>0</v>
      </c>
      <c r="BH31" s="18">
        <v>21563.440000000002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49480.73</v>
      </c>
      <c r="BS31" s="18">
        <v>0</v>
      </c>
      <c r="BT31" s="18">
        <v>0</v>
      </c>
      <c r="BU31" s="18">
        <v>0</v>
      </c>
      <c r="BV31" s="18">
        <v>10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12951193.380000001</v>
      </c>
      <c r="CK31" s="18">
        <v>0</v>
      </c>
      <c r="CL31" s="18">
        <v>633791.84</v>
      </c>
      <c r="CM31" s="18">
        <v>0</v>
      </c>
      <c r="CN31" s="18">
        <v>1119840.99</v>
      </c>
      <c r="CO31" s="18">
        <v>0</v>
      </c>
      <c r="CP31" s="18">
        <v>0</v>
      </c>
      <c r="CQ31" s="18">
        <v>0</v>
      </c>
      <c r="CR31" s="18">
        <v>520325.88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10612314.229999999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12226.24</v>
      </c>
      <c r="DU31" s="18">
        <v>0</v>
      </c>
      <c r="DV31" s="18">
        <v>0</v>
      </c>
      <c r="DW31" s="18">
        <v>0</v>
      </c>
      <c r="DX31" s="18">
        <v>792.09</v>
      </c>
      <c r="DY31" s="18">
        <v>0</v>
      </c>
      <c r="DZ31" s="18">
        <v>0</v>
      </c>
      <c r="EA31" s="18">
        <v>0</v>
      </c>
      <c r="EB31" s="18">
        <v>2736987.96</v>
      </c>
      <c r="EC31" s="18">
        <v>0</v>
      </c>
      <c r="ED31" s="18">
        <v>10760.08</v>
      </c>
      <c r="EE31" s="18">
        <v>0</v>
      </c>
      <c r="EF31" s="18">
        <v>1816235.05</v>
      </c>
      <c r="EG31" s="18">
        <v>0</v>
      </c>
      <c r="EH31" s="18">
        <v>1057644.92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270276.28999999998</v>
      </c>
      <c r="EW31" s="18">
        <v>0</v>
      </c>
      <c r="EX31" s="18">
        <v>19054993.440000001</v>
      </c>
      <c r="EY31" s="18">
        <v>0</v>
      </c>
      <c r="EZ31" s="18">
        <v>0</v>
      </c>
      <c r="FA31" s="18">
        <v>0</v>
      </c>
      <c r="FB31" s="18">
        <v>576561.76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-15956.04</v>
      </c>
      <c r="FO31" s="19">
        <v>0</v>
      </c>
      <c r="FP31" s="18">
        <v>-15956.04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100705096.96000001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166700062.79000002</v>
      </c>
      <c r="E32" s="19">
        <v>0</v>
      </c>
      <c r="F32" s="18">
        <v>13668435.730010001</v>
      </c>
      <c r="G32" s="18">
        <v>0</v>
      </c>
      <c r="H32" s="18">
        <v>29854620.788258005</v>
      </c>
      <c r="I32" s="18">
        <v>0</v>
      </c>
      <c r="J32" s="18">
        <v>123177006.271732</v>
      </c>
      <c r="K32" s="18">
        <v>0</v>
      </c>
      <c r="L32" s="18">
        <v>13503878.140000001</v>
      </c>
      <c r="M32" s="18">
        <v>0</v>
      </c>
      <c r="N32" s="18">
        <v>24154126.699999999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35855577.57</v>
      </c>
      <c r="AA32" s="18">
        <v>0</v>
      </c>
      <c r="AB32" s="18">
        <v>0</v>
      </c>
      <c r="AC32" s="18">
        <v>0</v>
      </c>
      <c r="AD32" s="18">
        <v>4826625.7300000004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552951608.61000001</v>
      </c>
      <c r="AK32" s="18">
        <v>0</v>
      </c>
      <c r="AL32" s="18">
        <v>0</v>
      </c>
      <c r="AM32" s="18">
        <v>0</v>
      </c>
      <c r="AN32" s="18">
        <v>59781765.759999998</v>
      </c>
      <c r="AO32" s="18">
        <v>0</v>
      </c>
      <c r="AP32" s="18">
        <v>516534375.35000002</v>
      </c>
      <c r="AQ32" s="18">
        <v>0</v>
      </c>
      <c r="AR32" s="18">
        <v>336574.99</v>
      </c>
      <c r="AS32" s="18">
        <v>0</v>
      </c>
      <c r="AT32" s="18">
        <v>17111847.07</v>
      </c>
      <c r="AU32" s="18">
        <v>0</v>
      </c>
      <c r="AV32" s="18">
        <v>6305300.1399999997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3109295.23</v>
      </c>
      <c r="BC32" s="18">
        <v>0</v>
      </c>
      <c r="BD32" s="18">
        <v>20785311.07</v>
      </c>
      <c r="BE32" s="18">
        <v>0</v>
      </c>
      <c r="BF32" s="18">
        <v>0</v>
      </c>
      <c r="BG32" s="18">
        <v>0</v>
      </c>
      <c r="BH32" s="18">
        <v>1959138.9300000002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277570.01999999996</v>
      </c>
      <c r="BQ32" s="18">
        <v>0</v>
      </c>
      <c r="BR32" s="18">
        <v>498372.02</v>
      </c>
      <c r="BS32" s="18">
        <v>0</v>
      </c>
      <c r="BT32" s="18">
        <v>0</v>
      </c>
      <c r="BU32" s="18">
        <v>0</v>
      </c>
      <c r="BV32" s="18">
        <v>7799914.1799999997</v>
      </c>
      <c r="BW32" s="18">
        <v>0</v>
      </c>
      <c r="BX32" s="18">
        <v>70449.5</v>
      </c>
      <c r="BY32" s="18">
        <v>0</v>
      </c>
      <c r="BZ32" s="18">
        <v>26822.45</v>
      </c>
      <c r="CA32" s="18">
        <v>0</v>
      </c>
      <c r="CB32" s="18">
        <v>417325.28999999992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158468487.62</v>
      </c>
      <c r="CK32" s="18">
        <v>0</v>
      </c>
      <c r="CL32" s="18">
        <v>19551616.690000001</v>
      </c>
      <c r="CM32" s="18">
        <v>0</v>
      </c>
      <c r="CN32" s="18">
        <v>17921612.07</v>
      </c>
      <c r="CO32" s="18">
        <v>0</v>
      </c>
      <c r="CP32" s="18">
        <v>0</v>
      </c>
      <c r="CQ32" s="18">
        <v>0</v>
      </c>
      <c r="CR32" s="18">
        <v>18877360.16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6013753.5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466559.03</v>
      </c>
      <c r="DU32" s="18">
        <v>0</v>
      </c>
      <c r="DV32" s="18">
        <v>0</v>
      </c>
      <c r="DW32" s="18">
        <v>0</v>
      </c>
      <c r="DX32" s="18">
        <v>13149596.15</v>
      </c>
      <c r="DY32" s="18">
        <v>0</v>
      </c>
      <c r="DZ32" s="18">
        <v>0</v>
      </c>
      <c r="EA32" s="18">
        <v>0</v>
      </c>
      <c r="EB32" s="18">
        <v>47350656.959999993</v>
      </c>
      <c r="EC32" s="18">
        <v>0</v>
      </c>
      <c r="ED32" s="18">
        <v>6635584.3600000003</v>
      </c>
      <c r="EE32" s="18">
        <v>0</v>
      </c>
      <c r="EF32" s="18">
        <v>15939105.469999999</v>
      </c>
      <c r="EG32" s="18">
        <v>0</v>
      </c>
      <c r="EH32" s="18">
        <v>22068524.449999999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9631222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645572.75</v>
      </c>
      <c r="EW32" s="18">
        <v>0</v>
      </c>
      <c r="EX32" s="18">
        <v>46258179.030000001</v>
      </c>
      <c r="EY32" s="18">
        <v>0</v>
      </c>
      <c r="EZ32" s="18">
        <v>0</v>
      </c>
      <c r="FA32" s="18">
        <v>0</v>
      </c>
      <c r="FB32" s="18">
        <v>61088.95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60050.64</v>
      </c>
      <c r="FI32" s="18">
        <v>0</v>
      </c>
      <c r="FJ32" s="18">
        <v>116918.13</v>
      </c>
      <c r="FK32" s="18">
        <v>0</v>
      </c>
      <c r="FL32" s="18">
        <v>55132.729999999996</v>
      </c>
      <c r="FM32" s="18">
        <v>0</v>
      </c>
      <c r="FN32" s="19">
        <v>64937786.590000004</v>
      </c>
      <c r="FO32" s="19">
        <v>0</v>
      </c>
      <c r="FP32" s="18">
        <v>2393423.34</v>
      </c>
      <c r="FQ32" s="18">
        <v>0</v>
      </c>
      <c r="FR32" s="18">
        <v>12992543.84</v>
      </c>
      <c r="FS32" s="18">
        <v>0</v>
      </c>
      <c r="FT32" s="80">
        <v>49446260.790000007</v>
      </c>
      <c r="FU32" s="80">
        <v>0</v>
      </c>
      <c r="FV32" s="18">
        <v>3852295.88</v>
      </c>
      <c r="FW32" s="18">
        <v>0</v>
      </c>
      <c r="FX32" s="18">
        <v>45593964.910000004</v>
      </c>
      <c r="FY32" s="18">
        <v>0</v>
      </c>
      <c r="FZ32" s="80">
        <v>105558.62</v>
      </c>
      <c r="GA32" s="80">
        <v>0</v>
      </c>
      <c r="GB32" s="18">
        <v>64181.37</v>
      </c>
      <c r="GC32" s="18">
        <v>0</v>
      </c>
      <c r="GD32" s="18">
        <v>41377.25</v>
      </c>
      <c r="GE32" s="18">
        <v>0</v>
      </c>
      <c r="GF32" s="18">
        <v>8476179.5099999998</v>
      </c>
      <c r="GG32" s="18">
        <v>0</v>
      </c>
      <c r="GH32" s="18">
        <v>0</v>
      </c>
      <c r="GI32" s="18">
        <v>0</v>
      </c>
      <c r="GJ32" s="18">
        <v>15011.75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1889713043.8300006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101400853.33999935</v>
      </c>
      <c r="E33" s="19">
        <v>0</v>
      </c>
      <c r="F33" s="18">
        <v>35208539.449998915</v>
      </c>
      <c r="G33" s="18">
        <v>0</v>
      </c>
      <c r="H33" s="18">
        <v>27166267.450000044</v>
      </c>
      <c r="I33" s="18">
        <v>0</v>
      </c>
      <c r="J33" s="18">
        <v>39026046.440000385</v>
      </c>
      <c r="K33" s="18">
        <v>0</v>
      </c>
      <c r="L33" s="18">
        <v>3850418.450000003</v>
      </c>
      <c r="M33" s="18">
        <v>0</v>
      </c>
      <c r="N33" s="18">
        <v>37578292.300001554</v>
      </c>
      <c r="O33" s="18">
        <v>0</v>
      </c>
      <c r="P33" s="18">
        <v>558876.01000000013</v>
      </c>
      <c r="Q33" s="18">
        <v>0</v>
      </c>
      <c r="R33" s="18">
        <v>186423.75999999998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56544713.09000019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456559211.20993596</v>
      </c>
      <c r="AK33" s="18">
        <v>0</v>
      </c>
      <c r="AL33" s="18">
        <v>13983835.850000115</v>
      </c>
      <c r="AM33" s="18">
        <v>0</v>
      </c>
      <c r="AN33" s="18">
        <v>15363058.760000013</v>
      </c>
      <c r="AO33" s="18">
        <v>0</v>
      </c>
      <c r="AP33" s="18">
        <v>172171957.23000413</v>
      </c>
      <c r="AQ33" s="18">
        <v>0</v>
      </c>
      <c r="AR33" s="18">
        <v>1864039.8900000416</v>
      </c>
      <c r="AS33" s="18">
        <v>0</v>
      </c>
      <c r="AT33" s="18">
        <v>7931404.3899999987</v>
      </c>
      <c r="AU33" s="18">
        <v>0</v>
      </c>
      <c r="AV33" s="18">
        <v>1980345.5699999987</v>
      </c>
      <c r="AW33" s="18">
        <v>0</v>
      </c>
      <c r="AX33" s="18">
        <v>48016.369999999988</v>
      </c>
      <c r="AY33" s="18">
        <v>0</v>
      </c>
      <c r="AZ33" s="18">
        <v>0</v>
      </c>
      <c r="BA33" s="18">
        <v>0</v>
      </c>
      <c r="BB33" s="18">
        <v>917790.27999999933</v>
      </c>
      <c r="BC33" s="18">
        <v>0</v>
      </c>
      <c r="BD33" s="18">
        <v>1647173.4999997136</v>
      </c>
      <c r="BE33" s="18">
        <v>0</v>
      </c>
      <c r="BF33" s="18">
        <v>6000</v>
      </c>
      <c r="BG33" s="18">
        <v>0</v>
      </c>
      <c r="BH33" s="18">
        <v>299127.83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1205.28</v>
      </c>
      <c r="BQ33" s="18">
        <v>0</v>
      </c>
      <c r="BR33" s="18">
        <v>33962.029999999992</v>
      </c>
      <c r="BS33" s="18">
        <v>0</v>
      </c>
      <c r="BT33" s="18">
        <v>0</v>
      </c>
      <c r="BU33" s="18">
        <v>0</v>
      </c>
      <c r="BV33" s="18">
        <v>4000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199184.92999999988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102718001.95999984</v>
      </c>
      <c r="CK33" s="18">
        <v>0</v>
      </c>
      <c r="CL33" s="18">
        <v>9200849.0499993656</v>
      </c>
      <c r="CM33" s="18">
        <v>0</v>
      </c>
      <c r="CN33" s="18">
        <v>2347557.2499993574</v>
      </c>
      <c r="CO33" s="18">
        <v>0</v>
      </c>
      <c r="CP33" s="18">
        <v>0</v>
      </c>
      <c r="CQ33" s="18">
        <v>0</v>
      </c>
      <c r="CR33" s="18">
        <v>473283.88000003604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16963967.90000036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593356.01000000571</v>
      </c>
      <c r="DY33" s="18">
        <v>0</v>
      </c>
      <c r="DZ33" s="18">
        <v>0</v>
      </c>
      <c r="EA33" s="18">
        <v>0</v>
      </c>
      <c r="EB33" s="18">
        <v>9434152.9499999993</v>
      </c>
      <c r="EC33" s="18">
        <v>0</v>
      </c>
      <c r="ED33" s="18">
        <v>590679.24000000011</v>
      </c>
      <c r="EE33" s="18">
        <v>0</v>
      </c>
      <c r="EF33" s="18">
        <v>955062.37000000081</v>
      </c>
      <c r="EG33" s="18">
        <v>0</v>
      </c>
      <c r="EH33" s="18">
        <v>3505930.2599999574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2541.5500000000002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1978643.1700000002</v>
      </c>
      <c r="EW33" s="18">
        <v>0</v>
      </c>
      <c r="EX33" s="18">
        <v>111247044.09999986</v>
      </c>
      <c r="EY33" s="18">
        <v>0</v>
      </c>
      <c r="EZ33" s="18">
        <v>0</v>
      </c>
      <c r="FA33" s="18">
        <v>0</v>
      </c>
      <c r="FB33" s="18">
        <v>795421.16000000015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33345</v>
      </c>
      <c r="FI33" s="18">
        <v>0</v>
      </c>
      <c r="FJ33" s="18">
        <v>79679.44</v>
      </c>
      <c r="FK33" s="18">
        <v>0</v>
      </c>
      <c r="FL33" s="18">
        <v>7676692.6699999999</v>
      </c>
      <c r="FM33" s="18">
        <v>0</v>
      </c>
      <c r="FN33" s="19">
        <v>43877704.330000006</v>
      </c>
      <c r="FO33" s="19">
        <v>0</v>
      </c>
      <c r="FP33" s="18">
        <v>4675038.3599999957</v>
      </c>
      <c r="FQ33" s="18">
        <v>0</v>
      </c>
      <c r="FR33" s="18">
        <v>739526.73000000021</v>
      </c>
      <c r="FS33" s="18">
        <v>0</v>
      </c>
      <c r="FT33" s="80">
        <v>38463139.24000001</v>
      </c>
      <c r="FU33" s="80">
        <v>0</v>
      </c>
      <c r="FV33" s="18">
        <v>673937.74</v>
      </c>
      <c r="FW33" s="18">
        <v>0</v>
      </c>
      <c r="FX33" s="18">
        <v>37789201.500000007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927638.78999999771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1186531441.1499398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2328985.3699999531</v>
      </c>
      <c r="E34" s="19">
        <v>0</v>
      </c>
      <c r="F34" s="18">
        <v>1405719.8299999542</v>
      </c>
      <c r="G34" s="18">
        <v>0</v>
      </c>
      <c r="H34" s="18">
        <v>217854.99999999994</v>
      </c>
      <c r="I34" s="18">
        <v>0</v>
      </c>
      <c r="J34" s="18">
        <v>705410.53999999887</v>
      </c>
      <c r="K34" s="18">
        <v>0</v>
      </c>
      <c r="L34" s="18">
        <v>1318.67</v>
      </c>
      <c r="M34" s="18">
        <v>0</v>
      </c>
      <c r="N34" s="18">
        <v>9865780.5000000335</v>
      </c>
      <c r="O34" s="18">
        <v>0</v>
      </c>
      <c r="P34" s="18">
        <v>0</v>
      </c>
      <c r="Q34" s="18">
        <v>0</v>
      </c>
      <c r="R34" s="18">
        <v>168291.91999999995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2043618.0999999999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97165504.009987295</v>
      </c>
      <c r="AK34" s="18">
        <v>0</v>
      </c>
      <c r="AL34" s="18">
        <v>0</v>
      </c>
      <c r="AM34" s="18">
        <v>0</v>
      </c>
      <c r="AN34" s="18">
        <v>2334904.8099999353</v>
      </c>
      <c r="AO34" s="18">
        <v>0</v>
      </c>
      <c r="AP34" s="18">
        <v>58460153.359998256</v>
      </c>
      <c r="AQ34" s="18">
        <v>0</v>
      </c>
      <c r="AR34" s="18">
        <v>0</v>
      </c>
      <c r="AS34" s="18">
        <v>0</v>
      </c>
      <c r="AT34" s="18">
        <v>1250202.49</v>
      </c>
      <c r="AU34" s="18">
        <v>0</v>
      </c>
      <c r="AV34" s="18">
        <v>1926467.36</v>
      </c>
      <c r="AW34" s="18">
        <v>0</v>
      </c>
      <c r="AX34" s="18">
        <v>1081</v>
      </c>
      <c r="AY34" s="18">
        <v>0</v>
      </c>
      <c r="AZ34" s="18">
        <v>0</v>
      </c>
      <c r="BA34" s="18">
        <v>0</v>
      </c>
      <c r="BB34" s="18">
        <v>154901.51000000015</v>
      </c>
      <c r="BC34" s="18">
        <v>0</v>
      </c>
      <c r="BD34" s="18">
        <v>1369892.7800000026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5960.4199999999992</v>
      </c>
      <c r="BQ34" s="18">
        <v>0</v>
      </c>
      <c r="BR34" s="18">
        <v>5257.5199999999995</v>
      </c>
      <c r="BS34" s="18">
        <v>0</v>
      </c>
      <c r="BT34" s="18">
        <v>0</v>
      </c>
      <c r="BU34" s="18">
        <v>0</v>
      </c>
      <c r="BV34" s="18">
        <v>13296.460000000003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3271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6369255.0900000492</v>
      </c>
      <c r="CK34" s="18">
        <v>0</v>
      </c>
      <c r="CL34" s="18">
        <v>144798.1200000004</v>
      </c>
      <c r="CM34" s="18">
        <v>0</v>
      </c>
      <c r="CN34" s="18">
        <v>207850.69999999888</v>
      </c>
      <c r="CO34" s="18">
        <v>0</v>
      </c>
      <c r="CP34" s="18">
        <v>0</v>
      </c>
      <c r="CQ34" s="18">
        <v>0</v>
      </c>
      <c r="CR34" s="18">
        <v>234631.03000000067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1530095.7100000405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240552.14999999703</v>
      </c>
      <c r="DY34" s="18">
        <v>0</v>
      </c>
      <c r="DZ34" s="18">
        <v>0</v>
      </c>
      <c r="EA34" s="18">
        <v>0</v>
      </c>
      <c r="EB34" s="18">
        <v>194144.44000000003</v>
      </c>
      <c r="EC34" s="18">
        <v>0</v>
      </c>
      <c r="ED34" s="18">
        <v>0</v>
      </c>
      <c r="EE34" s="18">
        <v>0</v>
      </c>
      <c r="EF34" s="18">
        <v>17556.670000000002</v>
      </c>
      <c r="EG34" s="18">
        <v>0</v>
      </c>
      <c r="EH34" s="18">
        <v>498197.50000000087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457041.95999999996</v>
      </c>
      <c r="EW34" s="18">
        <v>0</v>
      </c>
      <c r="EX34" s="18">
        <v>48266381.590000011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2290169.5399999721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237563580.47998554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12686124.58</v>
      </c>
      <c r="E35" s="19">
        <v>0</v>
      </c>
      <c r="F35" s="18">
        <v>3116184.28</v>
      </c>
      <c r="G35" s="18">
        <v>0</v>
      </c>
      <c r="H35" s="18">
        <v>9569940.3000000007</v>
      </c>
      <c r="I35" s="18">
        <v>0</v>
      </c>
      <c r="J35" s="18">
        <v>0</v>
      </c>
      <c r="K35" s="18">
        <v>0</v>
      </c>
      <c r="L35" s="18">
        <v>31313653.32</v>
      </c>
      <c r="M35" s="18">
        <v>0</v>
      </c>
      <c r="N35" s="18">
        <v>2224417.4500000002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54409192.149999999</v>
      </c>
      <c r="AA35" s="18">
        <v>0</v>
      </c>
      <c r="AB35" s="18">
        <v>0</v>
      </c>
      <c r="AC35" s="18">
        <v>0</v>
      </c>
      <c r="AD35" s="18">
        <v>1531652.27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1823.1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15832667.619999999</v>
      </c>
      <c r="AQ35" s="18">
        <v>0</v>
      </c>
      <c r="AR35" s="18">
        <v>0</v>
      </c>
      <c r="AS35" s="18">
        <v>0</v>
      </c>
      <c r="AT35" s="18">
        <v>16224629.939999999</v>
      </c>
      <c r="AU35" s="18">
        <v>0</v>
      </c>
      <c r="AV35" s="18">
        <v>4428912.03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488234.08</v>
      </c>
      <c r="BC35" s="18">
        <v>0</v>
      </c>
      <c r="BD35" s="18">
        <v>4978249.71</v>
      </c>
      <c r="BE35" s="18">
        <v>0</v>
      </c>
      <c r="BF35" s="18">
        <v>0</v>
      </c>
      <c r="BG35" s="18">
        <v>0</v>
      </c>
      <c r="BH35" s="18">
        <v>1164738.24</v>
      </c>
      <c r="BI35" s="18">
        <v>0</v>
      </c>
      <c r="BJ35" s="18">
        <v>0</v>
      </c>
      <c r="BK35" s="18">
        <v>0</v>
      </c>
      <c r="BL35" s="18">
        <v>470594.04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11134.02</v>
      </c>
      <c r="BS35" s="18">
        <v>0</v>
      </c>
      <c r="BT35" s="18">
        <v>0</v>
      </c>
      <c r="BU35" s="18">
        <v>0</v>
      </c>
      <c r="BV35" s="18">
        <v>28677674.850000001</v>
      </c>
      <c r="BW35" s="18">
        <v>0</v>
      </c>
      <c r="BX35" s="18">
        <v>914805.88</v>
      </c>
      <c r="BY35" s="18">
        <v>0</v>
      </c>
      <c r="BZ35" s="18">
        <v>388290.05</v>
      </c>
      <c r="CA35" s="18">
        <v>0</v>
      </c>
      <c r="CB35" s="18">
        <v>7415611.54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74890578.370000005</v>
      </c>
      <c r="CK35" s="18">
        <v>0</v>
      </c>
      <c r="CL35" s="18">
        <v>1093346.22</v>
      </c>
      <c r="CM35" s="18">
        <v>0</v>
      </c>
      <c r="CN35" s="18">
        <v>255056.43</v>
      </c>
      <c r="CO35" s="18">
        <v>0</v>
      </c>
      <c r="CP35" s="18">
        <v>0</v>
      </c>
      <c r="CQ35" s="18">
        <v>0</v>
      </c>
      <c r="CR35" s="18">
        <v>179698.25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9306847.5999999996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3384452.35</v>
      </c>
      <c r="EC35" s="18">
        <v>0</v>
      </c>
      <c r="ED35" s="18">
        <v>284735.62</v>
      </c>
      <c r="EE35" s="18">
        <v>0</v>
      </c>
      <c r="EF35" s="18">
        <v>922897.45</v>
      </c>
      <c r="EG35" s="18">
        <v>0</v>
      </c>
      <c r="EH35" s="18">
        <v>283680325.86000001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19626248.539999999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234265.36</v>
      </c>
      <c r="FM35" s="18">
        <v>0</v>
      </c>
      <c r="FN35" s="19">
        <v>3349922.66</v>
      </c>
      <c r="FO35" s="19">
        <v>0</v>
      </c>
      <c r="FP35" s="18">
        <v>54037.2</v>
      </c>
      <c r="FQ35" s="18">
        <v>0</v>
      </c>
      <c r="FR35" s="18">
        <v>3295885.46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3917047.84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584571718.32000005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12807535.039999999</v>
      </c>
      <c r="E36" s="19">
        <v>0</v>
      </c>
      <c r="F36" s="18">
        <v>2332500</v>
      </c>
      <c r="G36" s="18">
        <v>0</v>
      </c>
      <c r="H36" s="18">
        <v>7673442.04</v>
      </c>
      <c r="I36" s="18">
        <v>0</v>
      </c>
      <c r="J36" s="18">
        <v>2801593</v>
      </c>
      <c r="K36" s="18">
        <v>0</v>
      </c>
      <c r="L36" s="18">
        <v>0</v>
      </c>
      <c r="M36" s="18">
        <v>0</v>
      </c>
      <c r="N36" s="18">
        <v>5851207</v>
      </c>
      <c r="O36" s="18">
        <v>0</v>
      </c>
      <c r="P36" s="18">
        <v>446719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8709907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47190926</v>
      </c>
      <c r="AK36" s="18">
        <v>0</v>
      </c>
      <c r="AL36" s="18">
        <v>316941</v>
      </c>
      <c r="AM36" s="18">
        <v>0</v>
      </c>
      <c r="AN36" s="18">
        <v>4691795</v>
      </c>
      <c r="AO36" s="18">
        <v>0</v>
      </c>
      <c r="AP36" s="18">
        <v>75689478</v>
      </c>
      <c r="AQ36" s="18">
        <v>0</v>
      </c>
      <c r="AR36" s="18">
        <v>1355183</v>
      </c>
      <c r="AS36" s="18">
        <v>0</v>
      </c>
      <c r="AT36" s="18">
        <v>5179490</v>
      </c>
      <c r="AU36" s="18">
        <v>0</v>
      </c>
      <c r="AV36" s="18">
        <v>1606720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875814</v>
      </c>
      <c r="BC36" s="18">
        <v>0</v>
      </c>
      <c r="BD36" s="18">
        <v>1894870</v>
      </c>
      <c r="BE36" s="18">
        <v>0</v>
      </c>
      <c r="BF36" s="18">
        <v>0</v>
      </c>
      <c r="BG36" s="18">
        <v>0</v>
      </c>
      <c r="BH36" s="18">
        <v>29678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144672</v>
      </c>
      <c r="BQ36" s="18">
        <v>0</v>
      </c>
      <c r="BR36" s="18">
        <v>7250</v>
      </c>
      <c r="BS36" s="18">
        <v>0</v>
      </c>
      <c r="BT36" s="18">
        <v>0</v>
      </c>
      <c r="BU36" s="18">
        <v>0</v>
      </c>
      <c r="BV36" s="18">
        <v>1698033.5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489624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15741171.5</v>
      </c>
      <c r="CK36" s="18">
        <v>0</v>
      </c>
      <c r="CL36" s="18">
        <v>1033651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7591298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1684421</v>
      </c>
      <c r="EC36" s="18">
        <v>0</v>
      </c>
      <c r="ED36" s="18">
        <v>126104</v>
      </c>
      <c r="EE36" s="18">
        <v>0</v>
      </c>
      <c r="EF36" s="18">
        <v>1396325</v>
      </c>
      <c r="EG36" s="18">
        <v>0</v>
      </c>
      <c r="EH36" s="18">
        <v>2210422.5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76198321</v>
      </c>
      <c r="FO36" s="19">
        <v>0</v>
      </c>
      <c r="FP36" s="18">
        <v>0</v>
      </c>
      <c r="FQ36" s="18">
        <v>0</v>
      </c>
      <c r="FR36" s="18">
        <v>45706385</v>
      </c>
      <c r="FS36" s="18">
        <v>0</v>
      </c>
      <c r="FT36" s="80">
        <v>30491936</v>
      </c>
      <c r="FU36" s="80">
        <v>0</v>
      </c>
      <c r="FV36" s="18">
        <v>0</v>
      </c>
      <c r="FW36" s="18">
        <v>0</v>
      </c>
      <c r="FX36" s="18">
        <v>30491936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1581772.5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276552329.03999996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95880972.230000004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95204055.090000004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191085027.31999999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118558604.45999861</v>
      </c>
      <c r="E38" s="19">
        <v>1101763.9500000009</v>
      </c>
      <c r="F38" s="18">
        <v>23852096.359997701</v>
      </c>
      <c r="G38" s="18">
        <v>768151.42000000097</v>
      </c>
      <c r="H38" s="18">
        <v>79557815.960000902</v>
      </c>
      <c r="I38" s="18">
        <v>276659.86</v>
      </c>
      <c r="J38" s="18">
        <v>15148692.140000001</v>
      </c>
      <c r="K38" s="18">
        <v>56952.67</v>
      </c>
      <c r="L38" s="18">
        <v>849649.2</v>
      </c>
      <c r="M38" s="18">
        <v>-6</v>
      </c>
      <c r="N38" s="18">
        <v>6970736.9100000001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27663485.629999999</v>
      </c>
      <c r="AA38" s="18">
        <v>356359.36</v>
      </c>
      <c r="AB38" s="18">
        <v>23677.55</v>
      </c>
      <c r="AC38" s="18">
        <v>0</v>
      </c>
      <c r="AD38" s="18">
        <v>1112234.45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76800041.329999998</v>
      </c>
      <c r="AK38" s="18">
        <v>151009.39000000001</v>
      </c>
      <c r="AL38" s="18">
        <v>0</v>
      </c>
      <c r="AM38" s="18">
        <v>0</v>
      </c>
      <c r="AN38" s="18">
        <v>14302982.369999999</v>
      </c>
      <c r="AO38" s="18">
        <v>0</v>
      </c>
      <c r="AP38" s="18">
        <v>173133591.37</v>
      </c>
      <c r="AQ38" s="18">
        <v>1913837.53</v>
      </c>
      <c r="AR38" s="18">
        <v>1500</v>
      </c>
      <c r="AS38" s="18">
        <v>0</v>
      </c>
      <c r="AT38" s="18">
        <v>9009950.3800000008</v>
      </c>
      <c r="AU38" s="18">
        <v>42916.53</v>
      </c>
      <c r="AV38" s="18">
        <v>16260864.470000001</v>
      </c>
      <c r="AW38" s="18">
        <v>34759.07</v>
      </c>
      <c r="AX38" s="18">
        <v>0</v>
      </c>
      <c r="AY38" s="18">
        <v>0</v>
      </c>
      <c r="AZ38" s="18">
        <v>0</v>
      </c>
      <c r="BA38" s="18">
        <v>0</v>
      </c>
      <c r="BB38" s="18">
        <v>1474299.54</v>
      </c>
      <c r="BC38" s="18">
        <v>44442.86</v>
      </c>
      <c r="BD38" s="18">
        <v>6619817.0700000003</v>
      </c>
      <c r="BE38" s="18">
        <v>59768.25</v>
      </c>
      <c r="BF38" s="18">
        <v>2955386</v>
      </c>
      <c r="BG38" s="18">
        <v>0</v>
      </c>
      <c r="BH38" s="18">
        <v>2756036.18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69356.509999999995</v>
      </c>
      <c r="BQ38" s="18">
        <v>0</v>
      </c>
      <c r="BR38" s="18">
        <v>45999.14</v>
      </c>
      <c r="BS38" s="18">
        <v>0</v>
      </c>
      <c r="BT38" s="18">
        <v>0</v>
      </c>
      <c r="BU38" s="18">
        <v>0</v>
      </c>
      <c r="BV38" s="18">
        <v>11576873.07</v>
      </c>
      <c r="BW38" s="18">
        <v>18381.939999999999</v>
      </c>
      <c r="BX38" s="18">
        <v>0</v>
      </c>
      <c r="BY38" s="18">
        <v>0</v>
      </c>
      <c r="BZ38" s="18">
        <v>0</v>
      </c>
      <c r="CA38" s="18">
        <v>0</v>
      </c>
      <c r="CB38" s="18">
        <v>630339.96</v>
      </c>
      <c r="CC38" s="18">
        <v>-0.77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5472221.5999999996</v>
      </c>
      <c r="DE38" s="18">
        <v>398394.71</v>
      </c>
      <c r="DF38" s="18">
        <v>-8949.06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20384.189999999999</v>
      </c>
      <c r="DU38" s="18">
        <v>0</v>
      </c>
      <c r="DV38" s="18">
        <v>507.98</v>
      </c>
      <c r="DW38" s="18">
        <v>0</v>
      </c>
      <c r="DX38" s="18">
        <v>719765.75</v>
      </c>
      <c r="DY38" s="18">
        <v>12788.38</v>
      </c>
      <c r="DZ38" s="18">
        <v>0</v>
      </c>
      <c r="EA38" s="18">
        <v>0</v>
      </c>
      <c r="EB38" s="18">
        <v>10955921.449999999</v>
      </c>
      <c r="EC38" s="18">
        <v>33451.15</v>
      </c>
      <c r="ED38" s="18">
        <v>13256.77</v>
      </c>
      <c r="EE38" s="18">
        <v>0</v>
      </c>
      <c r="EF38" s="18">
        <v>1352977.57</v>
      </c>
      <c r="EG38" s="18">
        <v>0</v>
      </c>
      <c r="EH38" s="18">
        <v>4906514.88</v>
      </c>
      <c r="EI38" s="18">
        <v>172058.77</v>
      </c>
      <c r="EJ38" s="18">
        <v>0</v>
      </c>
      <c r="EK38" s="18">
        <v>0</v>
      </c>
      <c r="EL38" s="18">
        <v>0</v>
      </c>
      <c r="EM38" s="18">
        <v>0</v>
      </c>
      <c r="EN38" s="18">
        <v>3718981.29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18384799</v>
      </c>
      <c r="EY38" s="18">
        <v>0</v>
      </c>
      <c r="EZ38" s="18">
        <v>0</v>
      </c>
      <c r="FA38" s="18">
        <v>0</v>
      </c>
      <c r="FB38" s="18">
        <v>60653.41</v>
      </c>
      <c r="FC38" s="18">
        <v>0</v>
      </c>
      <c r="FD38" s="18">
        <v>156522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29853353.329999827</v>
      </c>
      <c r="FO38" s="19">
        <v>611</v>
      </c>
      <c r="FP38" s="18">
        <v>1004.27</v>
      </c>
      <c r="FQ38" s="18">
        <v>0</v>
      </c>
      <c r="FR38" s="18">
        <v>0</v>
      </c>
      <c r="FS38" s="18">
        <v>0</v>
      </c>
      <c r="FT38" s="80">
        <v>20000668.309999999</v>
      </c>
      <c r="FU38" s="80">
        <v>0</v>
      </c>
      <c r="FV38" s="18">
        <v>5566337.79</v>
      </c>
      <c r="FW38" s="18">
        <v>0</v>
      </c>
      <c r="FX38" s="18">
        <v>14434330.52</v>
      </c>
      <c r="FY38" s="18">
        <v>0</v>
      </c>
      <c r="FZ38" s="80">
        <v>9851680.7499998305</v>
      </c>
      <c r="GA38" s="80">
        <v>611</v>
      </c>
      <c r="GB38" s="18">
        <v>0</v>
      </c>
      <c r="GC38" s="18">
        <v>0</v>
      </c>
      <c r="GD38" s="18">
        <v>9851680.7499998305</v>
      </c>
      <c r="GE38" s="18">
        <v>611</v>
      </c>
      <c r="GF38" s="18">
        <v>160663.41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546602402.26999843</v>
      </c>
      <c r="HU38" s="18">
        <v>4340536.12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25271347.59</v>
      </c>
      <c r="E39" s="19">
        <v>0</v>
      </c>
      <c r="F39" s="18">
        <v>22220466.25</v>
      </c>
      <c r="G39" s="18">
        <v>0</v>
      </c>
      <c r="H39" s="18">
        <v>3050881.34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19499382.32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545258071.20000005</v>
      </c>
      <c r="AK39" s="18">
        <v>0</v>
      </c>
      <c r="AL39" s="18">
        <v>0</v>
      </c>
      <c r="AM39" s="18">
        <v>0</v>
      </c>
      <c r="AN39" s="18">
        <v>9951992.1199999992</v>
      </c>
      <c r="AO39" s="18">
        <v>0</v>
      </c>
      <c r="AP39" s="18">
        <v>38025462.509999998</v>
      </c>
      <c r="AQ39" s="18">
        <v>0</v>
      </c>
      <c r="AR39" s="18">
        <v>0</v>
      </c>
      <c r="AS39" s="18">
        <v>0</v>
      </c>
      <c r="AT39" s="18">
        <v>9208.9500000000007</v>
      </c>
      <c r="AU39" s="18">
        <v>0</v>
      </c>
      <c r="AV39" s="18">
        <v>348457.02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1486367.05</v>
      </c>
      <c r="BC39" s="18">
        <v>0</v>
      </c>
      <c r="BD39" s="18">
        <v>2670929.6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20562.150000000001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3640360.49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20257586.129999999</v>
      </c>
      <c r="DY39" s="18">
        <v>0</v>
      </c>
      <c r="DZ39" s="18">
        <v>0</v>
      </c>
      <c r="EA39" s="18">
        <v>0</v>
      </c>
      <c r="EB39" s="18">
        <v>20108.64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368124.72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22682846.73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22682846.73</v>
      </c>
      <c r="FU39" s="80">
        <v>0</v>
      </c>
      <c r="FV39" s="18">
        <v>260715.68</v>
      </c>
      <c r="FW39" s="18">
        <v>0</v>
      </c>
      <c r="FX39" s="18">
        <v>22422131.050000001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162380.72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689673187.94000006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3534164.4</v>
      </c>
      <c r="E40" s="19">
        <v>0</v>
      </c>
      <c r="F40" s="18">
        <v>1208582.8899999999</v>
      </c>
      <c r="G40" s="18">
        <v>0</v>
      </c>
      <c r="H40" s="18">
        <v>1393914.59</v>
      </c>
      <c r="I40" s="18">
        <v>0</v>
      </c>
      <c r="J40" s="18">
        <v>931666.92</v>
      </c>
      <c r="K40" s="18">
        <v>0</v>
      </c>
      <c r="L40" s="18">
        <v>175870.21</v>
      </c>
      <c r="M40" s="18">
        <v>0</v>
      </c>
      <c r="N40" s="18">
        <v>6893018.6900000004</v>
      </c>
      <c r="O40" s="18">
        <v>0</v>
      </c>
      <c r="P40" s="18">
        <v>0</v>
      </c>
      <c r="Q40" s="18">
        <v>0</v>
      </c>
      <c r="R40" s="18">
        <v>2283662.88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14980.96</v>
      </c>
      <c r="Y40" s="18">
        <v>0</v>
      </c>
      <c r="Z40" s="18">
        <v>32139073.116760001</v>
      </c>
      <c r="AA40" s="18">
        <v>0</v>
      </c>
      <c r="AB40" s="18">
        <v>0</v>
      </c>
      <c r="AC40" s="18">
        <v>0</v>
      </c>
      <c r="AD40" s="18">
        <v>82446.148860999994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808224333.69239998</v>
      </c>
      <c r="AK40" s="18">
        <v>0</v>
      </c>
      <c r="AL40" s="18">
        <v>0</v>
      </c>
      <c r="AM40" s="18">
        <v>402798.7</v>
      </c>
      <c r="AN40" s="18">
        <v>114224565.23999999</v>
      </c>
      <c r="AO40" s="18">
        <v>0</v>
      </c>
      <c r="AP40" s="18">
        <v>3276971.79</v>
      </c>
      <c r="AQ40" s="18">
        <v>0</v>
      </c>
      <c r="AR40" s="18">
        <v>0</v>
      </c>
      <c r="AS40" s="18">
        <v>0</v>
      </c>
      <c r="AT40" s="18">
        <v>2026110.48</v>
      </c>
      <c r="AU40" s="18">
        <v>0</v>
      </c>
      <c r="AV40" s="18">
        <v>1128203.91181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238940.63948799999</v>
      </c>
      <c r="BC40" s="18">
        <v>0</v>
      </c>
      <c r="BD40" s="18">
        <v>571082.55131600006</v>
      </c>
      <c r="BE40" s="18">
        <v>0</v>
      </c>
      <c r="BF40" s="18">
        <v>0</v>
      </c>
      <c r="BG40" s="18">
        <v>0</v>
      </c>
      <c r="BH40" s="18">
        <v>197649.12</v>
      </c>
      <c r="BI40" s="18">
        <v>0</v>
      </c>
      <c r="BJ40" s="18">
        <v>232118.93</v>
      </c>
      <c r="BK40" s="18">
        <v>0</v>
      </c>
      <c r="BL40" s="18">
        <v>1576457.04</v>
      </c>
      <c r="BM40" s="18">
        <v>0</v>
      </c>
      <c r="BN40" s="18">
        <v>0</v>
      </c>
      <c r="BO40" s="18">
        <v>0</v>
      </c>
      <c r="BP40" s="18">
        <v>836170.44</v>
      </c>
      <c r="BQ40" s="18">
        <v>0</v>
      </c>
      <c r="BR40" s="18">
        <v>10631.6</v>
      </c>
      <c r="BS40" s="18">
        <v>0</v>
      </c>
      <c r="BT40" s="18">
        <v>0</v>
      </c>
      <c r="BU40" s="18">
        <v>0</v>
      </c>
      <c r="BV40" s="18">
        <v>215662.98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15825.44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13506621.870309999</v>
      </c>
      <c r="CK40" s="18">
        <v>0</v>
      </c>
      <c r="CL40" s="18">
        <v>487427.76543999999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341212.38543999998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213833.34925999999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1389857.9804990001</v>
      </c>
      <c r="DY40" s="18">
        <v>0</v>
      </c>
      <c r="DZ40" s="18">
        <v>0</v>
      </c>
      <c r="EA40" s="18">
        <v>0</v>
      </c>
      <c r="EB40" s="18">
        <v>15563765.502916001</v>
      </c>
      <c r="EC40" s="18">
        <v>0</v>
      </c>
      <c r="ED40" s="18">
        <v>1289237.6200000001</v>
      </c>
      <c r="EE40" s="18">
        <v>0</v>
      </c>
      <c r="EF40" s="18">
        <v>10278090.26</v>
      </c>
      <c r="EG40" s="18">
        <v>0</v>
      </c>
      <c r="EH40" s="18">
        <v>3030119.5582320001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4192.5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18004340.18</v>
      </c>
      <c r="EY40" s="18">
        <v>0</v>
      </c>
      <c r="EZ40" s="18">
        <v>0</v>
      </c>
      <c r="FA40" s="18">
        <v>0</v>
      </c>
      <c r="FB40" s="18">
        <v>124964.25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40434.22</v>
      </c>
      <c r="FK40" s="18">
        <v>0</v>
      </c>
      <c r="FL40" s="18">
        <v>0</v>
      </c>
      <c r="FM40" s="18">
        <v>0</v>
      </c>
      <c r="FN40" s="19">
        <v>10369870.83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10369870.83</v>
      </c>
      <c r="FU40" s="80">
        <v>0</v>
      </c>
      <c r="FV40" s="18">
        <v>0</v>
      </c>
      <c r="FW40" s="18">
        <v>0</v>
      </c>
      <c r="FX40" s="18">
        <v>10369870.83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3532774.147688</v>
      </c>
      <c r="GG40" s="18">
        <v>0</v>
      </c>
      <c r="GH40" s="18">
        <v>49721153.697700001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1105799795.1081202</v>
      </c>
      <c r="HU40" s="18">
        <v>402798.7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1287811.9300000002</v>
      </c>
      <c r="E41" s="19">
        <v>0</v>
      </c>
      <c r="F41" s="18">
        <v>235245.07</v>
      </c>
      <c r="G41" s="18">
        <v>0</v>
      </c>
      <c r="H41" s="18">
        <v>450712.32000000001</v>
      </c>
      <c r="I41" s="18">
        <v>0</v>
      </c>
      <c r="J41" s="18">
        <v>601854.54</v>
      </c>
      <c r="K41" s="18">
        <v>0</v>
      </c>
      <c r="L41" s="18">
        <v>12</v>
      </c>
      <c r="M41" s="18">
        <v>0</v>
      </c>
      <c r="N41" s="18">
        <v>458615.99</v>
      </c>
      <c r="O41" s="18">
        <v>0</v>
      </c>
      <c r="P41" s="18">
        <v>0</v>
      </c>
      <c r="Q41" s="18">
        <v>0</v>
      </c>
      <c r="R41" s="18">
        <v>23536.46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4747682.33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81029222.950000003</v>
      </c>
      <c r="AQ41" s="18">
        <v>0</v>
      </c>
      <c r="AR41" s="18">
        <v>1373088.95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81278.98</v>
      </c>
      <c r="BC41" s="18">
        <v>0</v>
      </c>
      <c r="BD41" s="18">
        <v>52993.14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5256125.9000000004</v>
      </c>
      <c r="CK41" s="18">
        <v>0</v>
      </c>
      <c r="CL41" s="18">
        <v>80488.320000000007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641673.26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1583864.78</v>
      </c>
      <c r="DY41" s="18">
        <v>0</v>
      </c>
      <c r="DZ41" s="18">
        <v>0</v>
      </c>
      <c r="EA41" s="18">
        <v>0</v>
      </c>
      <c r="EB41" s="18">
        <v>413628.01</v>
      </c>
      <c r="EC41" s="18">
        <v>0</v>
      </c>
      <c r="ED41" s="18">
        <v>0</v>
      </c>
      <c r="EE41" s="18">
        <v>0</v>
      </c>
      <c r="EF41" s="18">
        <v>196591.43</v>
      </c>
      <c r="EG41" s="18">
        <v>0</v>
      </c>
      <c r="EH41" s="18">
        <v>119434.43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97346048.860000029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9046.23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9758938.0499999952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65395.32999999998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51707.550000000017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9885087.1599999964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2305204.3599999924</v>
      </c>
      <c r="E43" s="19">
        <v>0</v>
      </c>
      <c r="F43" s="18">
        <v>1320698.899999995</v>
      </c>
      <c r="G43" s="18">
        <v>0</v>
      </c>
      <c r="H43" s="18">
        <v>10498.870000000004</v>
      </c>
      <c r="I43" s="18">
        <v>0</v>
      </c>
      <c r="J43" s="18">
        <v>974006.58999999729</v>
      </c>
      <c r="K43" s="18">
        <v>0</v>
      </c>
      <c r="L43" s="18">
        <v>0</v>
      </c>
      <c r="M43" s="18">
        <v>0</v>
      </c>
      <c r="N43" s="18">
        <v>137781.99000000002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16907.849999999999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6385069.8199999984</v>
      </c>
      <c r="AQ43" s="18">
        <v>0</v>
      </c>
      <c r="AR43" s="18">
        <v>0</v>
      </c>
      <c r="AS43" s="18">
        <v>0</v>
      </c>
      <c r="AT43" s="18">
        <v>4350</v>
      </c>
      <c r="AU43" s="18">
        <v>0</v>
      </c>
      <c r="AV43" s="18">
        <v>35657.140000000007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31382.700000000106</v>
      </c>
      <c r="BC43" s="18">
        <v>0</v>
      </c>
      <c r="BD43" s="18">
        <v>23595.260000000861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6406606.5899999114</v>
      </c>
      <c r="CK43" s="18">
        <v>0</v>
      </c>
      <c r="CL43" s="18">
        <v>489048.13999999891</v>
      </c>
      <c r="CM43" s="18">
        <v>0</v>
      </c>
      <c r="CN43" s="18">
        <v>95826.310000000449</v>
      </c>
      <c r="CO43" s="18">
        <v>0</v>
      </c>
      <c r="CP43" s="18">
        <v>0</v>
      </c>
      <c r="CQ43" s="18">
        <v>0</v>
      </c>
      <c r="CR43" s="18">
        <v>89368.920000000347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116520.24000000059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16724.970000000041</v>
      </c>
      <c r="DU43" s="18">
        <v>0</v>
      </c>
      <c r="DV43" s="18">
        <v>0</v>
      </c>
      <c r="DW43" s="18">
        <v>0</v>
      </c>
      <c r="DX43" s="18">
        <v>13970.210000000017</v>
      </c>
      <c r="DY43" s="18">
        <v>0</v>
      </c>
      <c r="DZ43" s="18">
        <v>0</v>
      </c>
      <c r="EA43" s="18">
        <v>0</v>
      </c>
      <c r="EB43" s="18">
        <v>837165.07</v>
      </c>
      <c r="EC43" s="18">
        <v>0</v>
      </c>
      <c r="ED43" s="18">
        <v>0</v>
      </c>
      <c r="EE43" s="18">
        <v>0</v>
      </c>
      <c r="EF43" s="18">
        <v>4998.28</v>
      </c>
      <c r="EG43" s="18">
        <v>0</v>
      </c>
      <c r="EH43" s="18">
        <v>662747.58000000031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17672925.429999907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1483577.8699999922</v>
      </c>
      <c r="E44" s="19">
        <v>0</v>
      </c>
      <c r="F44" s="18">
        <v>1242009.419999992</v>
      </c>
      <c r="G44" s="18">
        <v>0</v>
      </c>
      <c r="H44" s="18">
        <v>0</v>
      </c>
      <c r="I44" s="18">
        <v>0</v>
      </c>
      <c r="J44" s="18">
        <v>241568.4500000001</v>
      </c>
      <c r="K44" s="18">
        <v>0</v>
      </c>
      <c r="L44" s="18">
        <v>0</v>
      </c>
      <c r="M44" s="18">
        <v>0</v>
      </c>
      <c r="N44" s="18">
        <v>4365083.6599999228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76729.489999999976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46816957.820000306</v>
      </c>
      <c r="AK44" s="18">
        <v>0</v>
      </c>
      <c r="AL44" s="18">
        <v>0</v>
      </c>
      <c r="AM44" s="18">
        <v>0</v>
      </c>
      <c r="AN44" s="18">
        <v>3590365.1900000037</v>
      </c>
      <c r="AO44" s="18">
        <v>0</v>
      </c>
      <c r="AP44" s="18">
        <v>49506718.450000174</v>
      </c>
      <c r="AQ44" s="18">
        <v>0</v>
      </c>
      <c r="AR44" s="18">
        <v>0</v>
      </c>
      <c r="AS44" s="18">
        <v>0</v>
      </c>
      <c r="AT44" s="18">
        <v>5190</v>
      </c>
      <c r="AU44" s="18">
        <v>0</v>
      </c>
      <c r="AV44" s="18">
        <v>16454.269999999997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142708.07000000015</v>
      </c>
      <c r="BC44" s="18">
        <v>0</v>
      </c>
      <c r="BD44" s="18">
        <v>77803.23000000001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3557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2793403.2699999842</v>
      </c>
      <c r="CK44" s="18">
        <v>0</v>
      </c>
      <c r="CL44" s="18">
        <v>163640.9500000003</v>
      </c>
      <c r="CM44" s="18">
        <v>0</v>
      </c>
      <c r="CN44" s="18">
        <v>147495.46000000049</v>
      </c>
      <c r="CO44" s="18">
        <v>0</v>
      </c>
      <c r="CP44" s="18">
        <v>0</v>
      </c>
      <c r="CQ44" s="18">
        <v>0</v>
      </c>
      <c r="CR44" s="18">
        <v>147330.93000000043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1562814.9799999504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227014.41000000006</v>
      </c>
      <c r="DY44" s="18">
        <v>0</v>
      </c>
      <c r="DZ44" s="18">
        <v>0</v>
      </c>
      <c r="EA44" s="18">
        <v>0</v>
      </c>
      <c r="EB44" s="18">
        <v>90574.000000000189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85389.950000000041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1129448.31</v>
      </c>
      <c r="EW44" s="18">
        <v>0</v>
      </c>
      <c r="EX44" s="18">
        <v>36670070.350000046</v>
      </c>
      <c r="EY44" s="18">
        <v>0</v>
      </c>
      <c r="EZ44" s="18">
        <v>0</v>
      </c>
      <c r="FA44" s="18">
        <v>0</v>
      </c>
      <c r="FB44" s="18">
        <v>8813.2800000000007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8040381.5199999986</v>
      </c>
      <c r="FO44" s="19">
        <v>0</v>
      </c>
      <c r="FP44" s="18">
        <v>0</v>
      </c>
      <c r="FQ44" s="18">
        <v>0</v>
      </c>
      <c r="FR44" s="18">
        <v>388326.11</v>
      </c>
      <c r="FS44" s="18">
        <v>0</v>
      </c>
      <c r="FT44" s="80">
        <v>7652055.4099999983</v>
      </c>
      <c r="FU44" s="80">
        <v>0</v>
      </c>
      <c r="FV44" s="18">
        <v>142960.24</v>
      </c>
      <c r="FW44" s="18">
        <v>0</v>
      </c>
      <c r="FX44" s="18">
        <v>7509095.1699999981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180916.16999999966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157335742.35000038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2257230.0199999986</v>
      </c>
      <c r="E45" s="19">
        <v>0</v>
      </c>
      <c r="F45" s="18">
        <v>897100.6399999985</v>
      </c>
      <c r="G45" s="18">
        <v>0</v>
      </c>
      <c r="H45" s="18">
        <v>845015.43999999983</v>
      </c>
      <c r="I45" s="18">
        <v>0</v>
      </c>
      <c r="J45" s="18">
        <v>515113.94000000058</v>
      </c>
      <c r="K45" s="18">
        <v>0</v>
      </c>
      <c r="L45" s="18">
        <v>0</v>
      </c>
      <c r="M45" s="18">
        <v>0</v>
      </c>
      <c r="N45" s="18">
        <v>2670491.8099999786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84511349.330004096</v>
      </c>
      <c r="AQ45" s="18">
        <v>0</v>
      </c>
      <c r="AR45" s="18">
        <v>1644801.5699999812</v>
      </c>
      <c r="AS45" s="18">
        <v>0</v>
      </c>
      <c r="AT45" s="18">
        <v>38819.25</v>
      </c>
      <c r="AU45" s="18">
        <v>0</v>
      </c>
      <c r="AV45" s="18">
        <v>662862.87000000058</v>
      </c>
      <c r="AW45" s="18">
        <v>0</v>
      </c>
      <c r="AX45" s="18">
        <v>365.89</v>
      </c>
      <c r="AY45" s="18">
        <v>0</v>
      </c>
      <c r="AZ45" s="18">
        <v>0</v>
      </c>
      <c r="BA45" s="18">
        <v>0</v>
      </c>
      <c r="BB45" s="18">
        <v>125203.26000000055</v>
      </c>
      <c r="BC45" s="18">
        <v>0</v>
      </c>
      <c r="BD45" s="18">
        <v>155842.33000000261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131023.64000000001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5762368.5300000375</v>
      </c>
      <c r="CK45" s="18">
        <v>0</v>
      </c>
      <c r="CL45" s="18">
        <v>3214662.869999995</v>
      </c>
      <c r="CM45" s="18">
        <v>0</v>
      </c>
      <c r="CN45" s="18">
        <v>38188.090000000077</v>
      </c>
      <c r="CO45" s="18">
        <v>0</v>
      </c>
      <c r="CP45" s="18">
        <v>0</v>
      </c>
      <c r="CQ45" s="18">
        <v>0</v>
      </c>
      <c r="CR45" s="18">
        <v>37907.09000000004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433868.87999999902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362527.69000000006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100893.00999999995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150760.79999999999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2163346.17</v>
      </c>
      <c r="EY45" s="18">
        <v>0</v>
      </c>
      <c r="EZ45" s="18">
        <v>0</v>
      </c>
      <c r="FA45" s="18">
        <v>0</v>
      </c>
      <c r="FB45" s="18">
        <v>-66234.33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52215.45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104452020.38000409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2177160.42</v>
      </c>
      <c r="E46" s="19">
        <v>0</v>
      </c>
      <c r="F46" s="18">
        <v>10914.6</v>
      </c>
      <c r="G46" s="18">
        <v>0</v>
      </c>
      <c r="H46" s="18">
        <v>1965114.65</v>
      </c>
      <c r="I46" s="18">
        <v>0</v>
      </c>
      <c r="J46" s="18">
        <v>201131.17</v>
      </c>
      <c r="K46" s="18">
        <v>0</v>
      </c>
      <c r="L46" s="18">
        <v>6758.93</v>
      </c>
      <c r="M46" s="18">
        <v>0</v>
      </c>
      <c r="N46" s="18">
        <v>105390.89</v>
      </c>
      <c r="O46" s="18">
        <v>0</v>
      </c>
      <c r="P46" s="18">
        <v>0</v>
      </c>
      <c r="Q46" s="18">
        <v>0</v>
      </c>
      <c r="R46" s="18">
        <v>31577216.559999999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2341333.9500000002</v>
      </c>
      <c r="AA46" s="18">
        <v>0</v>
      </c>
      <c r="AB46" s="18">
        <v>0</v>
      </c>
      <c r="AC46" s="18">
        <v>0</v>
      </c>
      <c r="AD46" s="18">
        <v>63653.61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16567942.039999999</v>
      </c>
      <c r="AQ46" s="18">
        <v>0</v>
      </c>
      <c r="AR46" s="18">
        <v>27037.5</v>
      </c>
      <c r="AS46" s="18">
        <v>0</v>
      </c>
      <c r="AT46" s="18">
        <v>8073598.7599999998</v>
      </c>
      <c r="AU46" s="18">
        <v>0</v>
      </c>
      <c r="AV46" s="18">
        <v>4831322.2699999996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14310.3</v>
      </c>
      <c r="BC46" s="18">
        <v>0</v>
      </c>
      <c r="BD46" s="18">
        <v>839383.18</v>
      </c>
      <c r="BE46" s="18">
        <v>0</v>
      </c>
      <c r="BF46" s="18">
        <v>0</v>
      </c>
      <c r="BG46" s="18">
        <v>0</v>
      </c>
      <c r="BH46" s="18">
        <v>97198.61</v>
      </c>
      <c r="BI46" s="18">
        <v>0</v>
      </c>
      <c r="BJ46" s="18">
        <v>1273142.77</v>
      </c>
      <c r="BK46" s="18">
        <v>0</v>
      </c>
      <c r="BL46" s="18">
        <v>0</v>
      </c>
      <c r="BM46" s="18">
        <v>0</v>
      </c>
      <c r="BN46" s="18">
        <v>238973.45</v>
      </c>
      <c r="BO46" s="18">
        <v>0</v>
      </c>
      <c r="BP46" s="18">
        <v>0</v>
      </c>
      <c r="BQ46" s="18">
        <v>0</v>
      </c>
      <c r="BR46" s="18">
        <v>-9.99</v>
      </c>
      <c r="BS46" s="18">
        <v>0</v>
      </c>
      <c r="BT46" s="18">
        <v>0</v>
      </c>
      <c r="BU46" s="18">
        <v>0</v>
      </c>
      <c r="BV46" s="18">
        <v>1485583.57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247826.33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16105756.51</v>
      </c>
      <c r="CK46" s="18">
        <v>0</v>
      </c>
      <c r="CL46" s="18">
        <v>647029.96</v>
      </c>
      <c r="CM46" s="18">
        <v>0</v>
      </c>
      <c r="CN46" s="18">
        <v>265905.02</v>
      </c>
      <c r="CO46" s="18">
        <v>0</v>
      </c>
      <c r="CP46" s="18">
        <v>0</v>
      </c>
      <c r="CQ46" s="18">
        <v>0</v>
      </c>
      <c r="CR46" s="18">
        <v>264503.90000000002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3821310.42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733.25</v>
      </c>
      <c r="DU46" s="18">
        <v>0</v>
      </c>
      <c r="DV46" s="18">
        <v>0</v>
      </c>
      <c r="DW46" s="18">
        <v>0</v>
      </c>
      <c r="DX46" s="18">
        <v>17595016.68</v>
      </c>
      <c r="DY46" s="18">
        <v>0</v>
      </c>
      <c r="DZ46" s="18">
        <v>0</v>
      </c>
      <c r="EA46" s="18">
        <v>0</v>
      </c>
      <c r="EB46" s="18">
        <v>8255629.8799999999</v>
      </c>
      <c r="EC46" s="18">
        <v>0</v>
      </c>
      <c r="ED46" s="18">
        <v>30316.13</v>
      </c>
      <c r="EE46" s="18">
        <v>0</v>
      </c>
      <c r="EF46" s="18">
        <v>1577007.44</v>
      </c>
      <c r="EG46" s="18">
        <v>0</v>
      </c>
      <c r="EH46" s="18">
        <v>1759828.65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8069755.6100000003</v>
      </c>
      <c r="FO46" s="19">
        <v>0</v>
      </c>
      <c r="FP46" s="18">
        <v>0</v>
      </c>
      <c r="FQ46" s="18">
        <v>0</v>
      </c>
      <c r="FR46" s="18">
        <v>8069755.6100000003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2772512.05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131133128.64999999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1852.4199999999998</v>
      </c>
      <c r="E47" s="19">
        <v>0</v>
      </c>
      <c r="F47" s="18">
        <v>1108.42</v>
      </c>
      <c r="G47" s="18">
        <v>0</v>
      </c>
      <c r="H47" s="18">
        <v>0</v>
      </c>
      <c r="I47" s="18">
        <v>0</v>
      </c>
      <c r="J47" s="18">
        <v>743.99999999999977</v>
      </c>
      <c r="K47" s="18">
        <v>0</v>
      </c>
      <c r="L47" s="18">
        <v>0</v>
      </c>
      <c r="M47" s="18">
        <v>0</v>
      </c>
      <c r="N47" s="18">
        <v>31315.169999999984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-84489.340000000011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60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140.88</v>
      </c>
      <c r="BC47" s="18">
        <v>0</v>
      </c>
      <c r="BD47" s="18">
        <v>79.95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5976.7500000000009</v>
      </c>
      <c r="CK47" s="18">
        <v>0</v>
      </c>
      <c r="CL47" s="18">
        <v>-1156.19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520.17999999999995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-248.55000000000013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39.19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4190</v>
      </c>
      <c r="FO47" s="19">
        <v>0</v>
      </c>
      <c r="FP47" s="18">
        <v>0</v>
      </c>
      <c r="FQ47" s="18">
        <v>0</v>
      </c>
      <c r="FR47" s="18">
        <v>4190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1991.8999999999999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-39727.640000000036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2092.15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349632164.92000002</v>
      </c>
      <c r="AK48" s="18">
        <v>0</v>
      </c>
      <c r="AL48" s="18">
        <v>0</v>
      </c>
      <c r="AM48" s="18">
        <v>0</v>
      </c>
      <c r="AN48" s="18">
        <v>22355847.369999997</v>
      </c>
      <c r="AO48" s="18">
        <v>0</v>
      </c>
      <c r="AP48" s="18">
        <v>172413066.56999999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104687.81000000001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39026636.109999999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37399.019999999997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9831778.8499999996</v>
      </c>
      <c r="FO48" s="19">
        <v>0</v>
      </c>
      <c r="FP48" s="18">
        <v>0</v>
      </c>
      <c r="FQ48" s="18">
        <v>0</v>
      </c>
      <c r="FR48" s="18">
        <v>6652102.4199999999</v>
      </c>
      <c r="FS48" s="18">
        <v>0</v>
      </c>
      <c r="FT48" s="80">
        <v>3179676.43</v>
      </c>
      <c r="FU48" s="80">
        <v>0</v>
      </c>
      <c r="FV48" s="18">
        <v>56605.43</v>
      </c>
      <c r="FW48" s="18">
        <v>0</v>
      </c>
      <c r="FX48" s="18">
        <v>3123071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778156.04999999993</v>
      </c>
      <c r="GG48" s="18">
        <v>0</v>
      </c>
      <c r="GH48" s="18">
        <v>0</v>
      </c>
      <c r="GI48" s="18">
        <v>0</v>
      </c>
      <c r="GJ48" s="18">
        <v>138130.46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594319959.30999994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6950512.5999999987</v>
      </c>
      <c r="E49" s="19">
        <v>0</v>
      </c>
      <c r="F49" s="18">
        <v>1203041.9699999988</v>
      </c>
      <c r="G49" s="18">
        <v>0</v>
      </c>
      <c r="H49" s="18">
        <v>141172.37</v>
      </c>
      <c r="I49" s="18">
        <v>0</v>
      </c>
      <c r="J49" s="18">
        <v>5606298.2599999998</v>
      </c>
      <c r="K49" s="18">
        <v>0</v>
      </c>
      <c r="L49" s="18">
        <v>0</v>
      </c>
      <c r="M49" s="18">
        <v>0</v>
      </c>
      <c r="N49" s="18">
        <v>1183747.8499999994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17642.28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141072010.27999991</v>
      </c>
      <c r="AQ49" s="18">
        <v>0</v>
      </c>
      <c r="AR49" s="18">
        <v>0</v>
      </c>
      <c r="AS49" s="18">
        <v>0</v>
      </c>
      <c r="AT49" s="18">
        <v>31768.15</v>
      </c>
      <c r="AU49" s="18">
        <v>0</v>
      </c>
      <c r="AV49" s="18">
        <v>8227.5599999998103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157708.23000000036</v>
      </c>
      <c r="BC49" s="18">
        <v>0</v>
      </c>
      <c r="BD49" s="18">
        <v>3706373.9899999881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7500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24677.96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10000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495.5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16716484.260000026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1889227.8699999831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362361.82000000123</v>
      </c>
      <c r="DY49" s="18">
        <v>0</v>
      </c>
      <c r="DZ49" s="18">
        <v>0</v>
      </c>
      <c r="EA49" s="18">
        <v>0</v>
      </c>
      <c r="EB49" s="18">
        <v>36788321.05999992</v>
      </c>
      <c r="EC49" s="18">
        <v>0</v>
      </c>
      <c r="ED49" s="18">
        <v>0</v>
      </c>
      <c r="EE49" s="18">
        <v>0</v>
      </c>
      <c r="EF49" s="18">
        <v>50213.590000000004</v>
      </c>
      <c r="EG49" s="18">
        <v>0</v>
      </c>
      <c r="EH49" s="18">
        <v>208937.82000000007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686720</v>
      </c>
      <c r="ES49" s="18">
        <v>0</v>
      </c>
      <c r="ET49" s="18">
        <v>0</v>
      </c>
      <c r="EU49" s="18">
        <v>0</v>
      </c>
      <c r="EV49" s="18">
        <v>106771.71000000002</v>
      </c>
      <c r="EW49" s="18">
        <v>0</v>
      </c>
      <c r="EX49" s="18">
        <v>51848845.139999807</v>
      </c>
      <c r="EY49" s="18">
        <v>0</v>
      </c>
      <c r="EZ49" s="18">
        <v>0</v>
      </c>
      <c r="FA49" s="18">
        <v>0</v>
      </c>
      <c r="FB49" s="18">
        <v>1279075.27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6232392.8500000006</v>
      </c>
      <c r="FO49" s="19">
        <v>0</v>
      </c>
      <c r="FP49" s="18">
        <v>0</v>
      </c>
      <c r="FQ49" s="18">
        <v>0</v>
      </c>
      <c r="FR49" s="18">
        <v>581283</v>
      </c>
      <c r="FS49" s="18">
        <v>0</v>
      </c>
      <c r="FT49" s="80">
        <v>5651109.8500000006</v>
      </c>
      <c r="FU49" s="80">
        <v>0</v>
      </c>
      <c r="FV49" s="18">
        <v>0</v>
      </c>
      <c r="FW49" s="18">
        <v>0</v>
      </c>
      <c r="FX49" s="18">
        <v>5651109.8500000006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573090.67999999668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269924522.29999965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1015437.47</v>
      </c>
      <c r="E50" s="19">
        <v>0</v>
      </c>
      <c r="F50" s="18">
        <v>830948.1</v>
      </c>
      <c r="G50" s="18">
        <v>0</v>
      </c>
      <c r="H50" s="18">
        <v>22797.08</v>
      </c>
      <c r="I50" s="18">
        <v>0</v>
      </c>
      <c r="J50" s="18">
        <v>161692.29</v>
      </c>
      <c r="K50" s="18">
        <v>0</v>
      </c>
      <c r="L50" s="18">
        <v>318.33</v>
      </c>
      <c r="M50" s="18">
        <v>0</v>
      </c>
      <c r="N50" s="18">
        <v>2769914.8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2528609.9900000002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218960427.75999999</v>
      </c>
      <c r="AQ50" s="18">
        <v>0</v>
      </c>
      <c r="AR50" s="18">
        <v>0</v>
      </c>
      <c r="AS50" s="18">
        <v>0</v>
      </c>
      <c r="AT50" s="18">
        <v>173539.4</v>
      </c>
      <c r="AU50" s="18">
        <v>0</v>
      </c>
      <c r="AV50" s="18">
        <v>25587.7</v>
      </c>
      <c r="AW50" s="18">
        <v>0</v>
      </c>
      <c r="AX50" s="18">
        <v>3350</v>
      </c>
      <c r="AY50" s="18">
        <v>0</v>
      </c>
      <c r="AZ50" s="18">
        <v>11242.37</v>
      </c>
      <c r="BA50" s="18">
        <v>0</v>
      </c>
      <c r="BB50" s="18">
        <v>26884.83</v>
      </c>
      <c r="BC50" s="18">
        <v>0</v>
      </c>
      <c r="BD50" s="18">
        <v>80001.58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20302.64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3308139.16</v>
      </c>
      <c r="CK50" s="18">
        <v>0</v>
      </c>
      <c r="CL50" s="18">
        <v>52203.76</v>
      </c>
      <c r="CM50" s="18">
        <v>0</v>
      </c>
      <c r="CN50" s="18">
        <v>133923.34</v>
      </c>
      <c r="CO50" s="18">
        <v>0</v>
      </c>
      <c r="CP50" s="18">
        <v>0</v>
      </c>
      <c r="CQ50" s="18">
        <v>0</v>
      </c>
      <c r="CR50" s="18">
        <v>44790.55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2293221.63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1244021.29</v>
      </c>
      <c r="DY50" s="18">
        <v>0</v>
      </c>
      <c r="DZ50" s="18">
        <v>0</v>
      </c>
      <c r="EA50" s="18">
        <v>0</v>
      </c>
      <c r="EB50" s="18">
        <v>49246.69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146063.82999999999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1509005.98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234396233.09999999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109058754.77999118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109058754.77999118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10406403.389999995</v>
      </c>
      <c r="E52" s="19">
        <v>0</v>
      </c>
      <c r="F52" s="18">
        <v>3629987.0799999954</v>
      </c>
      <c r="G52" s="18">
        <v>0</v>
      </c>
      <c r="H52" s="18">
        <v>5558110.9999999991</v>
      </c>
      <c r="I52" s="18">
        <v>0</v>
      </c>
      <c r="J52" s="18">
        <v>1218305.31</v>
      </c>
      <c r="K52" s="18">
        <v>0</v>
      </c>
      <c r="L52" s="18">
        <v>0</v>
      </c>
      <c r="M52" s="18">
        <v>0</v>
      </c>
      <c r="N52" s="18">
        <v>1961825.35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302199.09000000003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57293302.609999999</v>
      </c>
      <c r="AQ52" s="18">
        <v>0</v>
      </c>
      <c r="AR52" s="18">
        <v>83177</v>
      </c>
      <c r="AS52" s="18">
        <v>0</v>
      </c>
      <c r="AT52" s="18">
        <v>58427.4</v>
      </c>
      <c r="AU52" s="18">
        <v>0</v>
      </c>
      <c r="AV52" s="18">
        <v>53443.72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828347.15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3106.24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5033695.99</v>
      </c>
      <c r="DE52" s="18">
        <v>0</v>
      </c>
      <c r="DF52" s="18">
        <v>96798.59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9055460.4100000001</v>
      </c>
      <c r="DY52" s="18">
        <v>0</v>
      </c>
      <c r="DZ52" s="18">
        <v>0</v>
      </c>
      <c r="EA52" s="18">
        <v>0</v>
      </c>
      <c r="EB52" s="18">
        <v>6499275.8499999996</v>
      </c>
      <c r="EC52" s="18">
        <v>0</v>
      </c>
      <c r="ED52" s="18">
        <v>0</v>
      </c>
      <c r="EE52" s="18">
        <v>0</v>
      </c>
      <c r="EF52" s="18">
        <v>57186.63</v>
      </c>
      <c r="EG52" s="18">
        <v>0</v>
      </c>
      <c r="EH52" s="18">
        <v>392142.86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6749.71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92131541.98999998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3367790931.5179739</v>
      </c>
      <c r="FO53" s="19">
        <v>0</v>
      </c>
      <c r="FP53" s="18">
        <v>2563799.7849999997</v>
      </c>
      <c r="FQ53" s="18">
        <v>0</v>
      </c>
      <c r="FR53" s="18">
        <v>17305.776600000041</v>
      </c>
      <c r="FS53" s="18">
        <v>0</v>
      </c>
      <c r="FT53" s="80">
        <v>778092810.78224802</v>
      </c>
      <c r="FU53" s="80">
        <v>0</v>
      </c>
      <c r="FV53" s="18">
        <v>1744011.355999995</v>
      </c>
      <c r="FW53" s="18">
        <v>0</v>
      </c>
      <c r="FX53" s="18">
        <v>776348799.42624807</v>
      </c>
      <c r="FY53" s="18">
        <v>0</v>
      </c>
      <c r="FZ53" s="80">
        <v>2587117015.1741257</v>
      </c>
      <c r="GA53" s="80">
        <v>0</v>
      </c>
      <c r="GB53" s="18">
        <v>50233848.33899986</v>
      </c>
      <c r="GC53" s="18">
        <v>0</v>
      </c>
      <c r="GD53" s="18">
        <v>2536883166.8351259</v>
      </c>
      <c r="GE53" s="18">
        <v>0</v>
      </c>
      <c r="GF53" s="18">
        <v>121247.94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3367912179.4579735</v>
      </c>
      <c r="HU53" s="18">
        <v>0</v>
      </c>
    </row>
    <row r="54" spans="1:229" ht="12.75" customHeight="1">
      <c r="A54" s="57" t="s">
        <v>242</v>
      </c>
      <c r="B54" s="17">
        <v>2002</v>
      </c>
      <c r="C54" s="58" t="s">
        <v>240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1022666.310000004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1023029.7957142898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240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50363.670000000304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58501077.070000246</v>
      </c>
      <c r="FO55" s="19">
        <v>0</v>
      </c>
      <c r="FP55" s="18">
        <v>11299.400000000003</v>
      </c>
      <c r="FQ55" s="18">
        <v>0</v>
      </c>
      <c r="FR55" s="18">
        <v>18846526.809999954</v>
      </c>
      <c r="FS55" s="18">
        <v>0</v>
      </c>
      <c r="FT55" s="80">
        <v>20439299.5600003</v>
      </c>
      <c r="FU55" s="80">
        <v>0</v>
      </c>
      <c r="FV55" s="18">
        <v>103237.24999999993</v>
      </c>
      <c r="FW55" s="18">
        <v>0</v>
      </c>
      <c r="FX55" s="18">
        <v>20336062.3100003</v>
      </c>
      <c r="FY55" s="18">
        <v>0</v>
      </c>
      <c r="FZ55" s="80">
        <v>19203951.299999997</v>
      </c>
      <c r="GA55" s="80">
        <v>0</v>
      </c>
      <c r="GB55" s="18">
        <v>2204381.6400000006</v>
      </c>
      <c r="GC55" s="18">
        <v>0</v>
      </c>
      <c r="GD55" s="18">
        <v>16999569.659999996</v>
      </c>
      <c r="GE55" s="18">
        <v>0</v>
      </c>
      <c r="GF55" s="18">
        <v>17957526.739999019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63668.959999999992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76572636.439999253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240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60781.39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30710955.420000002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30771736.810000002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240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376747.62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12599333.33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12976080.949999999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8765.2559999999994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8765.2559999999994</v>
      </c>
      <c r="GA58" s="80">
        <v>0</v>
      </c>
      <c r="GB58" s="18">
        <v>0.1</v>
      </c>
      <c r="GC58" s="18">
        <v>0</v>
      </c>
      <c r="GD58" s="18">
        <v>8765.155999999999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728939632.60187852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728948398.05787849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98610.880000000005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77932219.910000086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78030830.790000081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22227.599999999999</v>
      </c>
      <c r="DE60" s="18">
        <v>0</v>
      </c>
      <c r="DF60" s="18">
        <v>164279.91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628299285.1400001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628485792.6500001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359480.87000003998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44961171.810000002</v>
      </c>
      <c r="GM61" s="18">
        <v>0</v>
      </c>
      <c r="GN61" s="18">
        <v>816576113.09986496</v>
      </c>
      <c r="GO61" s="18">
        <v>27046112.270000301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861896765.77986503</v>
      </c>
      <c r="HU61" s="18">
        <v>27046112.270000301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4776467.4800009103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1062470.49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1062470.49</v>
      </c>
      <c r="FU62" s="80">
        <v>0</v>
      </c>
      <c r="FV62" s="18">
        <v>1062470.49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92091723.820001617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97930661.79000254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25421561.030000001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905282797.38999999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930704358.41999996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7093.89</v>
      </c>
      <c r="DE64" s="18">
        <v>0</v>
      </c>
      <c r="DF64" s="18">
        <v>0</v>
      </c>
      <c r="DG64" s="18">
        <v>2857.1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8874481.9000000004</v>
      </c>
      <c r="GO64" s="18">
        <v>478100.45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8881575.790000001</v>
      </c>
      <c r="HU64" s="18">
        <v>480957.55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8089992.800000052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164553249.15291402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172643241.95291406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30358207.260000005</v>
      </c>
      <c r="DE66" s="18">
        <v>0</v>
      </c>
      <c r="DF66" s="18">
        <v>31473726.500000019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28529104.130000044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28529104.130000044</v>
      </c>
      <c r="FU66" s="80">
        <v>0</v>
      </c>
      <c r="FV66" s="18">
        <v>2786383.2100000344</v>
      </c>
      <c r="FW66" s="18">
        <v>0</v>
      </c>
      <c r="FX66" s="18">
        <v>25742720.920000009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469275998.0000003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559637035.89000046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77651287.381897971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2205152.2900000005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2205152.2900000005</v>
      </c>
      <c r="FU67" s="80">
        <v>0</v>
      </c>
      <c r="FV67" s="18">
        <v>9966.4700000000012</v>
      </c>
      <c r="FW67" s="18">
        <v>0</v>
      </c>
      <c r="FX67" s="18">
        <v>2195185.8200000003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176462531.4959338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256318971.16783181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255.48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2005275.29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2005275.29</v>
      </c>
      <c r="FU68" s="80">
        <v>0</v>
      </c>
      <c r="FV68" s="18">
        <v>319081.5199999999</v>
      </c>
      <c r="FW68" s="18">
        <v>0</v>
      </c>
      <c r="FX68" s="18">
        <v>1686193.77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693356282.87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695361813.6400001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240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189717.07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5663573.4699999988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5853290.5399999991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823509.87000000011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8947258.929999996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8947258.929999996</v>
      </c>
      <c r="FU70" s="80">
        <v>0</v>
      </c>
      <c r="FV70" s="18">
        <v>0</v>
      </c>
      <c r="FW70" s="18">
        <v>0</v>
      </c>
      <c r="FX70" s="18">
        <v>8947258.929999996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33292252.800000001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43063021.600000009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3237397.13</v>
      </c>
      <c r="DE71" s="18">
        <v>0</v>
      </c>
      <c r="DF71" s="18">
        <v>12221267.65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141343627.92000002</v>
      </c>
      <c r="FO71" s="19">
        <v>0</v>
      </c>
      <c r="FP71" s="18">
        <v>9795</v>
      </c>
      <c r="FQ71" s="18">
        <v>0</v>
      </c>
      <c r="FR71" s="18">
        <v>84423.8</v>
      </c>
      <c r="FS71" s="18">
        <v>0</v>
      </c>
      <c r="FT71" s="80">
        <v>12094477.880000001</v>
      </c>
      <c r="FU71" s="80">
        <v>0</v>
      </c>
      <c r="FV71" s="18">
        <v>103296.34999999999</v>
      </c>
      <c r="FW71" s="18">
        <v>0</v>
      </c>
      <c r="FX71" s="18">
        <v>11991181.530000001</v>
      </c>
      <c r="FY71" s="18">
        <v>0</v>
      </c>
      <c r="FZ71" s="80">
        <v>129154931.24000001</v>
      </c>
      <c r="GA71" s="80">
        <v>0</v>
      </c>
      <c r="GB71" s="18">
        <v>83031.75</v>
      </c>
      <c r="GC71" s="18">
        <v>0</v>
      </c>
      <c r="GD71" s="18">
        <v>129071899.49000001</v>
      </c>
      <c r="GE71" s="18">
        <v>0</v>
      </c>
      <c r="GF71" s="18">
        <v>351047.42999998998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30814383.44999785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187967723.57999778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91018485.080000594</v>
      </c>
      <c r="DE72" s="18">
        <v>0</v>
      </c>
      <c r="DF72" s="18">
        <v>11257934.400000071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396139.41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396139.41</v>
      </c>
      <c r="FU72" s="80">
        <v>0</v>
      </c>
      <c r="FV72" s="18">
        <v>7388.42</v>
      </c>
      <c r="FW72" s="18">
        <v>0</v>
      </c>
      <c r="FX72" s="18">
        <v>388750.99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382001484.69595402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484674043.58595461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1009990.6900000001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1552138261.1301999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1553148251.8202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5330720936.7767658</v>
      </c>
      <c r="E74" s="49">
        <v>13277833.992000004</v>
      </c>
      <c r="F74" s="49">
        <v>1001891693.9073929</v>
      </c>
      <c r="G74" s="49">
        <v>2877272.1601531194</v>
      </c>
      <c r="H74" s="49">
        <v>1998861337.5821867</v>
      </c>
      <c r="I74" s="49">
        <v>6380339.6878391104</v>
      </c>
      <c r="J74" s="49">
        <v>2329967905.2871857</v>
      </c>
      <c r="K74" s="49">
        <v>4020222.1440077741</v>
      </c>
      <c r="L74" s="49">
        <v>287620884.00159997</v>
      </c>
      <c r="M74" s="49">
        <v>3785.86</v>
      </c>
      <c r="N74" s="49">
        <v>865018992.42000306</v>
      </c>
      <c r="O74" s="49">
        <v>0</v>
      </c>
      <c r="P74" s="49">
        <v>5218756.59</v>
      </c>
      <c r="Q74" s="49">
        <v>0</v>
      </c>
      <c r="R74" s="49">
        <v>48646122.129999995</v>
      </c>
      <c r="S74" s="49">
        <v>0</v>
      </c>
      <c r="T74" s="49">
        <v>44523207.966328487</v>
      </c>
      <c r="U74" s="49">
        <v>0</v>
      </c>
      <c r="V74" s="49">
        <v>9714852.0800000001</v>
      </c>
      <c r="W74" s="49">
        <v>0</v>
      </c>
      <c r="X74" s="49">
        <v>14980.96</v>
      </c>
      <c r="Y74" s="49">
        <v>0</v>
      </c>
      <c r="Z74" s="49">
        <v>971561648.55295026</v>
      </c>
      <c r="AA74" s="49">
        <v>5796018.9589999998</v>
      </c>
      <c r="AB74" s="49">
        <v>2939542.2499999995</v>
      </c>
      <c r="AC74" s="49">
        <v>0</v>
      </c>
      <c r="AD74" s="49">
        <v>401671458.0478611</v>
      </c>
      <c r="AE74" s="49">
        <v>2659978.1910000001</v>
      </c>
      <c r="AF74" s="49">
        <v>0</v>
      </c>
      <c r="AG74" s="49">
        <v>0</v>
      </c>
      <c r="AH74" s="49">
        <v>0</v>
      </c>
      <c r="AI74" s="49">
        <v>0</v>
      </c>
      <c r="AJ74" s="49">
        <v>10450241757.614298</v>
      </c>
      <c r="AK74" s="49">
        <v>151009.39000000001</v>
      </c>
      <c r="AL74" s="49">
        <v>137495895.73019913</v>
      </c>
      <c r="AM74" s="49">
        <v>402798.7</v>
      </c>
      <c r="AN74" s="49">
        <v>902273130.12600052</v>
      </c>
      <c r="AO74" s="49">
        <v>2942105.84</v>
      </c>
      <c r="AP74" s="49">
        <v>9861144969.8166237</v>
      </c>
      <c r="AQ74" s="49">
        <v>24508828.220000003</v>
      </c>
      <c r="AR74" s="49">
        <v>12712103.359999973</v>
      </c>
      <c r="AS74" s="49">
        <v>0</v>
      </c>
      <c r="AT74" s="49">
        <v>360470844.74010009</v>
      </c>
      <c r="AU74" s="49">
        <v>796027.29200000002</v>
      </c>
      <c r="AV74" s="49">
        <v>453676278.75353253</v>
      </c>
      <c r="AW74" s="49">
        <v>2744630.54</v>
      </c>
      <c r="AX74" s="49">
        <v>225682.13</v>
      </c>
      <c r="AY74" s="49">
        <v>0</v>
      </c>
      <c r="AZ74" s="49">
        <v>1824578.1400000001</v>
      </c>
      <c r="BA74" s="49">
        <v>0</v>
      </c>
      <c r="BB74" s="49">
        <v>35794032.327288322</v>
      </c>
      <c r="BC74" s="49">
        <v>110647.30500000001</v>
      </c>
      <c r="BD74" s="49">
        <v>247163721.51382464</v>
      </c>
      <c r="BE74" s="49">
        <v>584014.66200000001</v>
      </c>
      <c r="BF74" s="49">
        <v>3178688.28</v>
      </c>
      <c r="BG74" s="49">
        <v>0</v>
      </c>
      <c r="BH74" s="49">
        <v>44406076.559999913</v>
      </c>
      <c r="BI74" s="49">
        <v>0</v>
      </c>
      <c r="BJ74" s="49">
        <v>127306762.24000001</v>
      </c>
      <c r="BK74" s="49">
        <v>0</v>
      </c>
      <c r="BL74" s="49">
        <v>68848762.230000019</v>
      </c>
      <c r="BM74" s="49">
        <v>0</v>
      </c>
      <c r="BN74" s="49">
        <v>12158199.220000001</v>
      </c>
      <c r="BO74" s="49">
        <v>0</v>
      </c>
      <c r="BP74" s="49">
        <v>9194525.8300000001</v>
      </c>
      <c r="BQ74" s="49">
        <v>0</v>
      </c>
      <c r="BR74" s="49">
        <v>1599914.3900000004</v>
      </c>
      <c r="BS74" s="49">
        <v>0</v>
      </c>
      <c r="BT74" s="49">
        <v>0</v>
      </c>
      <c r="BU74" s="49">
        <v>0</v>
      </c>
      <c r="BV74" s="49">
        <v>208836311.88</v>
      </c>
      <c r="BW74" s="49">
        <v>18381.939999999999</v>
      </c>
      <c r="BX74" s="49">
        <v>2119305.37</v>
      </c>
      <c r="BY74" s="49">
        <v>25000</v>
      </c>
      <c r="BZ74" s="49">
        <v>95619167.590000004</v>
      </c>
      <c r="CA74" s="49">
        <v>0</v>
      </c>
      <c r="CB74" s="49">
        <v>25451517.294799998</v>
      </c>
      <c r="CC74" s="49">
        <v>41701.090000000004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1297789863.3916101</v>
      </c>
      <c r="CK74" s="49">
        <v>2390494.6799999997</v>
      </c>
      <c r="CL74" s="49">
        <v>141062533.77493933</v>
      </c>
      <c r="CM74" s="49">
        <v>638310.37</v>
      </c>
      <c r="CN74" s="49">
        <v>64740497.456199385</v>
      </c>
      <c r="CO74" s="49">
        <v>0</v>
      </c>
      <c r="CP74" s="49">
        <v>0</v>
      </c>
      <c r="CQ74" s="49">
        <v>0</v>
      </c>
      <c r="CR74" s="49">
        <v>44058960.211240031</v>
      </c>
      <c r="CS74" s="49">
        <v>9.1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10954678.52</v>
      </c>
      <c r="DA74" s="49">
        <v>0</v>
      </c>
      <c r="DB74" s="49">
        <v>294076.46000000002</v>
      </c>
      <c r="DC74" s="49">
        <v>0</v>
      </c>
      <c r="DD74" s="49">
        <v>763392448.51806569</v>
      </c>
      <c r="DE74" s="49">
        <v>1730312.2</v>
      </c>
      <c r="DF74" s="49">
        <v>5510977.6699999981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170779.31999999998</v>
      </c>
      <c r="DM74" s="49">
        <v>221.38</v>
      </c>
      <c r="DN74" s="49">
        <v>151926257.51273766</v>
      </c>
      <c r="DO74" s="49">
        <v>3051809.68</v>
      </c>
      <c r="DP74" s="49">
        <v>12008517.654372999</v>
      </c>
      <c r="DQ74" s="49">
        <v>33219605.751263998</v>
      </c>
      <c r="DR74" s="49">
        <v>0</v>
      </c>
      <c r="DS74" s="49">
        <v>0</v>
      </c>
      <c r="DT74" s="49">
        <v>5438658.2716000006</v>
      </c>
      <c r="DU74" s="49">
        <v>18482.18</v>
      </c>
      <c r="DV74" s="49">
        <v>180606569.21888903</v>
      </c>
      <c r="DW74" s="49">
        <v>0</v>
      </c>
      <c r="DX74" s="49">
        <v>314165480.1779083</v>
      </c>
      <c r="DY74" s="49">
        <v>47617.599999999999</v>
      </c>
      <c r="DZ74" s="49">
        <v>0</v>
      </c>
      <c r="EA74" s="49">
        <v>0</v>
      </c>
      <c r="EB74" s="49">
        <v>880620230.96741426</v>
      </c>
      <c r="EC74" s="49">
        <v>2311495.8829999999</v>
      </c>
      <c r="ED74" s="49">
        <v>87328096.883000001</v>
      </c>
      <c r="EE74" s="49">
        <v>276938.97700000001</v>
      </c>
      <c r="EF74" s="49">
        <v>365684985.04299998</v>
      </c>
      <c r="EG74" s="49">
        <v>3975698.0470000003</v>
      </c>
      <c r="EH74" s="49">
        <v>946973429.48996985</v>
      </c>
      <c r="EI74" s="49">
        <v>930700.47500000009</v>
      </c>
      <c r="EJ74" s="49">
        <v>0</v>
      </c>
      <c r="EK74" s="49">
        <v>0</v>
      </c>
      <c r="EL74" s="49">
        <v>4761.8999999999996</v>
      </c>
      <c r="EM74" s="49">
        <v>0</v>
      </c>
      <c r="EN74" s="49">
        <v>160791481.13999999</v>
      </c>
      <c r="EO74" s="49">
        <v>0</v>
      </c>
      <c r="EP74" s="49">
        <v>4580425.21</v>
      </c>
      <c r="EQ74" s="49">
        <v>0</v>
      </c>
      <c r="ER74" s="49">
        <v>686720</v>
      </c>
      <c r="ES74" s="49">
        <v>0</v>
      </c>
      <c r="ET74" s="49">
        <v>0</v>
      </c>
      <c r="EU74" s="49">
        <v>0</v>
      </c>
      <c r="EV74" s="49">
        <v>90126567.109999985</v>
      </c>
      <c r="EW74" s="49">
        <v>0</v>
      </c>
      <c r="EX74" s="49">
        <v>4191418543.2699699</v>
      </c>
      <c r="EY74" s="49">
        <v>0</v>
      </c>
      <c r="EZ74" s="49">
        <v>22392424.899999999</v>
      </c>
      <c r="FA74" s="49">
        <v>0</v>
      </c>
      <c r="FB74" s="49">
        <v>494890030.0600003</v>
      </c>
      <c r="FC74" s="49">
        <v>0</v>
      </c>
      <c r="FD74" s="49">
        <v>241648.46999999997</v>
      </c>
      <c r="FE74" s="49">
        <v>0</v>
      </c>
      <c r="FF74" s="49">
        <v>0</v>
      </c>
      <c r="FG74" s="49">
        <v>0</v>
      </c>
      <c r="FH74" s="49">
        <v>15721838.790000001</v>
      </c>
      <c r="FI74" s="49">
        <v>0</v>
      </c>
      <c r="FJ74" s="49">
        <v>90775086.439999998</v>
      </c>
      <c r="FK74" s="49">
        <v>0</v>
      </c>
      <c r="FL74" s="49">
        <v>25740217.430476189</v>
      </c>
      <c r="FM74" s="49">
        <v>0</v>
      </c>
      <c r="FN74" s="49">
        <v>12058393841.522728</v>
      </c>
      <c r="FO74" s="49">
        <v>1307837.3999999999</v>
      </c>
      <c r="FP74" s="49">
        <v>23781195.735000081</v>
      </c>
      <c r="FQ74" s="49">
        <v>600</v>
      </c>
      <c r="FR74" s="49">
        <v>148690864.69660011</v>
      </c>
      <c r="FS74" s="49">
        <v>0</v>
      </c>
      <c r="FT74" s="49">
        <v>3195671812.0923934</v>
      </c>
      <c r="FU74" s="49">
        <v>0</v>
      </c>
      <c r="FV74" s="49">
        <v>191720261.02747118</v>
      </c>
      <c r="FW74" s="49">
        <v>0</v>
      </c>
      <c r="FX74" s="49">
        <v>3003951551.0649228</v>
      </c>
      <c r="FY74" s="49">
        <v>0</v>
      </c>
      <c r="FZ74" s="49">
        <v>8690249968.9987297</v>
      </c>
      <c r="GA74" s="49">
        <v>1307237.3999999999</v>
      </c>
      <c r="GB74" s="49">
        <v>1182672896.3569689</v>
      </c>
      <c r="GC74" s="49">
        <v>418916.26</v>
      </c>
      <c r="GD74" s="49">
        <v>7507577072.6417618</v>
      </c>
      <c r="GE74" s="49">
        <v>888321.1399999999</v>
      </c>
      <c r="GF74" s="49">
        <v>197929069.63466719</v>
      </c>
      <c r="GG74" s="49">
        <v>29122.65</v>
      </c>
      <c r="GH74" s="49">
        <v>49721153.697700001</v>
      </c>
      <c r="GI74" s="49">
        <v>0</v>
      </c>
      <c r="GJ74" s="49">
        <v>153142.21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53705687599.238663</v>
      </c>
      <c r="HU74" s="49">
        <v>103991418.35426401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243552177.29189956</v>
      </c>
      <c r="DE75" s="49">
        <v>0</v>
      </c>
      <c r="DF75" s="49">
        <v>55117208.46000009</v>
      </c>
      <c r="DG75" s="49">
        <v>2857.1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242998870.78600031</v>
      </c>
      <c r="FO75" s="49">
        <v>0</v>
      </c>
      <c r="FP75" s="49">
        <v>21094.400000000001</v>
      </c>
      <c r="FQ75" s="49">
        <v>0</v>
      </c>
      <c r="FR75" s="49">
        <v>18930950.609999955</v>
      </c>
      <c r="FS75" s="49">
        <v>0</v>
      </c>
      <c r="FT75" s="49">
        <v>75679177.980000347</v>
      </c>
      <c r="FU75" s="49">
        <v>0</v>
      </c>
      <c r="FV75" s="49">
        <v>4391823.7100000344</v>
      </c>
      <c r="FW75" s="49">
        <v>0</v>
      </c>
      <c r="FX75" s="49">
        <v>71287354.270000309</v>
      </c>
      <c r="FY75" s="49">
        <v>0</v>
      </c>
      <c r="FZ75" s="49">
        <v>148367647.796</v>
      </c>
      <c r="GA75" s="49">
        <v>0</v>
      </c>
      <c r="GB75" s="49">
        <v>2287413.4900000007</v>
      </c>
      <c r="GC75" s="49">
        <v>0</v>
      </c>
      <c r="GD75" s="49">
        <v>146080234.30599999</v>
      </c>
      <c r="GE75" s="49">
        <v>0</v>
      </c>
      <c r="GF75" s="49">
        <v>18308574.169999007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44961171.910000004</v>
      </c>
      <c r="GM75" s="49">
        <v>0</v>
      </c>
      <c r="GN75" s="49">
        <v>6809950894.9467468</v>
      </c>
      <c r="GO75" s="49">
        <v>27524212.720000301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7414889261.0503588</v>
      </c>
      <c r="HU75" s="49">
        <v>27527069.820000302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5330720936.7767658</v>
      </c>
      <c r="E76" s="49">
        <v>13277833.992000004</v>
      </c>
      <c r="F76" s="49">
        <v>1001891693.9073929</v>
      </c>
      <c r="G76" s="49">
        <v>2877272.1601531194</v>
      </c>
      <c r="H76" s="49">
        <v>1998861337.5821867</v>
      </c>
      <c r="I76" s="49">
        <v>6380339.6878391104</v>
      </c>
      <c r="J76" s="49">
        <v>2329967905.2871857</v>
      </c>
      <c r="K76" s="49">
        <v>4020222.1440077741</v>
      </c>
      <c r="L76" s="49">
        <v>287620884.00159997</v>
      </c>
      <c r="M76" s="49">
        <v>3785.86</v>
      </c>
      <c r="N76" s="49">
        <v>865018992.42000306</v>
      </c>
      <c r="O76" s="49">
        <v>0</v>
      </c>
      <c r="P76" s="49">
        <v>5218756.59</v>
      </c>
      <c r="Q76" s="49">
        <v>0</v>
      </c>
      <c r="R76" s="49">
        <v>48646122.129999995</v>
      </c>
      <c r="S76" s="49">
        <v>0</v>
      </c>
      <c r="T76" s="49">
        <v>44523207.966328487</v>
      </c>
      <c r="U76" s="49">
        <v>0</v>
      </c>
      <c r="V76" s="49">
        <v>9714852.0800000001</v>
      </c>
      <c r="W76" s="49">
        <v>0</v>
      </c>
      <c r="X76" s="49">
        <v>14980.96</v>
      </c>
      <c r="Y76" s="49">
        <v>0</v>
      </c>
      <c r="Z76" s="49">
        <v>971561648.55295026</v>
      </c>
      <c r="AA76" s="49">
        <v>5796018.9589999998</v>
      </c>
      <c r="AB76" s="49">
        <v>2939542.2499999995</v>
      </c>
      <c r="AC76" s="49">
        <v>0</v>
      </c>
      <c r="AD76" s="49">
        <v>401671458.0478611</v>
      </c>
      <c r="AE76" s="49">
        <v>2659978.1910000001</v>
      </c>
      <c r="AF76" s="49">
        <v>0</v>
      </c>
      <c r="AG76" s="49">
        <v>0</v>
      </c>
      <c r="AH76" s="49">
        <v>0</v>
      </c>
      <c r="AI76" s="49">
        <v>0</v>
      </c>
      <c r="AJ76" s="49">
        <v>10450241757.614298</v>
      </c>
      <c r="AK76" s="49">
        <v>151009.39000000001</v>
      </c>
      <c r="AL76" s="49">
        <v>137495895.73019913</v>
      </c>
      <c r="AM76" s="49">
        <v>402798.7</v>
      </c>
      <c r="AN76" s="49">
        <v>902273130.12600052</v>
      </c>
      <c r="AO76" s="49">
        <v>2942105.84</v>
      </c>
      <c r="AP76" s="49">
        <v>9861144969.8166237</v>
      </c>
      <c r="AQ76" s="49">
        <v>24508828.220000003</v>
      </c>
      <c r="AR76" s="49">
        <v>12712103.359999973</v>
      </c>
      <c r="AS76" s="49">
        <v>0</v>
      </c>
      <c r="AT76" s="49">
        <v>360470844.74010009</v>
      </c>
      <c r="AU76" s="49">
        <v>796027.29200000002</v>
      </c>
      <c r="AV76" s="49">
        <v>453676278.75353253</v>
      </c>
      <c r="AW76" s="49">
        <v>2744630.54</v>
      </c>
      <c r="AX76" s="49">
        <v>225682.13</v>
      </c>
      <c r="AY76" s="49">
        <v>0</v>
      </c>
      <c r="AZ76" s="49">
        <v>1824578.1400000001</v>
      </c>
      <c r="BA76" s="49">
        <v>0</v>
      </c>
      <c r="BB76" s="49">
        <v>35794032.327288322</v>
      </c>
      <c r="BC76" s="49">
        <v>110647.30500000001</v>
      </c>
      <c r="BD76" s="49">
        <v>247163721.51382464</v>
      </c>
      <c r="BE76" s="49">
        <v>584014.66200000001</v>
      </c>
      <c r="BF76" s="49">
        <v>3178688.28</v>
      </c>
      <c r="BG76" s="49">
        <v>0</v>
      </c>
      <c r="BH76" s="49">
        <v>44406076.559999913</v>
      </c>
      <c r="BI76" s="49">
        <v>0</v>
      </c>
      <c r="BJ76" s="49">
        <v>127306762.24000001</v>
      </c>
      <c r="BK76" s="49">
        <v>0</v>
      </c>
      <c r="BL76" s="49">
        <v>68848762.230000019</v>
      </c>
      <c r="BM76" s="49">
        <v>0</v>
      </c>
      <c r="BN76" s="49">
        <v>12158199.220000001</v>
      </c>
      <c r="BO76" s="49">
        <v>0</v>
      </c>
      <c r="BP76" s="49">
        <v>9194525.8300000001</v>
      </c>
      <c r="BQ76" s="49">
        <v>0</v>
      </c>
      <c r="BR76" s="49">
        <v>1599914.3900000004</v>
      </c>
      <c r="BS76" s="49">
        <v>0</v>
      </c>
      <c r="BT76" s="49">
        <v>0</v>
      </c>
      <c r="BU76" s="49">
        <v>0</v>
      </c>
      <c r="BV76" s="49">
        <v>208836311.88</v>
      </c>
      <c r="BW76" s="49">
        <v>18381.939999999999</v>
      </c>
      <c r="BX76" s="49">
        <v>2119305.37</v>
      </c>
      <c r="BY76" s="49">
        <v>25000</v>
      </c>
      <c r="BZ76" s="49">
        <v>95619167.590000004</v>
      </c>
      <c r="CA76" s="49">
        <v>0</v>
      </c>
      <c r="CB76" s="49">
        <v>25451517.294799998</v>
      </c>
      <c r="CC76" s="49">
        <v>41701.090000000004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1297789863.3916101</v>
      </c>
      <c r="CK76" s="49">
        <v>2390494.6799999997</v>
      </c>
      <c r="CL76" s="49">
        <v>141062533.77493933</v>
      </c>
      <c r="CM76" s="49">
        <v>638310.37</v>
      </c>
      <c r="CN76" s="49">
        <v>64740497.456199385</v>
      </c>
      <c r="CO76" s="49">
        <v>0</v>
      </c>
      <c r="CP76" s="49">
        <v>0</v>
      </c>
      <c r="CQ76" s="49">
        <v>0</v>
      </c>
      <c r="CR76" s="49">
        <v>44058960.211240031</v>
      </c>
      <c r="CS76" s="49">
        <v>9.1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10954678.52</v>
      </c>
      <c r="DA76" s="49">
        <v>0</v>
      </c>
      <c r="DB76" s="49">
        <v>294076.46000000002</v>
      </c>
      <c r="DC76" s="49">
        <v>0</v>
      </c>
      <c r="DD76" s="49">
        <v>1006944625.8099653</v>
      </c>
      <c r="DE76" s="49">
        <v>1730312.2</v>
      </c>
      <c r="DF76" s="49">
        <v>60628186.130000085</v>
      </c>
      <c r="DG76" s="49">
        <v>2857.1</v>
      </c>
      <c r="DH76" s="49">
        <v>0</v>
      </c>
      <c r="DI76" s="49">
        <v>0</v>
      </c>
      <c r="DJ76" s="49">
        <v>0</v>
      </c>
      <c r="DK76" s="49">
        <v>0</v>
      </c>
      <c r="DL76" s="49">
        <v>170779.31999999998</v>
      </c>
      <c r="DM76" s="49">
        <v>221.38</v>
      </c>
      <c r="DN76" s="49">
        <v>151926257.51273766</v>
      </c>
      <c r="DO76" s="49">
        <v>3051809.68</v>
      </c>
      <c r="DP76" s="49">
        <v>12008517.654372999</v>
      </c>
      <c r="DQ76" s="49">
        <v>33219605.751263998</v>
      </c>
      <c r="DR76" s="49">
        <v>0</v>
      </c>
      <c r="DS76" s="49">
        <v>0</v>
      </c>
      <c r="DT76" s="49">
        <v>5438658.2716000006</v>
      </c>
      <c r="DU76" s="49">
        <v>18482.18</v>
      </c>
      <c r="DV76" s="49">
        <v>180606569.21888903</v>
      </c>
      <c r="DW76" s="49">
        <v>0</v>
      </c>
      <c r="DX76" s="49">
        <v>314165480.1779083</v>
      </c>
      <c r="DY76" s="49">
        <v>47617.599999999999</v>
      </c>
      <c r="DZ76" s="49">
        <v>0</v>
      </c>
      <c r="EA76" s="49">
        <v>0</v>
      </c>
      <c r="EB76" s="49">
        <v>880620230.96741426</v>
      </c>
      <c r="EC76" s="49">
        <v>2311495.8829999999</v>
      </c>
      <c r="ED76" s="49">
        <v>87328096.883000001</v>
      </c>
      <c r="EE76" s="49">
        <v>276938.97700000001</v>
      </c>
      <c r="EF76" s="49">
        <v>365684985.04299998</v>
      </c>
      <c r="EG76" s="49">
        <v>3975698.0470000003</v>
      </c>
      <c r="EH76" s="49">
        <v>946973429.48996985</v>
      </c>
      <c r="EI76" s="49">
        <v>930700.47500000009</v>
      </c>
      <c r="EJ76" s="49">
        <v>0</v>
      </c>
      <c r="EK76" s="49">
        <v>0</v>
      </c>
      <c r="EL76" s="49">
        <v>4761.8999999999996</v>
      </c>
      <c r="EM76" s="49">
        <v>0</v>
      </c>
      <c r="EN76" s="49">
        <v>160791481.13999999</v>
      </c>
      <c r="EO76" s="49">
        <v>0</v>
      </c>
      <c r="EP76" s="49">
        <v>4580425.21</v>
      </c>
      <c r="EQ76" s="49">
        <v>0</v>
      </c>
      <c r="ER76" s="49">
        <v>686720</v>
      </c>
      <c r="ES76" s="49">
        <v>0</v>
      </c>
      <c r="ET76" s="49">
        <v>0</v>
      </c>
      <c r="EU76" s="49">
        <v>0</v>
      </c>
      <c r="EV76" s="49">
        <v>90126567.109999985</v>
      </c>
      <c r="EW76" s="49">
        <v>0</v>
      </c>
      <c r="EX76" s="49">
        <v>4191418543.2699699</v>
      </c>
      <c r="EY76" s="49">
        <v>0</v>
      </c>
      <c r="EZ76" s="49">
        <v>22392424.899999999</v>
      </c>
      <c r="FA76" s="49">
        <v>0</v>
      </c>
      <c r="FB76" s="49">
        <v>494890030.0600003</v>
      </c>
      <c r="FC76" s="49">
        <v>0</v>
      </c>
      <c r="FD76" s="49">
        <v>241648.46999999997</v>
      </c>
      <c r="FE76" s="49">
        <v>0</v>
      </c>
      <c r="FF76" s="49">
        <v>0</v>
      </c>
      <c r="FG76" s="49">
        <v>0</v>
      </c>
      <c r="FH76" s="49">
        <v>15721838.790000001</v>
      </c>
      <c r="FI76" s="49">
        <v>0</v>
      </c>
      <c r="FJ76" s="49">
        <v>90775086.439999998</v>
      </c>
      <c r="FK76" s="49">
        <v>0</v>
      </c>
      <c r="FL76" s="49">
        <v>25740580.916190475</v>
      </c>
      <c r="FM76" s="49">
        <v>0</v>
      </c>
      <c r="FN76" s="49">
        <v>12301392712.308729</v>
      </c>
      <c r="FO76" s="49">
        <v>1307837.3999999999</v>
      </c>
      <c r="FP76" s="49">
        <v>23802290.13500008</v>
      </c>
      <c r="FQ76" s="49">
        <v>600</v>
      </c>
      <c r="FR76" s="49">
        <v>167621815.30660006</v>
      </c>
      <c r="FS76" s="49">
        <v>0</v>
      </c>
      <c r="FT76" s="49">
        <v>3271350990.0723939</v>
      </c>
      <c r="FU76" s="49">
        <v>0</v>
      </c>
      <c r="FV76" s="49">
        <v>196112084.73747122</v>
      </c>
      <c r="FW76" s="49">
        <v>0</v>
      </c>
      <c r="FX76" s="49">
        <v>3075238905.3349233</v>
      </c>
      <c r="FY76" s="49">
        <v>0</v>
      </c>
      <c r="FZ76" s="49">
        <v>8838617616.7947292</v>
      </c>
      <c r="GA76" s="49">
        <v>1307237.3999999999</v>
      </c>
      <c r="GB76" s="49">
        <v>1184960309.8469689</v>
      </c>
      <c r="GC76" s="49">
        <v>418916.26</v>
      </c>
      <c r="GD76" s="49">
        <v>7653657306.9477615</v>
      </c>
      <c r="GE76" s="49">
        <v>888321.1399999999</v>
      </c>
      <c r="GF76" s="49">
        <v>216237643.80466619</v>
      </c>
      <c r="GG76" s="49">
        <v>29122.65</v>
      </c>
      <c r="GH76" s="49">
        <v>49721153.697700001</v>
      </c>
      <c r="GI76" s="49">
        <v>0</v>
      </c>
      <c r="GJ76" s="49">
        <v>153142.21</v>
      </c>
      <c r="GK76" s="49">
        <v>0</v>
      </c>
      <c r="GL76" s="49">
        <v>44961171.910000004</v>
      </c>
      <c r="GM76" s="49">
        <v>0</v>
      </c>
      <c r="GN76" s="49">
        <v>6809950894.9467468</v>
      </c>
      <c r="GO76" s="49">
        <v>27524212.720000301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61120576860.289024</v>
      </c>
      <c r="HU76" s="49">
        <v>131518488.17426431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2"/>
  <dimension ref="A1:IG160"/>
  <sheetViews>
    <sheetView showGridLines="0" zoomScale="80" zoomScaleNormal="80" workbookViewId="0">
      <pane xSplit="3" ySplit="6" topLeftCell="D7" activePane="bottomRight" state="frozen"/>
      <selection activeCell="HI79" sqref="HI79"/>
      <selection pane="topRight" activeCell="HI79" sqref="HI79"/>
      <selection pane="bottomLeft" activeCell="HI79" sqref="HI79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2348675.84</v>
      </c>
      <c r="E7" s="19">
        <v>46371551.289999999</v>
      </c>
      <c r="F7" s="18">
        <v>0</v>
      </c>
      <c r="G7" s="18">
        <v>0</v>
      </c>
      <c r="H7" s="18">
        <v>0</v>
      </c>
      <c r="I7" s="18">
        <v>0</v>
      </c>
      <c r="J7" s="18">
        <v>2348675.84</v>
      </c>
      <c r="K7" s="18">
        <v>46371551.289999999</v>
      </c>
      <c r="L7" s="18">
        <v>1074090.49</v>
      </c>
      <c r="M7" s="18">
        <v>20450122.890000001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7491081.21</v>
      </c>
      <c r="AA7" s="18">
        <v>20264376.18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1288119.04</v>
      </c>
      <c r="AU7" s="18">
        <v>115687.61</v>
      </c>
      <c r="AV7" s="18">
        <v>19204994.039999999</v>
      </c>
      <c r="AW7" s="18">
        <v>22982393.16</v>
      </c>
      <c r="AX7" s="18">
        <v>0</v>
      </c>
      <c r="AY7" s="18">
        <v>0</v>
      </c>
      <c r="AZ7" s="18">
        <v>912847.6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116799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22809644.960000001</v>
      </c>
      <c r="BW7" s="18">
        <v>15332441.34</v>
      </c>
      <c r="BX7" s="18">
        <v>0</v>
      </c>
      <c r="BY7" s="18">
        <v>0</v>
      </c>
      <c r="BZ7" s="18">
        <v>0</v>
      </c>
      <c r="CA7" s="18">
        <v>0</v>
      </c>
      <c r="CB7" s="18">
        <v>108288.57</v>
      </c>
      <c r="CC7" s="18">
        <v>2698408.87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2037210.59</v>
      </c>
      <c r="CK7" s="18">
        <v>50198.86</v>
      </c>
      <c r="CL7" s="18">
        <v>115649.18</v>
      </c>
      <c r="CM7" s="18">
        <v>6261.36</v>
      </c>
      <c r="CN7" s="18">
        <v>0</v>
      </c>
      <c r="CO7" s="18">
        <v>2961.74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73190.12</v>
      </c>
      <c r="DE7" s="18">
        <v>4592998.24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5694270.6799999997</v>
      </c>
      <c r="EC7" s="18">
        <v>114572659.31999999</v>
      </c>
      <c r="ED7" s="18">
        <v>64540.36</v>
      </c>
      <c r="EE7" s="18">
        <v>0</v>
      </c>
      <c r="EF7" s="18">
        <v>4837612.3899999997</v>
      </c>
      <c r="EG7" s="18">
        <v>82797932.010000005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15361938.529999999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331100.09999999998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83538952.599999994</v>
      </c>
      <c r="HU7" s="18">
        <v>330569092.97000003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25810483.73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25810483.73</v>
      </c>
      <c r="K8" s="18">
        <v>0</v>
      </c>
      <c r="L8" s="18">
        <v>4350059.03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922957.23</v>
      </c>
      <c r="AA8" s="18">
        <v>0</v>
      </c>
      <c r="AB8" s="18">
        <v>0</v>
      </c>
      <c r="AC8" s="18">
        <v>0</v>
      </c>
      <c r="AD8" s="18">
        <v>106451.08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73340553.969999999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368.17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8016.54</v>
      </c>
      <c r="BC8" s="18">
        <v>0</v>
      </c>
      <c r="BD8" s="18">
        <v>1073635.6399999999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902087.37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5214114.5</v>
      </c>
      <c r="EC8" s="18">
        <v>0</v>
      </c>
      <c r="ED8" s="18">
        <v>0</v>
      </c>
      <c r="EE8" s="18">
        <v>0</v>
      </c>
      <c r="EF8" s="18">
        <v>817592.57</v>
      </c>
      <c r="EG8" s="18">
        <v>0</v>
      </c>
      <c r="EH8" s="18">
        <v>124413.62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45960.46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894358.83</v>
      </c>
      <c r="EW8" s="18">
        <v>0</v>
      </c>
      <c r="EX8" s="18">
        <v>41975948.630000003</v>
      </c>
      <c r="EY8" s="18">
        <v>0</v>
      </c>
      <c r="EZ8" s="18">
        <v>230791.45</v>
      </c>
      <c r="FA8" s="18">
        <v>0</v>
      </c>
      <c r="FB8" s="18">
        <v>4942122.96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156864.92000000001</v>
      </c>
      <c r="FI8" s="18">
        <v>0</v>
      </c>
      <c r="FJ8" s="18">
        <v>911647.76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161828428.45999998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0</v>
      </c>
      <c r="E9" s="19">
        <v>1482.47</v>
      </c>
      <c r="F9" s="18">
        <v>0</v>
      </c>
      <c r="G9" s="18">
        <v>0</v>
      </c>
      <c r="H9" s="18">
        <v>0</v>
      </c>
      <c r="I9" s="18">
        <v>1482.47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16252.23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101197069.39</v>
      </c>
      <c r="AK9" s="18">
        <v>0</v>
      </c>
      <c r="AL9" s="18">
        <v>10235269.43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2347091.96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428041.64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145.09</v>
      </c>
      <c r="EC9" s="18">
        <v>0</v>
      </c>
      <c r="ED9" s="18">
        <v>0</v>
      </c>
      <c r="EE9" s="18">
        <v>0</v>
      </c>
      <c r="EF9" s="18">
        <v>0</v>
      </c>
      <c r="EG9" s="18">
        <v>679151.96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85357.96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2906207.92</v>
      </c>
      <c r="EW9" s="18">
        <v>0</v>
      </c>
      <c r="EX9" s="18">
        <v>23481998.829999998</v>
      </c>
      <c r="EY9" s="18">
        <v>0</v>
      </c>
      <c r="EZ9" s="18">
        <v>39215.79</v>
      </c>
      <c r="FA9" s="18">
        <v>0</v>
      </c>
      <c r="FB9" s="18">
        <v>6810220.5499999998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1764227.76</v>
      </c>
      <c r="FK9" s="18">
        <v>0</v>
      </c>
      <c r="FL9" s="18">
        <v>0</v>
      </c>
      <c r="FM9" s="18">
        <v>0</v>
      </c>
      <c r="FN9" s="19">
        <v>902243.42999855091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902243.42999855091</v>
      </c>
      <c r="FU9" s="80">
        <v>0</v>
      </c>
      <c r="FV9" s="18">
        <v>902243.42999855091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150305531.92999852</v>
      </c>
      <c r="HU9" s="18">
        <v>680634.42999999993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4277673.4699999988</v>
      </c>
      <c r="E10" s="19">
        <v>114698852.58999997</v>
      </c>
      <c r="F10" s="18">
        <v>762474.23396590364</v>
      </c>
      <c r="G10" s="18">
        <v>20214611.717995681</v>
      </c>
      <c r="H10" s="18">
        <v>1286178.9507578949</v>
      </c>
      <c r="I10" s="18">
        <v>34098998.931670897</v>
      </c>
      <c r="J10" s="18">
        <v>2229020.2852762006</v>
      </c>
      <c r="K10" s="18">
        <v>60385241.940333404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2975207.81</v>
      </c>
      <c r="AA10" s="18">
        <v>5646696.6799999997</v>
      </c>
      <c r="AB10" s="18">
        <v>0</v>
      </c>
      <c r="AC10" s="18">
        <v>0</v>
      </c>
      <c r="AD10" s="18">
        <v>378965.23</v>
      </c>
      <c r="AE10" s="18">
        <v>23390404.170000002</v>
      </c>
      <c r="AF10" s="18">
        <v>0</v>
      </c>
      <c r="AG10" s="18">
        <v>0</v>
      </c>
      <c r="AH10" s="18">
        <v>0</v>
      </c>
      <c r="AI10" s="18">
        <v>0</v>
      </c>
      <c r="AJ10" s="18">
        <v>128350573.64999999</v>
      </c>
      <c r="AK10" s="18">
        <v>327887.64</v>
      </c>
      <c r="AL10" s="18">
        <v>40948472.049999997</v>
      </c>
      <c r="AM10" s="18">
        <v>0</v>
      </c>
      <c r="AN10" s="18">
        <v>0</v>
      </c>
      <c r="AO10" s="18">
        <v>44703070.380000003</v>
      </c>
      <c r="AP10" s="18">
        <v>0</v>
      </c>
      <c r="AQ10" s="18">
        <v>15314475.73</v>
      </c>
      <c r="AR10" s="18">
        <v>0</v>
      </c>
      <c r="AS10" s="18">
        <v>0</v>
      </c>
      <c r="AT10" s="18">
        <v>145.44999999999999</v>
      </c>
      <c r="AU10" s="18">
        <v>418493.16</v>
      </c>
      <c r="AV10" s="18">
        <v>0</v>
      </c>
      <c r="AW10" s="18">
        <v>2198980.7599999998</v>
      </c>
      <c r="AX10" s="18">
        <v>0</v>
      </c>
      <c r="AY10" s="18">
        <v>26640.86</v>
      </c>
      <c r="AZ10" s="18">
        <v>0</v>
      </c>
      <c r="BA10" s="18">
        <v>0</v>
      </c>
      <c r="BB10" s="18">
        <v>0</v>
      </c>
      <c r="BC10" s="18">
        <v>390008.89</v>
      </c>
      <c r="BD10" s="18">
        <v>0</v>
      </c>
      <c r="BE10" s="18">
        <v>323719.56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13235434.789999999</v>
      </c>
      <c r="BL10" s="18">
        <v>0</v>
      </c>
      <c r="BM10" s="18">
        <v>6917329.4100000001</v>
      </c>
      <c r="BN10" s="18">
        <v>0</v>
      </c>
      <c r="BO10" s="18">
        <v>0</v>
      </c>
      <c r="BP10" s="18">
        <v>1533746.9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150303.04000000001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10389849.75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3389055.52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1625449.64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1703348.67</v>
      </c>
      <c r="ED10" s="18">
        <v>0</v>
      </c>
      <c r="EE10" s="18">
        <v>11245.52</v>
      </c>
      <c r="EF10" s="18">
        <v>11568.09</v>
      </c>
      <c r="EG10" s="18">
        <v>3110739.64</v>
      </c>
      <c r="EH10" s="18">
        <v>0</v>
      </c>
      <c r="EI10" s="18">
        <v>472329.06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113482.1</v>
      </c>
      <c r="EQ10" s="18">
        <v>0</v>
      </c>
      <c r="ER10" s="18">
        <v>0</v>
      </c>
      <c r="ES10" s="18">
        <v>0</v>
      </c>
      <c r="ET10" s="18">
        <v>0</v>
      </c>
      <c r="EU10" s="18">
        <v>777948.12</v>
      </c>
      <c r="EV10" s="18">
        <v>2996172.05</v>
      </c>
      <c r="EW10" s="18">
        <v>0</v>
      </c>
      <c r="EX10" s="18">
        <v>72651281.790000007</v>
      </c>
      <c r="EY10" s="18">
        <v>0</v>
      </c>
      <c r="EZ10" s="18">
        <v>399423.95</v>
      </c>
      <c r="FA10" s="18">
        <v>0</v>
      </c>
      <c r="FB10" s="18">
        <v>10393072.16</v>
      </c>
      <c r="FC10" s="18">
        <v>0</v>
      </c>
      <c r="FD10" s="18">
        <v>0</v>
      </c>
      <c r="FE10" s="18">
        <v>743790.17</v>
      </c>
      <c r="FF10" s="18">
        <v>0</v>
      </c>
      <c r="FG10" s="18">
        <v>0</v>
      </c>
      <c r="FH10" s="18">
        <v>195018.15</v>
      </c>
      <c r="FI10" s="18">
        <v>0</v>
      </c>
      <c r="FJ10" s="18">
        <v>2347386.67</v>
      </c>
      <c r="FK10" s="18">
        <v>0</v>
      </c>
      <c r="FL10" s="18">
        <v>0</v>
      </c>
      <c r="FM10" s="18">
        <v>0</v>
      </c>
      <c r="FN10" s="19">
        <v>0</v>
      </c>
      <c r="FO10" s="19">
        <v>8200257.02999999</v>
      </c>
      <c r="FP10" s="18">
        <v>0</v>
      </c>
      <c r="FQ10" s="18">
        <v>0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8200257.02999999</v>
      </c>
      <c r="GB10" s="18">
        <v>0</v>
      </c>
      <c r="GC10" s="18">
        <v>2518949.09</v>
      </c>
      <c r="GD10" s="18">
        <v>0</v>
      </c>
      <c r="GE10" s="18">
        <v>5681307.9399999902</v>
      </c>
      <c r="GF10" s="18">
        <v>0</v>
      </c>
      <c r="GG10" s="18">
        <v>134556.87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267750187.21999994</v>
      </c>
      <c r="HU10" s="18">
        <v>258300867.64999992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0</v>
      </c>
      <c r="E11" s="19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44085069.950000003</v>
      </c>
      <c r="AK11" s="18">
        <v>0</v>
      </c>
      <c r="AL11" s="18">
        <v>3044816.28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152504.35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45982.48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887954.13</v>
      </c>
      <c r="EW11" s="18">
        <v>0</v>
      </c>
      <c r="EX11" s="18">
        <v>41680900.57</v>
      </c>
      <c r="EY11" s="18">
        <v>0</v>
      </c>
      <c r="EZ11" s="18">
        <v>230320.92</v>
      </c>
      <c r="FA11" s="18">
        <v>0</v>
      </c>
      <c r="FB11" s="18">
        <v>4583048.8499999996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156644.72</v>
      </c>
      <c r="FI11" s="18">
        <v>0</v>
      </c>
      <c r="FJ11" s="18">
        <v>870854.6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95738096.849999994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1614726.6300000001</v>
      </c>
      <c r="E13" s="19">
        <v>0</v>
      </c>
      <c r="F13" s="18">
        <v>0</v>
      </c>
      <c r="G13" s="18">
        <v>0</v>
      </c>
      <c r="H13" s="18">
        <v>247594.06</v>
      </c>
      <c r="I13" s="18">
        <v>0</v>
      </c>
      <c r="J13" s="18">
        <v>1367132.57</v>
      </c>
      <c r="K13" s="18">
        <v>0</v>
      </c>
      <c r="L13" s="18">
        <v>103306.00000000001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36096542.129201747</v>
      </c>
      <c r="AK13" s="18">
        <v>0</v>
      </c>
      <c r="AL13" s="18">
        <v>570798.96886899997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3416.44</v>
      </c>
      <c r="BC13" s="18">
        <v>0</v>
      </c>
      <c r="BD13" s="18">
        <v>11409.14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104014.54748088165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263.57</v>
      </c>
      <c r="CM13" s="18">
        <v>0</v>
      </c>
      <c r="CN13" s="18">
        <v>12353.039999999999</v>
      </c>
      <c r="CO13" s="18">
        <v>0</v>
      </c>
      <c r="CP13" s="18">
        <v>0</v>
      </c>
      <c r="CQ13" s="18">
        <v>0</v>
      </c>
      <c r="CR13" s="18">
        <v>12367.73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276332.52</v>
      </c>
      <c r="EC13" s="18">
        <v>0</v>
      </c>
      <c r="ED13" s="18">
        <v>0</v>
      </c>
      <c r="EE13" s="18">
        <v>0</v>
      </c>
      <c r="EF13" s="18">
        <v>31960.240000000002</v>
      </c>
      <c r="EG13" s="18">
        <v>0</v>
      </c>
      <c r="EH13" s="18">
        <v>201791.08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39158979.245551631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2.19</v>
      </c>
      <c r="F14" s="18">
        <v>0</v>
      </c>
      <c r="G14" s="18">
        <v>0</v>
      </c>
      <c r="H14" s="18">
        <v>0</v>
      </c>
      <c r="I14" s="18">
        <v>1.0565629014435463</v>
      </c>
      <c r="J14" s="18">
        <v>0</v>
      </c>
      <c r="K14" s="18">
        <v>1.1334370985564537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101293674.42</v>
      </c>
      <c r="AK14" s="18">
        <v>0</v>
      </c>
      <c r="AL14" s="18">
        <v>3733016.15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458738.54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105485429.09000002</v>
      </c>
      <c r="HU14" s="18">
        <v>2.19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189412.69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189412.69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-247382.41357759992</v>
      </c>
      <c r="DO16" s="18">
        <v>0</v>
      </c>
      <c r="DP16" s="18">
        <v>0</v>
      </c>
      <c r="DQ16" s="18">
        <v>9544.648107599467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-247382.41357759992</v>
      </c>
      <c r="HU16" s="18">
        <v>9544.648107599467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25273452</v>
      </c>
      <c r="E17" s="19">
        <v>0</v>
      </c>
      <c r="F17" s="18">
        <v>3775</v>
      </c>
      <c r="G17" s="18">
        <v>0</v>
      </c>
      <c r="H17" s="18">
        <v>46525</v>
      </c>
      <c r="I17" s="18">
        <v>0</v>
      </c>
      <c r="J17" s="18">
        <v>25223152</v>
      </c>
      <c r="K17" s="18">
        <v>0</v>
      </c>
      <c r="L17" s="18">
        <v>1002467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797249</v>
      </c>
      <c r="AA17" s="18">
        <v>0</v>
      </c>
      <c r="AB17" s="18">
        <v>0</v>
      </c>
      <c r="AC17" s="18">
        <v>0</v>
      </c>
      <c r="AD17" s="18">
        <v>13260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24625768.890000001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4274214</v>
      </c>
      <c r="AU17" s="18">
        <v>0</v>
      </c>
      <c r="AV17" s="18">
        <v>5437831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32511</v>
      </c>
      <c r="BC17" s="18">
        <v>0</v>
      </c>
      <c r="BD17" s="18">
        <v>2482351</v>
      </c>
      <c r="BE17" s="18">
        <v>0</v>
      </c>
      <c r="BF17" s="18">
        <v>0</v>
      </c>
      <c r="BG17" s="18">
        <v>0</v>
      </c>
      <c r="BH17" s="18">
        <v>13013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58337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255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18598350</v>
      </c>
      <c r="CK17" s="18">
        <v>0</v>
      </c>
      <c r="CL17" s="18">
        <v>5054903</v>
      </c>
      <c r="CM17" s="18">
        <v>0</v>
      </c>
      <c r="CN17" s="18">
        <v>7685576</v>
      </c>
      <c r="CO17" s="18">
        <v>0</v>
      </c>
      <c r="CP17" s="18">
        <v>0</v>
      </c>
      <c r="CQ17" s="18">
        <v>0</v>
      </c>
      <c r="CR17" s="18">
        <v>4911868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1386038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3105162</v>
      </c>
      <c r="EC17" s="18">
        <v>0</v>
      </c>
      <c r="ED17" s="18">
        <v>103005</v>
      </c>
      <c r="EE17" s="18">
        <v>0</v>
      </c>
      <c r="EF17" s="18">
        <v>6824591</v>
      </c>
      <c r="EG17" s="18">
        <v>0</v>
      </c>
      <c r="EH17" s="18">
        <v>193571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111873772.89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3669448.0100000002</v>
      </c>
      <c r="E18" s="19">
        <v>0</v>
      </c>
      <c r="F18" s="18">
        <v>7159.823129372664</v>
      </c>
      <c r="G18" s="18">
        <v>0</v>
      </c>
      <c r="H18" s="18">
        <v>1032735.3893349846</v>
      </c>
      <c r="I18" s="18">
        <v>0</v>
      </c>
      <c r="J18" s="18">
        <v>2629552.797535643</v>
      </c>
      <c r="K18" s="18">
        <v>0</v>
      </c>
      <c r="L18" s="18">
        <v>912941.13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339920.16</v>
      </c>
      <c r="AA18" s="18">
        <v>0</v>
      </c>
      <c r="AB18" s="18">
        <v>0</v>
      </c>
      <c r="AC18" s="18">
        <v>0</v>
      </c>
      <c r="AD18" s="18">
        <v>102374.84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3641525.02</v>
      </c>
      <c r="AU18" s="18">
        <v>0</v>
      </c>
      <c r="AV18" s="18">
        <v>282689.44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577.54</v>
      </c>
      <c r="BC18" s="18">
        <v>0</v>
      </c>
      <c r="BD18" s="18">
        <v>144517.17000000001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23558.21</v>
      </c>
      <c r="BK18" s="18">
        <v>0</v>
      </c>
      <c r="BL18" s="18">
        <v>199897.35</v>
      </c>
      <c r="BM18" s="18">
        <v>0</v>
      </c>
      <c r="BN18" s="18">
        <v>0</v>
      </c>
      <c r="BO18" s="18">
        <v>0</v>
      </c>
      <c r="BP18" s="18">
        <v>58336.91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9983737.6899999995</v>
      </c>
      <c r="CK18" s="18">
        <v>0</v>
      </c>
      <c r="CL18" s="18">
        <v>214303.84</v>
      </c>
      <c r="CM18" s="18">
        <v>0</v>
      </c>
      <c r="CN18" s="18">
        <v>5818.96</v>
      </c>
      <c r="CO18" s="18">
        <v>0</v>
      </c>
      <c r="CP18" s="18">
        <v>0</v>
      </c>
      <c r="CQ18" s="18">
        <v>0</v>
      </c>
      <c r="CR18" s="18">
        <v>273042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0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100.48</v>
      </c>
      <c r="DY18" s="18">
        <v>0</v>
      </c>
      <c r="DZ18" s="18">
        <v>0</v>
      </c>
      <c r="EA18" s="18">
        <v>0</v>
      </c>
      <c r="EB18" s="18">
        <v>1647410.3</v>
      </c>
      <c r="EC18" s="18">
        <v>0</v>
      </c>
      <c r="ED18" s="18">
        <v>0</v>
      </c>
      <c r="EE18" s="18">
        <v>0</v>
      </c>
      <c r="EF18" s="18">
        <v>2058806.19</v>
      </c>
      <c r="EG18" s="18">
        <v>0</v>
      </c>
      <c r="EH18" s="18">
        <v>2276930.83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455380.47999999998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26291316.550000001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6971433.0800000001</v>
      </c>
      <c r="E20" s="19">
        <v>0</v>
      </c>
      <c r="F20" s="18">
        <v>0</v>
      </c>
      <c r="G20" s="18">
        <v>0</v>
      </c>
      <c r="H20" s="18">
        <v>2143970.3200000003</v>
      </c>
      <c r="I20" s="18">
        <v>0</v>
      </c>
      <c r="J20" s="18">
        <v>4827462.76</v>
      </c>
      <c r="K20" s="18">
        <v>0</v>
      </c>
      <c r="L20" s="18">
        <v>614604.76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33289343.600000001</v>
      </c>
      <c r="AK20" s="18">
        <v>0</v>
      </c>
      <c r="AL20" s="18">
        <v>771733.44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1311.41</v>
      </c>
      <c r="BC20" s="18">
        <v>0</v>
      </c>
      <c r="BD20" s="18">
        <v>102120.48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66137.36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1273932.92</v>
      </c>
      <c r="EC20" s="18">
        <v>0</v>
      </c>
      <c r="ED20" s="18">
        <v>0</v>
      </c>
      <c r="EE20" s="18">
        <v>0</v>
      </c>
      <c r="EF20" s="18">
        <v>896023.31</v>
      </c>
      <c r="EG20" s="18">
        <v>0</v>
      </c>
      <c r="EH20" s="18">
        <v>34276.080000000002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44527970.700000003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1515443.05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1515443.05</v>
      </c>
      <c r="FU20" s="80">
        <v>0</v>
      </c>
      <c r="FV20" s="18">
        <v>0</v>
      </c>
      <c r="FW20" s="18">
        <v>0</v>
      </c>
      <c r="FX20" s="18">
        <v>1515443.05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90064330.189999983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-1709180.93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60081.25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-1995347.5399999998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0</v>
      </c>
      <c r="E22" s="19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40684874.060000002</v>
      </c>
      <c r="AK22" s="18">
        <v>0</v>
      </c>
      <c r="AL22" s="18">
        <v>5313825.76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75779.710000000006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45960.46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894358.83</v>
      </c>
      <c r="EW22" s="18">
        <v>0</v>
      </c>
      <c r="EX22" s="18">
        <v>41975825.759999998</v>
      </c>
      <c r="EY22" s="18">
        <v>0</v>
      </c>
      <c r="EZ22" s="18">
        <v>230883.6</v>
      </c>
      <c r="FA22" s="18">
        <v>0</v>
      </c>
      <c r="FB22" s="18">
        <v>4954080.6399999997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156864.92000000001</v>
      </c>
      <c r="FI22" s="18">
        <v>0</v>
      </c>
      <c r="FJ22" s="18">
        <v>915529.51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95247983.25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20951266.68</v>
      </c>
      <c r="E23" s="19">
        <v>483245.95</v>
      </c>
      <c r="F23" s="18">
        <v>5566.5</v>
      </c>
      <c r="G23" s="18">
        <v>0</v>
      </c>
      <c r="H23" s="18">
        <v>3740439.3</v>
      </c>
      <c r="I23" s="18">
        <v>0</v>
      </c>
      <c r="J23" s="18">
        <v>17205260.879999999</v>
      </c>
      <c r="K23" s="18">
        <v>483245.95</v>
      </c>
      <c r="L23" s="18">
        <v>188200.06</v>
      </c>
      <c r="M23" s="18">
        <v>14.79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234204.96</v>
      </c>
      <c r="AA23" s="18">
        <v>0</v>
      </c>
      <c r="AB23" s="18">
        <v>0</v>
      </c>
      <c r="AC23" s="18">
        <v>0</v>
      </c>
      <c r="AD23" s="18">
        <v>1603020.42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96571245.060000002</v>
      </c>
      <c r="AK23" s="18">
        <v>0</v>
      </c>
      <c r="AL23" s="18">
        <v>17829477.010000002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6403.19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744483.23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19674700.07</v>
      </c>
      <c r="CK23" s="18">
        <v>673097.37</v>
      </c>
      <c r="CL23" s="18">
        <v>2451399.5699999998</v>
      </c>
      <c r="CM23" s="18">
        <v>10725.97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1511.41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0</v>
      </c>
      <c r="DV23" s="18">
        <v>0</v>
      </c>
      <c r="DW23" s="18">
        <v>0</v>
      </c>
      <c r="DX23" s="18">
        <v>25.03</v>
      </c>
      <c r="DY23" s="18">
        <v>0</v>
      </c>
      <c r="DZ23" s="18">
        <v>0</v>
      </c>
      <c r="EA23" s="18">
        <v>0</v>
      </c>
      <c r="EB23" s="18">
        <v>454398.02999999997</v>
      </c>
      <c r="EC23" s="18">
        <v>0</v>
      </c>
      <c r="ED23" s="18">
        <v>0</v>
      </c>
      <c r="EE23" s="18">
        <v>0</v>
      </c>
      <c r="EF23" s="18">
        <v>197474.66</v>
      </c>
      <c r="EG23" s="18">
        <v>128116.28</v>
      </c>
      <c r="EH23" s="18">
        <v>72399.070000000007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367628.64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7170882.4000000004</v>
      </c>
      <c r="EW23" s="18">
        <v>0</v>
      </c>
      <c r="EX23" s="18">
        <v>336545332</v>
      </c>
      <c r="EY23" s="18">
        <v>0</v>
      </c>
      <c r="EZ23" s="18">
        <v>1847415.76</v>
      </c>
      <c r="FA23" s="18">
        <v>0</v>
      </c>
      <c r="FB23" s="18">
        <v>40422711.289999999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1255469.93</v>
      </c>
      <c r="FI23" s="18">
        <v>0</v>
      </c>
      <c r="FJ23" s="18">
        <v>7391283.25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555991918.75999987</v>
      </c>
      <c r="HU23" s="18">
        <v>1295200.3599999999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4</v>
      </c>
      <c r="E24" s="19">
        <v>0</v>
      </c>
      <c r="F24" s="18">
        <v>0</v>
      </c>
      <c r="G24" s="18">
        <v>0</v>
      </c>
      <c r="H24" s="18">
        <v>2</v>
      </c>
      <c r="I24" s="18">
        <v>0</v>
      </c>
      <c r="J24" s="18">
        <v>2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53124170.950000003</v>
      </c>
      <c r="AK24" s="18">
        <v>0</v>
      </c>
      <c r="AL24" s="18">
        <v>28351220.579999998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135619.39000000001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81611120.149999991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4804048.76</v>
      </c>
      <c r="E25" s="19">
        <v>0</v>
      </c>
      <c r="F25" s="18">
        <v>0</v>
      </c>
      <c r="G25" s="18">
        <v>0</v>
      </c>
      <c r="H25" s="18">
        <v>1039148.29</v>
      </c>
      <c r="I25" s="18">
        <v>0</v>
      </c>
      <c r="J25" s="18">
        <v>3764900.4699999997</v>
      </c>
      <c r="K25" s="18">
        <v>0</v>
      </c>
      <c r="L25" s="18">
        <v>1608036.74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1492124.25</v>
      </c>
      <c r="AA25" s="18">
        <v>0</v>
      </c>
      <c r="AB25" s="18">
        <v>0</v>
      </c>
      <c r="AC25" s="18">
        <v>0</v>
      </c>
      <c r="AD25" s="18">
        <v>9992.15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43791320.25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84172.18</v>
      </c>
      <c r="AU25" s="18">
        <v>0</v>
      </c>
      <c r="AV25" s="18">
        <v>20051.560000000001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11335.71</v>
      </c>
      <c r="BC25" s="18">
        <v>0</v>
      </c>
      <c r="BD25" s="18">
        <v>1337.01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124640.62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2413.2399999999998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15190080.5</v>
      </c>
      <c r="CK25" s="18">
        <v>0</v>
      </c>
      <c r="CL25" s="18">
        <v>664563.69999999995</v>
      </c>
      <c r="CM25" s="18">
        <v>0</v>
      </c>
      <c r="CN25" s="18">
        <v>547088.31999999995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9089.74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2664046.91</v>
      </c>
      <c r="EC25" s="18">
        <v>0</v>
      </c>
      <c r="ED25" s="18">
        <v>0</v>
      </c>
      <c r="EE25" s="18">
        <v>0</v>
      </c>
      <c r="EF25" s="18">
        <v>1196674.23</v>
      </c>
      <c r="EG25" s="18">
        <v>0</v>
      </c>
      <c r="EH25" s="18">
        <v>202584.43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160883.62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3123851.21</v>
      </c>
      <c r="EW25" s="18">
        <v>0</v>
      </c>
      <c r="EX25" s="18">
        <v>146621140.75</v>
      </c>
      <c r="EY25" s="18">
        <v>0</v>
      </c>
      <c r="EZ25" s="18">
        <v>807023.08</v>
      </c>
      <c r="FA25" s="18">
        <v>0</v>
      </c>
      <c r="FB25" s="18">
        <v>16902483.210000001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548807.04</v>
      </c>
      <c r="FI25" s="18">
        <v>0</v>
      </c>
      <c r="FJ25" s="18">
        <v>3138328.74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243726117.95000002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159542.65999999997</v>
      </c>
      <c r="E26" s="19">
        <v>0</v>
      </c>
      <c r="F26" s="18">
        <v>146505.40999999997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142.62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37051223.829999998</v>
      </c>
      <c r="AK26" s="18">
        <v>0</v>
      </c>
      <c r="AL26" s="18">
        <v>682201.88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18.670000000000002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8358.23</v>
      </c>
      <c r="BC26" s="18">
        <v>0</v>
      </c>
      <c r="BD26" s="18">
        <v>2042.97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116553.08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352649.77</v>
      </c>
      <c r="CK26" s="18">
        <v>0</v>
      </c>
      <c r="CL26" s="18">
        <v>17630.73</v>
      </c>
      <c r="CM26" s="18">
        <v>0</v>
      </c>
      <c r="CN26" s="18">
        <v>67512.34</v>
      </c>
      <c r="CO26" s="18">
        <v>0</v>
      </c>
      <c r="CP26" s="18">
        <v>0</v>
      </c>
      <c r="CQ26" s="18">
        <v>0</v>
      </c>
      <c r="CR26" s="18">
        <v>5261.9600000000009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1927.72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734.27</v>
      </c>
      <c r="DY26" s="18">
        <v>0</v>
      </c>
      <c r="DZ26" s="18">
        <v>0</v>
      </c>
      <c r="EA26" s="18">
        <v>0</v>
      </c>
      <c r="EB26" s="18">
        <v>7905.04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101253.85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38574979.82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67139710.760000005</v>
      </c>
      <c r="AK27" s="18">
        <v>0</v>
      </c>
      <c r="AL27" s="18">
        <v>2070896.05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121280.64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69331887.450000003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2245908.0299999942</v>
      </c>
      <c r="E28" s="19">
        <v>0</v>
      </c>
      <c r="F28" s="18">
        <v>0</v>
      </c>
      <c r="G28" s="18">
        <v>0</v>
      </c>
      <c r="H28" s="18">
        <v>2610.6400000000003</v>
      </c>
      <c r="I28" s="18">
        <v>0</v>
      </c>
      <c r="J28" s="18">
        <v>2243297.3899999941</v>
      </c>
      <c r="K28" s="18">
        <v>0</v>
      </c>
      <c r="L28" s="18">
        <v>813713.48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90950083.260000005</v>
      </c>
      <c r="AK28" s="18">
        <v>0</v>
      </c>
      <c r="AL28" s="18">
        <v>739183.64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232.46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158336.91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2328596.7999999998</v>
      </c>
      <c r="CK28" s="18">
        <v>0</v>
      </c>
      <c r="CL28" s="18">
        <v>7743.7</v>
      </c>
      <c r="CM28" s="18">
        <v>0</v>
      </c>
      <c r="CN28" s="18">
        <v>7398.16</v>
      </c>
      <c r="CO28" s="18">
        <v>0</v>
      </c>
      <c r="CP28" s="18">
        <v>0</v>
      </c>
      <c r="CQ28" s="18">
        <v>0</v>
      </c>
      <c r="CR28" s="18">
        <v>7578.27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387541.25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228317.5</v>
      </c>
      <c r="EC28" s="18">
        <v>0</v>
      </c>
      <c r="ED28" s="18">
        <v>0</v>
      </c>
      <c r="EE28" s="18">
        <v>0</v>
      </c>
      <c r="EF28" s="18">
        <v>98070.95</v>
      </c>
      <c r="EG28" s="18">
        <v>0</v>
      </c>
      <c r="EH28" s="18">
        <v>5040.43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97995146.219999999</v>
      </c>
      <c r="HU28" s="18">
        <v>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-44.87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58292.04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0</v>
      </c>
      <c r="E30" s="19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47330354.880000003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-773.97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45960.46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894358.83</v>
      </c>
      <c r="EW30" s="18">
        <v>0</v>
      </c>
      <c r="EX30" s="18">
        <v>41975825.759999998</v>
      </c>
      <c r="EY30" s="18">
        <v>0</v>
      </c>
      <c r="EZ30" s="18">
        <v>230883.6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156864.92000000001</v>
      </c>
      <c r="FG30" s="18">
        <v>0</v>
      </c>
      <c r="FH30" s="18">
        <v>4954080.6399999997</v>
      </c>
      <c r="FI30" s="18">
        <v>0</v>
      </c>
      <c r="FJ30" s="18">
        <v>915529.51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96503084.63000001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0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9629354.663625</v>
      </c>
      <c r="E32" s="19">
        <v>0</v>
      </c>
      <c r="F32" s="18">
        <v>0</v>
      </c>
      <c r="G32" s="18">
        <v>0</v>
      </c>
      <c r="H32" s="18">
        <v>38656.179725000002</v>
      </c>
      <c r="I32" s="18">
        <v>0</v>
      </c>
      <c r="J32" s="18">
        <v>9590698.4838999994</v>
      </c>
      <c r="K32" s="18">
        <v>0</v>
      </c>
      <c r="L32" s="18">
        <v>541086.62230599998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131513.200017</v>
      </c>
      <c r="AA32" s="18">
        <v>0</v>
      </c>
      <c r="AB32" s="18">
        <v>0</v>
      </c>
      <c r="AC32" s="18">
        <v>0</v>
      </c>
      <c r="AD32" s="18">
        <v>22467.150001000002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85255082.75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374.26005800000001</v>
      </c>
      <c r="BC32" s="18">
        <v>0</v>
      </c>
      <c r="BD32" s="18">
        <v>627480.35628599999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253772.03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7277000.1666489998</v>
      </c>
      <c r="CK32" s="18">
        <v>0</v>
      </c>
      <c r="CL32" s="18">
        <v>1090759.320208</v>
      </c>
      <c r="CM32" s="18">
        <v>0</v>
      </c>
      <c r="CN32" s="18">
        <v>1088969.747673</v>
      </c>
      <c r="CO32" s="18">
        <v>0</v>
      </c>
      <c r="CP32" s="18">
        <v>0</v>
      </c>
      <c r="CQ32" s="18">
        <v>0</v>
      </c>
      <c r="CR32" s="18">
        <v>1090264.157653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413.67999500000002</v>
      </c>
      <c r="DY32" s="18">
        <v>0</v>
      </c>
      <c r="DZ32" s="18">
        <v>0</v>
      </c>
      <c r="EA32" s="18">
        <v>0</v>
      </c>
      <c r="EB32" s="18">
        <v>22111.390083999999</v>
      </c>
      <c r="EC32" s="18">
        <v>0</v>
      </c>
      <c r="ED32" s="18">
        <v>0</v>
      </c>
      <c r="EE32" s="18">
        <v>0</v>
      </c>
      <c r="EF32" s="18">
        <v>2731568.0321979998</v>
      </c>
      <c r="EG32" s="18">
        <v>0</v>
      </c>
      <c r="EH32" s="18">
        <v>-40.519970000000001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56740.7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1498076.7</v>
      </c>
      <c r="EW32" s="18">
        <v>0</v>
      </c>
      <c r="EX32" s="18">
        <v>36328798.549999997</v>
      </c>
      <c r="EY32" s="18">
        <v>0</v>
      </c>
      <c r="EZ32" s="18">
        <v>199105.15</v>
      </c>
      <c r="FA32" s="18">
        <v>0</v>
      </c>
      <c r="FB32" s="18">
        <v>5180656.16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97509.07</v>
      </c>
      <c r="FI32" s="18">
        <v>0</v>
      </c>
      <c r="FJ32" s="18">
        <v>1167085.92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154290149.25678298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47276938.149999999</v>
      </c>
      <c r="AK33" s="18">
        <v>0</v>
      </c>
      <c r="AL33" s="18">
        <v>12357450.52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97831.67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59732220.340000004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53080172.869999997</v>
      </c>
      <c r="AK34" s="18">
        <v>0</v>
      </c>
      <c r="AL34" s="18">
        <v>683578.82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90417.77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53854169.460000001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3711002.2866000002</v>
      </c>
      <c r="E35" s="19">
        <v>1297595.2734000001</v>
      </c>
      <c r="F35" s="18">
        <v>0</v>
      </c>
      <c r="G35" s="18">
        <v>0</v>
      </c>
      <c r="H35" s="18">
        <v>3711002.2866000002</v>
      </c>
      <c r="I35" s="18">
        <v>1297595.2734000001</v>
      </c>
      <c r="J35" s="18">
        <v>0</v>
      </c>
      <c r="K35" s="18">
        <v>0</v>
      </c>
      <c r="L35" s="18">
        <v>1087119.05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1669074.9</v>
      </c>
      <c r="AA35" s="18">
        <v>1444549.43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56405.89</v>
      </c>
      <c r="AU35" s="18">
        <v>-0.189999999999418</v>
      </c>
      <c r="AV35" s="18">
        <v>204712.16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17599.900000000001</v>
      </c>
      <c r="BC35" s="18">
        <v>0</v>
      </c>
      <c r="BD35" s="18">
        <v>16510.127100000002</v>
      </c>
      <c r="BE35" s="18">
        <v>2.8999999994994102E-3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116836.98</v>
      </c>
      <c r="BR35" s="18">
        <v>0</v>
      </c>
      <c r="BS35" s="18">
        <v>0</v>
      </c>
      <c r="BT35" s="18">
        <v>0</v>
      </c>
      <c r="BU35" s="18">
        <v>0</v>
      </c>
      <c r="BV35" s="18">
        <v>1482193.13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7993.35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14516645.748500001</v>
      </c>
      <c r="CK35" s="18">
        <v>3729356.5214999998</v>
      </c>
      <c r="CL35" s="18">
        <v>189387.82639999999</v>
      </c>
      <c r="CM35" s="18">
        <v>182.75359999993699</v>
      </c>
      <c r="CN35" s="18">
        <v>162393.26999999999</v>
      </c>
      <c r="CO35" s="18">
        <v>182.749999999941</v>
      </c>
      <c r="CP35" s="18">
        <v>0</v>
      </c>
      <c r="CQ35" s="18">
        <v>0</v>
      </c>
      <c r="CR35" s="18">
        <v>162399.28</v>
      </c>
      <c r="CS35" s="18">
        <v>182.749999999941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52261.45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7828.61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25606.69</v>
      </c>
      <c r="EO35" s="18">
        <v>-0.37999999999374301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23414705.2586</v>
      </c>
      <c r="HU35" s="18">
        <v>7096258.1513999989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41212983</v>
      </c>
      <c r="AK36" s="18">
        <v>0</v>
      </c>
      <c r="AL36" s="18">
        <v>682704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147697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42043384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70849679.449999988</v>
      </c>
      <c r="AE37" s="18">
        <v>2487678.7000000002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648562.53</v>
      </c>
      <c r="CA37" s="18">
        <v>4667326.84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71498241.979999989</v>
      </c>
      <c r="HU37" s="18">
        <v>7155005.54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19405411.579999998</v>
      </c>
      <c r="E38" s="19">
        <v>0</v>
      </c>
      <c r="F38" s="18">
        <v>0</v>
      </c>
      <c r="G38" s="18">
        <v>0</v>
      </c>
      <c r="H38" s="18">
        <v>9810299.9199999999</v>
      </c>
      <c r="I38" s="18">
        <v>0</v>
      </c>
      <c r="J38" s="18">
        <v>9595111.6600000001</v>
      </c>
      <c r="K38" s="18">
        <v>0</v>
      </c>
      <c r="L38" s="18">
        <v>328096.52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23962484.850000001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7432.48</v>
      </c>
      <c r="AU38" s="18">
        <v>0</v>
      </c>
      <c r="AV38" s="18">
        <v>115000.04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4654.24</v>
      </c>
      <c r="BC38" s="18">
        <v>0</v>
      </c>
      <c r="BD38" s="18">
        <v>786725.08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56928.84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7288.74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34385.550000000003</v>
      </c>
      <c r="EC38" s="18">
        <v>0</v>
      </c>
      <c r="ED38" s="18">
        <v>0</v>
      </c>
      <c r="EE38" s="18">
        <v>0</v>
      </c>
      <c r="EF38" s="18">
        <v>33483.65</v>
      </c>
      <c r="EG38" s="18">
        <v>0</v>
      </c>
      <c r="EH38" s="18">
        <v>50239.71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46623922.280000001</v>
      </c>
      <c r="HU38" s="18">
        <v>0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97686839.129999995</v>
      </c>
      <c r="AK39" s="18">
        <v>0</v>
      </c>
      <c r="AL39" s="18">
        <v>677694.4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118348.64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98482882.170000002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2683821.38</v>
      </c>
      <c r="E40" s="19">
        <v>0</v>
      </c>
      <c r="F40" s="18">
        <v>68376.95</v>
      </c>
      <c r="G40" s="18">
        <v>0</v>
      </c>
      <c r="H40" s="18">
        <v>1694440.19</v>
      </c>
      <c r="I40" s="18">
        <v>0</v>
      </c>
      <c r="J40" s="18">
        <v>921004.24</v>
      </c>
      <c r="K40" s="18">
        <v>0</v>
      </c>
      <c r="L40" s="18">
        <v>272267.52000000002</v>
      </c>
      <c r="M40" s="18">
        <v>41010.370000000003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80062.48</v>
      </c>
      <c r="AA40" s="18">
        <v>0</v>
      </c>
      <c r="AB40" s="18">
        <v>0</v>
      </c>
      <c r="AC40" s="18">
        <v>0</v>
      </c>
      <c r="AD40" s="18">
        <v>87497.47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58000000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437521.63</v>
      </c>
      <c r="AU40" s="18">
        <v>47353.89</v>
      </c>
      <c r="AV40" s="18">
        <v>410731.71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8164.4</v>
      </c>
      <c r="BC40" s="18">
        <v>10278.459999999999</v>
      </c>
      <c r="BD40" s="18">
        <v>146670.51</v>
      </c>
      <c r="BE40" s="18">
        <v>42023.06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151000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5118422.05</v>
      </c>
      <c r="CK40" s="18">
        <v>1005901.35</v>
      </c>
      <c r="CL40" s="18">
        <v>341836.19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237267.6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685769.95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680.07</v>
      </c>
      <c r="DY40" s="18">
        <v>0</v>
      </c>
      <c r="DZ40" s="18">
        <v>0</v>
      </c>
      <c r="EA40" s="18">
        <v>0</v>
      </c>
      <c r="EB40" s="18">
        <v>1911355.9164090001</v>
      </c>
      <c r="EC40" s="18">
        <v>44076.36</v>
      </c>
      <c r="ED40" s="18">
        <v>64324.86</v>
      </c>
      <c r="EE40" s="18">
        <v>3275889</v>
      </c>
      <c r="EF40" s="18">
        <v>864606.8</v>
      </c>
      <c r="EG40" s="18">
        <v>0</v>
      </c>
      <c r="EH40" s="18">
        <v>203679.6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71705680.136408985</v>
      </c>
      <c r="HU40" s="18">
        <v>4573203.59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45840.95</v>
      </c>
      <c r="E41" s="19">
        <v>0</v>
      </c>
      <c r="F41" s="18">
        <v>0</v>
      </c>
      <c r="G41" s="18">
        <v>0</v>
      </c>
      <c r="H41" s="18">
        <v>26708.87</v>
      </c>
      <c r="I41" s="18">
        <v>0</v>
      </c>
      <c r="J41" s="18">
        <v>19132.080000000002</v>
      </c>
      <c r="K41" s="18">
        <v>0</v>
      </c>
      <c r="L41" s="18">
        <v>21299.79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50.02</v>
      </c>
      <c r="BC41" s="18">
        <v>0</v>
      </c>
      <c r="BD41" s="18">
        <v>5304.64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256530.07</v>
      </c>
      <c r="CK41" s="18">
        <v>0</v>
      </c>
      <c r="CL41" s="18">
        <v>4871.1099999999997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69721.09</v>
      </c>
      <c r="EC41" s="18">
        <v>0</v>
      </c>
      <c r="ED41" s="18">
        <v>0</v>
      </c>
      <c r="EE41" s="18">
        <v>0</v>
      </c>
      <c r="EF41" s="18">
        <v>100419</v>
      </c>
      <c r="EG41" s="18">
        <v>0</v>
      </c>
      <c r="EH41" s="18">
        <v>97277.68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601314.34999999986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47164088</v>
      </c>
      <c r="AK44" s="18">
        <v>0</v>
      </c>
      <c r="AL44" s="18">
        <v>638337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105746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47908171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58800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58800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19326688</v>
      </c>
      <c r="AK48" s="18">
        <v>0</v>
      </c>
      <c r="AL48" s="18">
        <v>823334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20150022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142783.78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142783.78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58429.41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58429.41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844356845.23819852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99656079.516749546</v>
      </c>
      <c r="FU53" s="80">
        <v>0</v>
      </c>
      <c r="FV53" s="18">
        <v>4075395.3205000251</v>
      </c>
      <c r="FW53" s="18">
        <v>0</v>
      </c>
      <c r="FX53" s="18">
        <v>95580684.196249515</v>
      </c>
      <c r="FY53" s="18">
        <v>0</v>
      </c>
      <c r="FZ53" s="80">
        <v>744700765.72144902</v>
      </c>
      <c r="GA53" s="80">
        <v>0</v>
      </c>
      <c r="GB53" s="18">
        <v>82544562.440500334</v>
      </c>
      <c r="GC53" s="18">
        <v>0</v>
      </c>
      <c r="GD53" s="18">
        <v>662156203.28094864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844356845.23819876</v>
      </c>
      <c r="HU53" s="18">
        <v>0</v>
      </c>
    </row>
    <row r="54" spans="1:229" ht="12.75" customHeight="1">
      <c r="A54" s="57" t="s">
        <v>242</v>
      </c>
      <c r="B54" s="17">
        <v>2002</v>
      </c>
      <c r="C54" s="58" t="s">
        <v>240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1410322.4600000002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223363797.79999998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224774120.25999999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240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2631795.8699999996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2206000.1799999997</v>
      </c>
      <c r="FU55" s="80">
        <v>0</v>
      </c>
      <c r="FV55" s="18">
        <v>9966.4700000000012</v>
      </c>
      <c r="FW55" s="18">
        <v>0</v>
      </c>
      <c r="FX55" s="18">
        <v>2196033.7099999995</v>
      </c>
      <c r="FY55" s="18">
        <v>0</v>
      </c>
      <c r="FZ55" s="80">
        <v>425795.68999999994</v>
      </c>
      <c r="GA55" s="80">
        <v>0</v>
      </c>
      <c r="GB55" s="18">
        <v>0</v>
      </c>
      <c r="GC55" s="18">
        <v>0</v>
      </c>
      <c r="GD55" s="18">
        <v>425795.68999999994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2631795.8699999987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240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240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240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2841462.0200000005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2714214.0500000003</v>
      </c>
      <c r="FU71" s="80">
        <v>0</v>
      </c>
      <c r="FV71" s="18">
        <v>5799.38</v>
      </c>
      <c r="FW71" s="18">
        <v>0</v>
      </c>
      <c r="FX71" s="18">
        <v>2708414.6700000004</v>
      </c>
      <c r="FY71" s="18">
        <v>0</v>
      </c>
      <c r="FZ71" s="80">
        <v>127247.97000000015</v>
      </c>
      <c r="GA71" s="80">
        <v>0</v>
      </c>
      <c r="GB71" s="18">
        <v>0</v>
      </c>
      <c r="GC71" s="18">
        <v>0</v>
      </c>
      <c r="GD71" s="18">
        <v>127247.97000000015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2841462.0200000009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3051809.676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3051809.676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133602093.75022499</v>
      </c>
      <c r="E74" s="49">
        <v>162852729.76339996</v>
      </c>
      <c r="F74" s="49">
        <v>993857.91709527629</v>
      </c>
      <c r="G74" s="49">
        <v>20214611.717995681</v>
      </c>
      <c r="H74" s="49">
        <v>24820850.146417879</v>
      </c>
      <c r="I74" s="49">
        <v>35398077.731633797</v>
      </c>
      <c r="J74" s="49">
        <v>107787385.68671183</v>
      </c>
      <c r="K74" s="49">
        <v>107240040.3137705</v>
      </c>
      <c r="L74" s="49">
        <v>12917308.392305998</v>
      </c>
      <c r="M74" s="49">
        <v>20998519.510000002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16253246.030017002</v>
      </c>
      <c r="AA74" s="49">
        <v>27355622.289999999</v>
      </c>
      <c r="AB74" s="49">
        <v>0</v>
      </c>
      <c r="AC74" s="49">
        <v>0</v>
      </c>
      <c r="AD74" s="49">
        <v>73189966.230000988</v>
      </c>
      <c r="AE74" s="49">
        <v>25878082.870000001</v>
      </c>
      <c r="AF74" s="49">
        <v>0</v>
      </c>
      <c r="AG74" s="49">
        <v>0</v>
      </c>
      <c r="AH74" s="49">
        <v>0</v>
      </c>
      <c r="AI74" s="49">
        <v>0</v>
      </c>
      <c r="AJ74" s="49">
        <v>1490177586.0692015</v>
      </c>
      <c r="AK74" s="49">
        <v>327887.64</v>
      </c>
      <c r="AL74" s="49">
        <v>129784683.25886898</v>
      </c>
      <c r="AM74" s="49">
        <v>0</v>
      </c>
      <c r="AN74" s="49">
        <v>0</v>
      </c>
      <c r="AO74" s="49">
        <v>44703070.380000003</v>
      </c>
      <c r="AP74" s="49">
        <v>0</v>
      </c>
      <c r="AQ74" s="49">
        <v>15314475.73</v>
      </c>
      <c r="AR74" s="49">
        <v>0</v>
      </c>
      <c r="AS74" s="49">
        <v>0</v>
      </c>
      <c r="AT74" s="49">
        <v>9813870.3600000013</v>
      </c>
      <c r="AU74" s="49">
        <v>581534.47000000009</v>
      </c>
      <c r="AV74" s="49">
        <v>28024713.190000005</v>
      </c>
      <c r="AW74" s="49">
        <v>25181374.720000003</v>
      </c>
      <c r="AX74" s="49">
        <v>0</v>
      </c>
      <c r="AY74" s="49">
        <v>26640.86</v>
      </c>
      <c r="AZ74" s="49">
        <v>912847.6</v>
      </c>
      <c r="BA74" s="49">
        <v>0</v>
      </c>
      <c r="BB74" s="49">
        <v>96602.150057999999</v>
      </c>
      <c r="BC74" s="49">
        <v>400287.35000000003</v>
      </c>
      <c r="BD74" s="49">
        <v>5406507.3133859998</v>
      </c>
      <c r="BE74" s="49">
        <v>365742.62290000002</v>
      </c>
      <c r="BF74" s="49">
        <v>0</v>
      </c>
      <c r="BG74" s="49">
        <v>0</v>
      </c>
      <c r="BH74" s="49">
        <v>13013</v>
      </c>
      <c r="BI74" s="49">
        <v>0</v>
      </c>
      <c r="BJ74" s="49">
        <v>23558.21</v>
      </c>
      <c r="BK74" s="49">
        <v>13235434.789999999</v>
      </c>
      <c r="BL74" s="49">
        <v>199897.35</v>
      </c>
      <c r="BM74" s="49">
        <v>6917329.4100000001</v>
      </c>
      <c r="BN74" s="49">
        <v>0</v>
      </c>
      <c r="BO74" s="49">
        <v>0</v>
      </c>
      <c r="BP74" s="49">
        <v>6754836.5274808817</v>
      </c>
      <c r="BQ74" s="49">
        <v>116836.98</v>
      </c>
      <c r="BR74" s="49">
        <v>0</v>
      </c>
      <c r="BS74" s="49">
        <v>0</v>
      </c>
      <c r="BT74" s="49">
        <v>0</v>
      </c>
      <c r="BU74" s="49">
        <v>0</v>
      </c>
      <c r="BV74" s="49">
        <v>26301626.789999999</v>
      </c>
      <c r="BW74" s="49">
        <v>15482744.379999999</v>
      </c>
      <c r="BX74" s="49">
        <v>0</v>
      </c>
      <c r="BY74" s="49">
        <v>0</v>
      </c>
      <c r="BZ74" s="49">
        <v>648562.53</v>
      </c>
      <c r="CA74" s="49">
        <v>4667326.84</v>
      </c>
      <c r="CB74" s="49">
        <v>129061.65000000002</v>
      </c>
      <c r="CC74" s="49">
        <v>2698408.87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95333923.455148995</v>
      </c>
      <c r="CK74" s="49">
        <v>5458554.1014999989</v>
      </c>
      <c r="CL74" s="49">
        <v>10153311.736607999</v>
      </c>
      <c r="CM74" s="49">
        <v>64095.783599999937</v>
      </c>
      <c r="CN74" s="49">
        <v>9577109.8376729991</v>
      </c>
      <c r="CO74" s="49">
        <v>3144.4899999999407</v>
      </c>
      <c r="CP74" s="49">
        <v>0</v>
      </c>
      <c r="CQ74" s="49">
        <v>0</v>
      </c>
      <c r="CR74" s="49">
        <v>6700048.9976530001</v>
      </c>
      <c r="CS74" s="49">
        <v>46183.829999999944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2778607.99</v>
      </c>
      <c r="DE74" s="49">
        <v>14982847.99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1511.41</v>
      </c>
      <c r="DM74" s="49">
        <v>0</v>
      </c>
      <c r="DN74" s="49">
        <v>-247382.41357759992</v>
      </c>
      <c r="DO74" s="49">
        <v>3389055.52</v>
      </c>
      <c r="DP74" s="49">
        <v>0</v>
      </c>
      <c r="DQ74" s="49">
        <v>9544.648107599467</v>
      </c>
      <c r="DR74" s="49">
        <v>0</v>
      </c>
      <c r="DS74" s="49">
        <v>0</v>
      </c>
      <c r="DT74" s="49">
        <v>6.56</v>
      </c>
      <c r="DU74" s="49">
        <v>0</v>
      </c>
      <c r="DV74" s="49">
        <v>0</v>
      </c>
      <c r="DW74" s="49">
        <v>1625449.64</v>
      </c>
      <c r="DX74" s="49">
        <v>1953.5299949999999</v>
      </c>
      <c r="DY74" s="49">
        <v>0</v>
      </c>
      <c r="DZ74" s="49">
        <v>0</v>
      </c>
      <c r="EA74" s="49">
        <v>0</v>
      </c>
      <c r="EB74" s="49">
        <v>22655935.886492997</v>
      </c>
      <c r="EC74" s="49">
        <v>116320084.34999999</v>
      </c>
      <c r="ED74" s="49">
        <v>231870.21999999997</v>
      </c>
      <c r="EE74" s="49">
        <v>3287134.52</v>
      </c>
      <c r="EF74" s="49">
        <v>20723529.972197998</v>
      </c>
      <c r="EG74" s="49">
        <v>86715939.890000001</v>
      </c>
      <c r="EH74" s="49">
        <v>3571245.4700300009</v>
      </c>
      <c r="EI74" s="49">
        <v>486073.38</v>
      </c>
      <c r="EJ74" s="49">
        <v>0</v>
      </c>
      <c r="EK74" s="49">
        <v>0</v>
      </c>
      <c r="EL74" s="49">
        <v>0</v>
      </c>
      <c r="EM74" s="49">
        <v>0</v>
      </c>
      <c r="EN74" s="49">
        <v>15842925.699999999</v>
      </c>
      <c r="EO74" s="49">
        <v>-0.37999999999374301</v>
      </c>
      <c r="EP74" s="49">
        <v>967956.88</v>
      </c>
      <c r="EQ74" s="49">
        <v>0</v>
      </c>
      <c r="ER74" s="49">
        <v>0</v>
      </c>
      <c r="ES74" s="49">
        <v>0</v>
      </c>
      <c r="ET74" s="49">
        <v>44527970.700000003</v>
      </c>
      <c r="EU74" s="49">
        <v>777948.12</v>
      </c>
      <c r="EV74" s="49">
        <v>21266220.899999999</v>
      </c>
      <c r="EW74" s="49">
        <v>0</v>
      </c>
      <c r="EX74" s="49">
        <v>783237052.63999987</v>
      </c>
      <c r="EY74" s="49">
        <v>0</v>
      </c>
      <c r="EZ74" s="49">
        <v>4215063.3</v>
      </c>
      <c r="FA74" s="49">
        <v>0</v>
      </c>
      <c r="FB74" s="49">
        <v>94188395.819999993</v>
      </c>
      <c r="FC74" s="49">
        <v>0</v>
      </c>
      <c r="FD74" s="49">
        <v>0</v>
      </c>
      <c r="FE74" s="49">
        <v>743790.17</v>
      </c>
      <c r="FF74" s="49">
        <v>156864.92000000001</v>
      </c>
      <c r="FG74" s="49">
        <v>0</v>
      </c>
      <c r="FH74" s="49">
        <v>7613449.3399999999</v>
      </c>
      <c r="FI74" s="49">
        <v>0</v>
      </c>
      <c r="FJ74" s="49">
        <v>19421873.719999999</v>
      </c>
      <c r="FK74" s="49">
        <v>0</v>
      </c>
      <c r="FL74" s="49">
        <v>0</v>
      </c>
      <c r="FM74" s="49">
        <v>0</v>
      </c>
      <c r="FN74" s="49">
        <v>846774531.71819711</v>
      </c>
      <c r="FO74" s="49">
        <v>8200257.02999999</v>
      </c>
      <c r="FP74" s="49">
        <v>0</v>
      </c>
      <c r="FQ74" s="49">
        <v>0</v>
      </c>
      <c r="FR74" s="49">
        <v>0</v>
      </c>
      <c r="FS74" s="49">
        <v>0</v>
      </c>
      <c r="FT74" s="49">
        <v>102073765.99674809</v>
      </c>
      <c r="FU74" s="49">
        <v>0</v>
      </c>
      <c r="FV74" s="49">
        <v>4977638.7504985761</v>
      </c>
      <c r="FW74" s="49">
        <v>0</v>
      </c>
      <c r="FX74" s="49">
        <v>97096127.246249512</v>
      </c>
      <c r="FY74" s="49">
        <v>0</v>
      </c>
      <c r="FZ74" s="49">
        <v>744700765.72144902</v>
      </c>
      <c r="GA74" s="49">
        <v>8200257.02999999</v>
      </c>
      <c r="GB74" s="49">
        <v>82544562.440500334</v>
      </c>
      <c r="GC74" s="49">
        <v>2518949.09</v>
      </c>
      <c r="GD74" s="49">
        <v>662156203.28094864</v>
      </c>
      <c r="GE74" s="49">
        <v>5681307.9399999902</v>
      </c>
      <c r="GF74" s="49">
        <v>0</v>
      </c>
      <c r="GG74" s="49">
        <v>465656.97</v>
      </c>
      <c r="GH74" s="49">
        <v>0</v>
      </c>
      <c r="GI74" s="49">
        <v>0</v>
      </c>
      <c r="GJ74" s="49">
        <v>0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3943943958.6919632</v>
      </c>
      <c r="HU74" s="49">
        <v>609679809.52950764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1410322.4600000002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0</v>
      </c>
      <c r="FM75" s="49">
        <v>0</v>
      </c>
      <c r="FN75" s="49">
        <v>5473257.8900000006</v>
      </c>
      <c r="FO75" s="49">
        <v>0</v>
      </c>
      <c r="FP75" s="49">
        <v>0</v>
      </c>
      <c r="FQ75" s="49">
        <v>0</v>
      </c>
      <c r="FR75" s="49">
        <v>0</v>
      </c>
      <c r="FS75" s="49">
        <v>0</v>
      </c>
      <c r="FT75" s="49">
        <v>4920214.2300000004</v>
      </c>
      <c r="FU75" s="49">
        <v>0</v>
      </c>
      <c r="FV75" s="49">
        <v>15765.850000000002</v>
      </c>
      <c r="FW75" s="49">
        <v>0</v>
      </c>
      <c r="FX75" s="49">
        <v>4904448.38</v>
      </c>
      <c r="FY75" s="49">
        <v>0</v>
      </c>
      <c r="FZ75" s="49">
        <v>553043.66000000015</v>
      </c>
      <c r="GA75" s="49">
        <v>0</v>
      </c>
      <c r="GB75" s="49">
        <v>0</v>
      </c>
      <c r="GC75" s="49">
        <v>0</v>
      </c>
      <c r="GD75" s="49">
        <v>553043.66000000015</v>
      </c>
      <c r="GE75" s="49">
        <v>0</v>
      </c>
      <c r="GF75" s="49">
        <v>0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226415607.47599998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233299187.82600001</v>
      </c>
      <c r="HU75" s="49">
        <v>0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133602093.75022499</v>
      </c>
      <c r="E76" s="49">
        <v>162852729.76339996</v>
      </c>
      <c r="F76" s="49">
        <v>993857.91709527629</v>
      </c>
      <c r="G76" s="49">
        <v>20214611.717995681</v>
      </c>
      <c r="H76" s="49">
        <v>24820850.146417879</v>
      </c>
      <c r="I76" s="49">
        <v>35398077.731633797</v>
      </c>
      <c r="J76" s="49">
        <v>107787385.68671183</v>
      </c>
      <c r="K76" s="49">
        <v>107240040.3137705</v>
      </c>
      <c r="L76" s="49">
        <v>12917308.392305998</v>
      </c>
      <c r="M76" s="49">
        <v>20998519.510000002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16253246.030017002</v>
      </c>
      <c r="AA76" s="49">
        <v>27355622.289999999</v>
      </c>
      <c r="AB76" s="49">
        <v>0</v>
      </c>
      <c r="AC76" s="49">
        <v>0</v>
      </c>
      <c r="AD76" s="49">
        <v>73189966.230000988</v>
      </c>
      <c r="AE76" s="49">
        <v>25878082.870000001</v>
      </c>
      <c r="AF76" s="49">
        <v>0</v>
      </c>
      <c r="AG76" s="49">
        <v>0</v>
      </c>
      <c r="AH76" s="49">
        <v>0</v>
      </c>
      <c r="AI76" s="49">
        <v>0</v>
      </c>
      <c r="AJ76" s="49">
        <v>1490177586.0692015</v>
      </c>
      <c r="AK76" s="49">
        <v>327887.64</v>
      </c>
      <c r="AL76" s="49">
        <v>129784683.25886898</v>
      </c>
      <c r="AM76" s="49">
        <v>0</v>
      </c>
      <c r="AN76" s="49">
        <v>0</v>
      </c>
      <c r="AO76" s="49">
        <v>44703070.380000003</v>
      </c>
      <c r="AP76" s="49">
        <v>0</v>
      </c>
      <c r="AQ76" s="49">
        <v>15314475.73</v>
      </c>
      <c r="AR76" s="49">
        <v>0</v>
      </c>
      <c r="AS76" s="49">
        <v>0</v>
      </c>
      <c r="AT76" s="49">
        <v>9813870.3600000013</v>
      </c>
      <c r="AU76" s="49">
        <v>581534.47000000009</v>
      </c>
      <c r="AV76" s="49">
        <v>28024713.190000005</v>
      </c>
      <c r="AW76" s="49">
        <v>25181374.720000003</v>
      </c>
      <c r="AX76" s="49">
        <v>0</v>
      </c>
      <c r="AY76" s="49">
        <v>26640.86</v>
      </c>
      <c r="AZ76" s="49">
        <v>912847.6</v>
      </c>
      <c r="BA76" s="49">
        <v>0</v>
      </c>
      <c r="BB76" s="49">
        <v>96602.150057999999</v>
      </c>
      <c r="BC76" s="49">
        <v>400287.35000000003</v>
      </c>
      <c r="BD76" s="49">
        <v>5406507.3133859998</v>
      </c>
      <c r="BE76" s="49">
        <v>365742.62290000002</v>
      </c>
      <c r="BF76" s="49">
        <v>0</v>
      </c>
      <c r="BG76" s="49">
        <v>0</v>
      </c>
      <c r="BH76" s="49">
        <v>13013</v>
      </c>
      <c r="BI76" s="49">
        <v>0</v>
      </c>
      <c r="BJ76" s="49">
        <v>23558.21</v>
      </c>
      <c r="BK76" s="49">
        <v>13235434.789999999</v>
      </c>
      <c r="BL76" s="49">
        <v>199897.35</v>
      </c>
      <c r="BM76" s="49">
        <v>6917329.4100000001</v>
      </c>
      <c r="BN76" s="49">
        <v>0</v>
      </c>
      <c r="BO76" s="49">
        <v>0</v>
      </c>
      <c r="BP76" s="49">
        <v>6754836.5274808817</v>
      </c>
      <c r="BQ76" s="49">
        <v>116836.98</v>
      </c>
      <c r="BR76" s="49">
        <v>0</v>
      </c>
      <c r="BS76" s="49">
        <v>0</v>
      </c>
      <c r="BT76" s="49">
        <v>0</v>
      </c>
      <c r="BU76" s="49">
        <v>0</v>
      </c>
      <c r="BV76" s="49">
        <v>26301626.789999999</v>
      </c>
      <c r="BW76" s="49">
        <v>15482744.379999999</v>
      </c>
      <c r="BX76" s="49">
        <v>0</v>
      </c>
      <c r="BY76" s="49">
        <v>0</v>
      </c>
      <c r="BZ76" s="49">
        <v>648562.53</v>
      </c>
      <c r="CA76" s="49">
        <v>4667326.84</v>
      </c>
      <c r="CB76" s="49">
        <v>129061.65000000002</v>
      </c>
      <c r="CC76" s="49">
        <v>2698408.87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95333923.455148995</v>
      </c>
      <c r="CK76" s="49">
        <v>5458554.1014999989</v>
      </c>
      <c r="CL76" s="49">
        <v>10153311.736607999</v>
      </c>
      <c r="CM76" s="49">
        <v>64095.783599999937</v>
      </c>
      <c r="CN76" s="49">
        <v>9577109.8376729991</v>
      </c>
      <c r="CO76" s="49">
        <v>3144.4899999999407</v>
      </c>
      <c r="CP76" s="49">
        <v>0</v>
      </c>
      <c r="CQ76" s="49">
        <v>0</v>
      </c>
      <c r="CR76" s="49">
        <v>6700048.9976530001</v>
      </c>
      <c r="CS76" s="49">
        <v>46183.829999999944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4188930.45</v>
      </c>
      <c r="DE76" s="49">
        <v>14982847.99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1511.41</v>
      </c>
      <c r="DM76" s="49">
        <v>0</v>
      </c>
      <c r="DN76" s="49">
        <v>-247382.41357759992</v>
      </c>
      <c r="DO76" s="49">
        <v>3389055.52</v>
      </c>
      <c r="DP76" s="49">
        <v>0</v>
      </c>
      <c r="DQ76" s="49">
        <v>9544.648107599467</v>
      </c>
      <c r="DR76" s="49">
        <v>0</v>
      </c>
      <c r="DS76" s="49">
        <v>0</v>
      </c>
      <c r="DT76" s="49">
        <v>6.56</v>
      </c>
      <c r="DU76" s="49">
        <v>0</v>
      </c>
      <c r="DV76" s="49">
        <v>0</v>
      </c>
      <c r="DW76" s="49">
        <v>1625449.64</v>
      </c>
      <c r="DX76" s="49">
        <v>1953.5299949999999</v>
      </c>
      <c r="DY76" s="49">
        <v>0</v>
      </c>
      <c r="DZ76" s="49">
        <v>0</v>
      </c>
      <c r="EA76" s="49">
        <v>0</v>
      </c>
      <c r="EB76" s="49">
        <v>22655935.886492997</v>
      </c>
      <c r="EC76" s="49">
        <v>116320084.34999999</v>
      </c>
      <c r="ED76" s="49">
        <v>231870.21999999997</v>
      </c>
      <c r="EE76" s="49">
        <v>3287134.52</v>
      </c>
      <c r="EF76" s="49">
        <v>20723529.972197998</v>
      </c>
      <c r="EG76" s="49">
        <v>86715939.890000001</v>
      </c>
      <c r="EH76" s="49">
        <v>3571245.4700300009</v>
      </c>
      <c r="EI76" s="49">
        <v>486073.38</v>
      </c>
      <c r="EJ76" s="49">
        <v>0</v>
      </c>
      <c r="EK76" s="49">
        <v>0</v>
      </c>
      <c r="EL76" s="49">
        <v>0</v>
      </c>
      <c r="EM76" s="49">
        <v>0</v>
      </c>
      <c r="EN76" s="49">
        <v>15842925.699999999</v>
      </c>
      <c r="EO76" s="49">
        <v>-0.37999999999374301</v>
      </c>
      <c r="EP76" s="49">
        <v>967956.88</v>
      </c>
      <c r="EQ76" s="49">
        <v>0</v>
      </c>
      <c r="ER76" s="49">
        <v>0</v>
      </c>
      <c r="ES76" s="49">
        <v>0</v>
      </c>
      <c r="ET76" s="49">
        <v>44527970.700000003</v>
      </c>
      <c r="EU76" s="49">
        <v>777948.12</v>
      </c>
      <c r="EV76" s="49">
        <v>21266220.899999999</v>
      </c>
      <c r="EW76" s="49">
        <v>0</v>
      </c>
      <c r="EX76" s="49">
        <v>783237052.63999987</v>
      </c>
      <c r="EY76" s="49">
        <v>0</v>
      </c>
      <c r="EZ76" s="49">
        <v>4215063.3</v>
      </c>
      <c r="FA76" s="49">
        <v>0</v>
      </c>
      <c r="FB76" s="49">
        <v>94188395.819999993</v>
      </c>
      <c r="FC76" s="49">
        <v>0</v>
      </c>
      <c r="FD76" s="49">
        <v>0</v>
      </c>
      <c r="FE76" s="49">
        <v>743790.17</v>
      </c>
      <c r="FF76" s="49">
        <v>156864.92000000001</v>
      </c>
      <c r="FG76" s="49">
        <v>0</v>
      </c>
      <c r="FH76" s="49">
        <v>7613449.3399999999</v>
      </c>
      <c r="FI76" s="49">
        <v>0</v>
      </c>
      <c r="FJ76" s="49">
        <v>19421873.719999999</v>
      </c>
      <c r="FK76" s="49">
        <v>0</v>
      </c>
      <c r="FL76" s="49">
        <v>0</v>
      </c>
      <c r="FM76" s="49">
        <v>0</v>
      </c>
      <c r="FN76" s="49">
        <v>852247789.60819709</v>
      </c>
      <c r="FO76" s="49">
        <v>8200257.02999999</v>
      </c>
      <c r="FP76" s="49">
        <v>0</v>
      </c>
      <c r="FQ76" s="49">
        <v>0</v>
      </c>
      <c r="FR76" s="49">
        <v>0</v>
      </c>
      <c r="FS76" s="49">
        <v>0</v>
      </c>
      <c r="FT76" s="49">
        <v>106993980.22674809</v>
      </c>
      <c r="FU76" s="49">
        <v>0</v>
      </c>
      <c r="FV76" s="49">
        <v>4993404.6004985757</v>
      </c>
      <c r="FW76" s="49">
        <v>0</v>
      </c>
      <c r="FX76" s="49">
        <v>102000575.62624951</v>
      </c>
      <c r="FY76" s="49">
        <v>0</v>
      </c>
      <c r="FZ76" s="49">
        <v>745253809.38144898</v>
      </c>
      <c r="GA76" s="49">
        <v>8200257.02999999</v>
      </c>
      <c r="GB76" s="49">
        <v>82544562.440500334</v>
      </c>
      <c r="GC76" s="49">
        <v>2518949.09</v>
      </c>
      <c r="GD76" s="49">
        <v>662709246.94094861</v>
      </c>
      <c r="GE76" s="49">
        <v>5681307.9399999902</v>
      </c>
      <c r="GF76" s="49">
        <v>0</v>
      </c>
      <c r="GG76" s="49">
        <v>465656.97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226415607.47599998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4177243146.5179634</v>
      </c>
      <c r="HU76" s="49">
        <v>609679809.52950764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3"/>
  <dimension ref="A1:IH160"/>
  <sheetViews>
    <sheetView showGridLines="0" zoomScale="80" zoomScaleNormal="80" workbookViewId="0">
      <pane xSplit="3" ySplit="6" topLeftCell="D7" activePane="bottomRight" state="frozen"/>
      <selection activeCell="C54" sqref="C54"/>
      <selection pane="topRight" activeCell="C54" sqref="C54"/>
      <selection pane="bottomLeft" activeCell="C54" sqref="C54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361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8604767.4699999988</v>
      </c>
      <c r="E7" s="19">
        <v>46371551.289999999</v>
      </c>
      <c r="F7" s="18">
        <v>0</v>
      </c>
      <c r="G7" s="18">
        <v>0</v>
      </c>
      <c r="H7" s="18">
        <v>0</v>
      </c>
      <c r="I7" s="18">
        <v>0</v>
      </c>
      <c r="J7" s="18">
        <v>8604767.4699999988</v>
      </c>
      <c r="K7" s="18">
        <v>46371551.289999999</v>
      </c>
      <c r="L7" s="18">
        <v>1086449.93</v>
      </c>
      <c r="M7" s="18">
        <v>20450122.890000001</v>
      </c>
      <c r="N7" s="18">
        <v>0</v>
      </c>
      <c r="O7" s="18">
        <v>0</v>
      </c>
      <c r="P7" s="18">
        <v>-107.4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12887300.09</v>
      </c>
      <c r="AA7" s="18">
        <v>20264376.18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3587494.11</v>
      </c>
      <c r="AU7" s="18">
        <v>115687.61</v>
      </c>
      <c r="AV7" s="18">
        <v>58334960.68</v>
      </c>
      <c r="AW7" s="18">
        <v>22982393.16</v>
      </c>
      <c r="AX7" s="18">
        <v>0</v>
      </c>
      <c r="AY7" s="18">
        <v>0</v>
      </c>
      <c r="AZ7" s="18">
        <v>2726183.37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116799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40827996.079999998</v>
      </c>
      <c r="BW7" s="18">
        <v>15332441.34</v>
      </c>
      <c r="BX7" s="18">
        <v>0</v>
      </c>
      <c r="BY7" s="18">
        <v>0</v>
      </c>
      <c r="BZ7" s="18">
        <v>0</v>
      </c>
      <c r="CA7" s="18">
        <v>0</v>
      </c>
      <c r="CB7" s="18">
        <v>595704.57000000007</v>
      </c>
      <c r="CC7" s="18">
        <v>2698408.87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2037210.59</v>
      </c>
      <c r="CK7" s="18">
        <v>50198.86</v>
      </c>
      <c r="CL7" s="18">
        <v>115649.18</v>
      </c>
      <c r="CM7" s="18">
        <v>6261.36</v>
      </c>
      <c r="CN7" s="18">
        <v>0</v>
      </c>
      <c r="CO7" s="18">
        <v>2961.74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14726123.529999999</v>
      </c>
      <c r="DE7" s="18">
        <v>4592998.24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5694270.6799999997</v>
      </c>
      <c r="EC7" s="18">
        <v>114572659.31999999</v>
      </c>
      <c r="ED7" s="18">
        <v>64540.36</v>
      </c>
      <c r="EE7" s="18">
        <v>0</v>
      </c>
      <c r="EF7" s="18">
        <v>4837612.3899999997</v>
      </c>
      <c r="EG7" s="18">
        <v>82797932.010000005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16760344.209999999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2115413.98</v>
      </c>
      <c r="GG7" s="18">
        <v>331100.09999999998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175118712.81999999</v>
      </c>
      <c r="HU7" s="18">
        <v>330569092.97000003</v>
      </c>
      <c r="HV7" s="19">
        <v>505687805.79000002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433493853.25</v>
      </c>
      <c r="E8" s="19">
        <v>0</v>
      </c>
      <c r="F8" s="18">
        <v>66302080.039984196</v>
      </c>
      <c r="G8" s="18">
        <v>0</v>
      </c>
      <c r="H8" s="18">
        <v>178959187.31999901</v>
      </c>
      <c r="I8" s="18">
        <v>0</v>
      </c>
      <c r="J8" s="18">
        <v>188232585.89001676</v>
      </c>
      <c r="K8" s="18">
        <v>0</v>
      </c>
      <c r="L8" s="18">
        <v>39297767.43</v>
      </c>
      <c r="M8" s="18">
        <v>0</v>
      </c>
      <c r="N8" s="18">
        <v>90844272.689999998</v>
      </c>
      <c r="O8" s="18">
        <v>0</v>
      </c>
      <c r="P8" s="18">
        <v>1149476.44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32153809.289999999</v>
      </c>
      <c r="AA8" s="18">
        <v>0</v>
      </c>
      <c r="AB8" s="18">
        <v>0</v>
      </c>
      <c r="AC8" s="18">
        <v>0</v>
      </c>
      <c r="AD8" s="18">
        <v>19161934.969999999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600086314.98000002</v>
      </c>
      <c r="AK8" s="18">
        <v>0</v>
      </c>
      <c r="AL8" s="18">
        <v>0</v>
      </c>
      <c r="AM8" s="18">
        <v>0</v>
      </c>
      <c r="AN8" s="18">
        <v>71322083.620000005</v>
      </c>
      <c r="AO8" s="18">
        <v>0</v>
      </c>
      <c r="AP8" s="18">
        <v>678602752.74000001</v>
      </c>
      <c r="AQ8" s="18">
        <v>0</v>
      </c>
      <c r="AR8" s="18">
        <v>63507</v>
      </c>
      <c r="AS8" s="18">
        <v>0</v>
      </c>
      <c r="AT8" s="18">
        <v>28413655.600000001</v>
      </c>
      <c r="AU8" s="18">
        <v>0</v>
      </c>
      <c r="AV8" s="18">
        <v>58693028.909999996</v>
      </c>
      <c r="AW8" s="18">
        <v>0</v>
      </c>
      <c r="AX8" s="18">
        <v>11899.48</v>
      </c>
      <c r="AY8" s="18">
        <v>0</v>
      </c>
      <c r="AZ8" s="18">
        <v>0</v>
      </c>
      <c r="BA8" s="18">
        <v>0</v>
      </c>
      <c r="BB8" s="18">
        <v>4905035.6399999997</v>
      </c>
      <c r="BC8" s="18">
        <v>0</v>
      </c>
      <c r="BD8" s="18">
        <v>49639422.450000003</v>
      </c>
      <c r="BE8" s="18">
        <v>0</v>
      </c>
      <c r="BF8" s="18">
        <v>0</v>
      </c>
      <c r="BG8" s="18">
        <v>0</v>
      </c>
      <c r="BH8" s="18">
        <v>2302067.35</v>
      </c>
      <c r="BI8" s="18">
        <v>0</v>
      </c>
      <c r="BJ8" s="18">
        <v>11335671.52</v>
      </c>
      <c r="BK8" s="18">
        <v>0</v>
      </c>
      <c r="BL8" s="18">
        <v>13454669.23</v>
      </c>
      <c r="BM8" s="18">
        <v>0</v>
      </c>
      <c r="BN8" s="18">
        <v>0</v>
      </c>
      <c r="BO8" s="18">
        <v>0</v>
      </c>
      <c r="BP8" s="18">
        <v>1126382.51</v>
      </c>
      <c r="BQ8" s="18">
        <v>0</v>
      </c>
      <c r="BR8" s="18">
        <v>15116.87</v>
      </c>
      <c r="BS8" s="18">
        <v>0</v>
      </c>
      <c r="BT8" s="18">
        <v>0</v>
      </c>
      <c r="BU8" s="18">
        <v>0</v>
      </c>
      <c r="BV8" s="18">
        <v>42386502.920000002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1196877.6499999999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10947544.67</v>
      </c>
      <c r="DA8" s="18">
        <v>0</v>
      </c>
      <c r="DB8" s="18">
        <v>0</v>
      </c>
      <c r="DC8" s="18">
        <v>0</v>
      </c>
      <c r="DD8" s="18">
        <v>37085850.100000001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248837.02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9085774.3100000005</v>
      </c>
      <c r="DW8" s="18">
        <v>0</v>
      </c>
      <c r="DX8" s="18">
        <v>642496.01</v>
      </c>
      <c r="DY8" s="18">
        <v>0</v>
      </c>
      <c r="DZ8" s="18">
        <v>0</v>
      </c>
      <c r="EA8" s="18">
        <v>0</v>
      </c>
      <c r="EB8" s="18">
        <v>126017709.93000001</v>
      </c>
      <c r="EC8" s="18">
        <v>0</v>
      </c>
      <c r="ED8" s="18">
        <v>4225057.05</v>
      </c>
      <c r="EE8" s="18">
        <v>0</v>
      </c>
      <c r="EF8" s="18">
        <v>4425563.1500000004</v>
      </c>
      <c r="EG8" s="18">
        <v>0</v>
      </c>
      <c r="EH8" s="18">
        <v>57307174.839999996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24692247.98</v>
      </c>
      <c r="EO8" s="18">
        <v>0</v>
      </c>
      <c r="EP8" s="18">
        <v>50298.720000000001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1449205.46</v>
      </c>
      <c r="EW8" s="18">
        <v>0</v>
      </c>
      <c r="EX8" s="18">
        <v>187324320.22</v>
      </c>
      <c r="EY8" s="18">
        <v>0</v>
      </c>
      <c r="EZ8" s="18">
        <v>230791.45</v>
      </c>
      <c r="FA8" s="18">
        <v>0</v>
      </c>
      <c r="FB8" s="18">
        <v>5010388.16</v>
      </c>
      <c r="FC8" s="18">
        <v>0</v>
      </c>
      <c r="FD8" s="18">
        <v>70437.929999999993</v>
      </c>
      <c r="FE8" s="18">
        <v>0</v>
      </c>
      <c r="FF8" s="18">
        <v>0</v>
      </c>
      <c r="FG8" s="18">
        <v>0</v>
      </c>
      <c r="FH8" s="18">
        <v>280353.58999999997</v>
      </c>
      <c r="FI8" s="18">
        <v>0</v>
      </c>
      <c r="FJ8" s="18">
        <v>916479.59</v>
      </c>
      <c r="FK8" s="18">
        <v>0</v>
      </c>
      <c r="FL8" s="18">
        <v>16621022.659999998</v>
      </c>
      <c r="FM8" s="18">
        <v>0</v>
      </c>
      <c r="FN8" s="19">
        <v>507589667.4000001</v>
      </c>
      <c r="FO8" s="19">
        <v>0</v>
      </c>
      <c r="FP8" s="18">
        <v>495528.92999999993</v>
      </c>
      <c r="FQ8" s="18">
        <v>0</v>
      </c>
      <c r="FR8" s="18">
        <v>437736.6300000007</v>
      </c>
      <c r="FS8" s="18">
        <v>0</v>
      </c>
      <c r="FT8" s="80">
        <v>48381783.530000001</v>
      </c>
      <c r="FU8" s="80">
        <v>0</v>
      </c>
      <c r="FV8" s="18">
        <v>2916616.94</v>
      </c>
      <c r="FW8" s="18">
        <v>0</v>
      </c>
      <c r="FX8" s="18">
        <v>45465166.590000004</v>
      </c>
      <c r="FY8" s="18">
        <v>0</v>
      </c>
      <c r="FZ8" s="80">
        <v>458274618.31000012</v>
      </c>
      <c r="GA8" s="80">
        <v>0</v>
      </c>
      <c r="GB8" s="18">
        <v>57381092.939999998</v>
      </c>
      <c r="GC8" s="18">
        <v>0</v>
      </c>
      <c r="GD8" s="18">
        <v>400893525.37000012</v>
      </c>
      <c r="GE8" s="18">
        <v>0</v>
      </c>
      <c r="GF8" s="18">
        <v>6686857.6900000237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3180893312.8699999</v>
      </c>
      <c r="HU8" s="18">
        <v>0</v>
      </c>
      <c r="HV8" s="19">
        <v>3180893312.8699999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398252927.85000002</v>
      </c>
      <c r="E9" s="19">
        <v>1482.47</v>
      </c>
      <c r="F9" s="18">
        <v>129249265.46000005</v>
      </c>
      <c r="G9" s="18">
        <v>0</v>
      </c>
      <c r="H9" s="18">
        <v>243511347.79000002</v>
      </c>
      <c r="I9" s="18">
        <v>1482.47</v>
      </c>
      <c r="J9" s="18">
        <v>25492314.599999994</v>
      </c>
      <c r="K9" s="18">
        <v>0</v>
      </c>
      <c r="L9" s="18">
        <v>48788749.829999998</v>
      </c>
      <c r="M9" s="18">
        <v>0</v>
      </c>
      <c r="N9" s="18">
        <v>75715122.310000002</v>
      </c>
      <c r="O9" s="18">
        <v>0</v>
      </c>
      <c r="P9" s="18">
        <v>126109.28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70444170.560000002</v>
      </c>
      <c r="AA9" s="18">
        <v>0</v>
      </c>
      <c r="AB9" s="18">
        <v>0</v>
      </c>
      <c r="AC9" s="18">
        <v>0</v>
      </c>
      <c r="AD9" s="18">
        <v>13468622.949999999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741246087.24000001</v>
      </c>
      <c r="AK9" s="18">
        <v>0</v>
      </c>
      <c r="AL9" s="18">
        <v>18416580.199999996</v>
      </c>
      <c r="AM9" s="18">
        <v>0</v>
      </c>
      <c r="AN9" s="18">
        <v>64256563.730000004</v>
      </c>
      <c r="AO9" s="18">
        <v>0</v>
      </c>
      <c r="AP9" s="18">
        <v>1110528273.4200001</v>
      </c>
      <c r="AQ9" s="18">
        <v>0</v>
      </c>
      <c r="AR9" s="18">
        <v>555856.24</v>
      </c>
      <c r="AS9" s="18">
        <v>0</v>
      </c>
      <c r="AT9" s="18">
        <v>19174026.689999998</v>
      </c>
      <c r="AU9" s="18">
        <v>0</v>
      </c>
      <c r="AV9" s="18">
        <v>17085177.920000002</v>
      </c>
      <c r="AW9" s="18">
        <v>0</v>
      </c>
      <c r="AX9" s="18">
        <v>13418.97</v>
      </c>
      <c r="AY9" s="18">
        <v>0</v>
      </c>
      <c r="AZ9" s="18">
        <v>0</v>
      </c>
      <c r="BA9" s="18">
        <v>0</v>
      </c>
      <c r="BB9" s="18">
        <v>307638.65999999997</v>
      </c>
      <c r="BC9" s="18">
        <v>0</v>
      </c>
      <c r="BD9" s="18">
        <v>8351861.790000001</v>
      </c>
      <c r="BE9" s="18">
        <v>0</v>
      </c>
      <c r="BF9" s="18">
        <v>0</v>
      </c>
      <c r="BG9" s="18">
        <v>0</v>
      </c>
      <c r="BH9" s="18">
        <v>7462807.9199999999</v>
      </c>
      <c r="BI9" s="18">
        <v>0</v>
      </c>
      <c r="BJ9" s="18">
        <v>224302.7</v>
      </c>
      <c r="BK9" s="18">
        <v>0</v>
      </c>
      <c r="BL9" s="18">
        <v>1169144.8499999999</v>
      </c>
      <c r="BM9" s="18">
        <v>0</v>
      </c>
      <c r="BN9" s="18">
        <v>4737496.21</v>
      </c>
      <c r="BO9" s="18">
        <v>0</v>
      </c>
      <c r="BP9" s="18">
        <v>1086253.72</v>
      </c>
      <c r="BQ9" s="18">
        <v>0</v>
      </c>
      <c r="BR9" s="18">
        <v>27484.51</v>
      </c>
      <c r="BS9" s="18">
        <v>0</v>
      </c>
      <c r="BT9" s="18">
        <v>0</v>
      </c>
      <c r="BU9" s="18">
        <v>0</v>
      </c>
      <c r="BV9" s="18">
        <v>3128311.09</v>
      </c>
      <c r="BW9" s="18">
        <v>0</v>
      </c>
      <c r="BX9" s="18">
        <v>35523.81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30091295.310000002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3398338.95</v>
      </c>
      <c r="DW9" s="18">
        <v>0</v>
      </c>
      <c r="DX9" s="18">
        <v>379400.56</v>
      </c>
      <c r="DY9" s="18">
        <v>0</v>
      </c>
      <c r="DZ9" s="18">
        <v>0</v>
      </c>
      <c r="EA9" s="18">
        <v>0</v>
      </c>
      <c r="EB9" s="18">
        <v>29586722.02</v>
      </c>
      <c r="EC9" s="18">
        <v>0</v>
      </c>
      <c r="ED9" s="18">
        <v>18286334.789999999</v>
      </c>
      <c r="EE9" s="18">
        <v>0</v>
      </c>
      <c r="EF9" s="18">
        <v>2553454.91</v>
      </c>
      <c r="EG9" s="18">
        <v>679151.96</v>
      </c>
      <c r="EH9" s="18">
        <v>19426180.230000004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21769983.25</v>
      </c>
      <c r="EO9" s="18">
        <v>0</v>
      </c>
      <c r="EP9" s="18">
        <v>96127.200000000012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2986661.06</v>
      </c>
      <c r="EW9" s="18">
        <v>0</v>
      </c>
      <c r="EX9" s="18">
        <v>38023481.289999999</v>
      </c>
      <c r="EY9" s="18">
        <v>0</v>
      </c>
      <c r="EZ9" s="18">
        <v>39215.79</v>
      </c>
      <c r="FA9" s="18">
        <v>0</v>
      </c>
      <c r="FB9" s="18">
        <v>6935204.4699999997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1796456.04</v>
      </c>
      <c r="FK9" s="18">
        <v>0</v>
      </c>
      <c r="FL9" s="18">
        <v>0</v>
      </c>
      <c r="FM9" s="18">
        <v>0</v>
      </c>
      <c r="FN9" s="19">
        <v>4266040954.5999999</v>
      </c>
      <c r="FO9" s="19">
        <v>0</v>
      </c>
      <c r="FP9" s="18">
        <v>0</v>
      </c>
      <c r="FQ9" s="18">
        <v>0</v>
      </c>
      <c r="FR9" s="18">
        <v>3585298.5</v>
      </c>
      <c r="FS9" s="18">
        <v>0</v>
      </c>
      <c r="FT9" s="80">
        <v>1016010007.2852179</v>
      </c>
      <c r="FU9" s="80">
        <v>0</v>
      </c>
      <c r="FV9" s="18">
        <v>41262575.109999999</v>
      </c>
      <c r="FW9" s="18">
        <v>0</v>
      </c>
      <c r="FX9" s="18">
        <v>974747432.17521787</v>
      </c>
      <c r="FY9" s="18">
        <v>0</v>
      </c>
      <c r="FZ9" s="80">
        <v>3246445648.8147821</v>
      </c>
      <c r="GA9" s="80">
        <v>0</v>
      </c>
      <c r="GB9" s="18">
        <v>602229140.96000206</v>
      </c>
      <c r="GC9" s="18">
        <v>0</v>
      </c>
      <c r="GD9" s="18">
        <v>2644216507.8547802</v>
      </c>
      <c r="GE9" s="18">
        <v>0</v>
      </c>
      <c r="GF9" s="18">
        <v>12204828.060000001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7058339427.6999969</v>
      </c>
      <c r="HU9" s="18">
        <v>680634.42999999993</v>
      </c>
      <c r="HV9" s="19">
        <v>7059020062.1299973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807558384.80686212</v>
      </c>
      <c r="E10" s="19">
        <v>114698852.58999997</v>
      </c>
      <c r="F10" s="18">
        <v>143943305.90136293</v>
      </c>
      <c r="G10" s="18">
        <v>20214611.717995681</v>
      </c>
      <c r="H10" s="18">
        <v>242810631.3702879</v>
      </c>
      <c r="I10" s="18">
        <v>34098998.931670897</v>
      </c>
      <c r="J10" s="18">
        <v>420804447.53521115</v>
      </c>
      <c r="K10" s="18">
        <v>60385241.940333404</v>
      </c>
      <c r="L10" s="18">
        <v>19232905.260000002</v>
      </c>
      <c r="M10" s="18">
        <v>0</v>
      </c>
      <c r="N10" s="18">
        <v>87008438.650001407</v>
      </c>
      <c r="O10" s="18">
        <v>0</v>
      </c>
      <c r="P10" s="18">
        <v>2760877.71</v>
      </c>
      <c r="Q10" s="18">
        <v>0</v>
      </c>
      <c r="R10" s="18">
        <v>9115776.3900000006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114521527.56</v>
      </c>
      <c r="AA10" s="18">
        <v>5646696.6799999997</v>
      </c>
      <c r="AB10" s="18">
        <v>11169.52</v>
      </c>
      <c r="AC10" s="18">
        <v>0</v>
      </c>
      <c r="AD10" s="18">
        <v>105747594.96000001</v>
      </c>
      <c r="AE10" s="18">
        <v>23390404.170000002</v>
      </c>
      <c r="AF10" s="18">
        <v>0</v>
      </c>
      <c r="AG10" s="18">
        <v>0</v>
      </c>
      <c r="AH10" s="18">
        <v>0</v>
      </c>
      <c r="AI10" s="18">
        <v>0</v>
      </c>
      <c r="AJ10" s="18">
        <v>857477672.75014102</v>
      </c>
      <c r="AK10" s="18">
        <v>327887.64</v>
      </c>
      <c r="AL10" s="18">
        <v>78380081.039999992</v>
      </c>
      <c r="AM10" s="18">
        <v>0</v>
      </c>
      <c r="AN10" s="18">
        <v>157085852.86000001</v>
      </c>
      <c r="AO10" s="18">
        <v>44703070.380000003</v>
      </c>
      <c r="AP10" s="18">
        <v>1342781259.76001</v>
      </c>
      <c r="AQ10" s="18">
        <v>15314475.73</v>
      </c>
      <c r="AR10" s="18">
        <v>4304332.85999995</v>
      </c>
      <c r="AS10" s="18">
        <v>0</v>
      </c>
      <c r="AT10" s="18">
        <v>62700303.360000201</v>
      </c>
      <c r="AU10" s="18">
        <v>418493.16</v>
      </c>
      <c r="AV10" s="18">
        <v>61008760.290022403</v>
      </c>
      <c r="AW10" s="18">
        <v>2198980.7599999998</v>
      </c>
      <c r="AX10" s="18">
        <v>110649.52</v>
      </c>
      <c r="AY10" s="18">
        <v>26640.86</v>
      </c>
      <c r="AZ10" s="18">
        <v>0</v>
      </c>
      <c r="BA10" s="18">
        <v>0</v>
      </c>
      <c r="BB10" s="18">
        <v>9030823.7600003406</v>
      </c>
      <c r="BC10" s="18">
        <v>390008.89</v>
      </c>
      <c r="BD10" s="18">
        <v>13402873.050008999</v>
      </c>
      <c r="BE10" s="18">
        <v>323719.56</v>
      </c>
      <c r="BF10" s="18">
        <v>0</v>
      </c>
      <c r="BG10" s="18">
        <v>0</v>
      </c>
      <c r="BH10" s="18">
        <v>6483587.0300000198</v>
      </c>
      <c r="BI10" s="18">
        <v>0</v>
      </c>
      <c r="BJ10" s="18">
        <v>45995698.399999999</v>
      </c>
      <c r="BK10" s="18">
        <v>13235434.789999999</v>
      </c>
      <c r="BL10" s="18">
        <v>31865427.600000001</v>
      </c>
      <c r="BM10" s="18">
        <v>6917329.4100000001</v>
      </c>
      <c r="BN10" s="18">
        <v>3799255.5</v>
      </c>
      <c r="BO10" s="18">
        <v>0</v>
      </c>
      <c r="BP10" s="18">
        <v>4741493.2799999993</v>
      </c>
      <c r="BQ10" s="18">
        <v>0</v>
      </c>
      <c r="BR10" s="18">
        <v>217061.16</v>
      </c>
      <c r="BS10" s="18">
        <v>0</v>
      </c>
      <c r="BT10" s="18">
        <v>0</v>
      </c>
      <c r="BU10" s="18">
        <v>0</v>
      </c>
      <c r="BV10" s="18">
        <v>17765333.120000001</v>
      </c>
      <c r="BW10" s="18">
        <v>150303.04000000001</v>
      </c>
      <c r="BX10" s="18">
        <v>649422.88</v>
      </c>
      <c r="BY10" s="18">
        <v>0</v>
      </c>
      <c r="BZ10" s="18">
        <v>0</v>
      </c>
      <c r="CA10" s="18">
        <v>0</v>
      </c>
      <c r="CB10" s="18">
        <v>1029038.52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68017884.920004398</v>
      </c>
      <c r="DE10" s="18">
        <v>10389849.75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3389055.52</v>
      </c>
      <c r="DP10" s="18">
        <v>497182.64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4275232.1900000703</v>
      </c>
      <c r="DW10" s="18">
        <v>1625449.64</v>
      </c>
      <c r="DX10" s="18">
        <v>18141893.520009398</v>
      </c>
      <c r="DY10" s="18">
        <v>0</v>
      </c>
      <c r="DZ10" s="18">
        <v>0</v>
      </c>
      <c r="EA10" s="18">
        <v>0</v>
      </c>
      <c r="EB10" s="18">
        <v>125067274.28999799</v>
      </c>
      <c r="EC10" s="18">
        <v>1703348.67</v>
      </c>
      <c r="ED10" s="18">
        <v>6778839.6699999999</v>
      </c>
      <c r="EE10" s="18">
        <v>11245.52</v>
      </c>
      <c r="EF10" s="18">
        <v>36846297.660000004</v>
      </c>
      <c r="EG10" s="18">
        <v>3110739.64</v>
      </c>
      <c r="EH10" s="18">
        <v>52120399.999999598</v>
      </c>
      <c r="EI10" s="18">
        <v>472329.06</v>
      </c>
      <c r="EJ10" s="18">
        <v>0</v>
      </c>
      <c r="EK10" s="18">
        <v>0</v>
      </c>
      <c r="EL10" s="18">
        <v>0</v>
      </c>
      <c r="EM10" s="18">
        <v>0</v>
      </c>
      <c r="EN10" s="18">
        <v>7451000.2000000002</v>
      </c>
      <c r="EO10" s="18">
        <v>0</v>
      </c>
      <c r="EP10" s="18">
        <v>199926.43</v>
      </c>
      <c r="EQ10" s="18">
        <v>0</v>
      </c>
      <c r="ER10" s="18">
        <v>0</v>
      </c>
      <c r="ES10" s="18">
        <v>0</v>
      </c>
      <c r="ET10" s="18">
        <v>0</v>
      </c>
      <c r="EU10" s="18">
        <v>777948.12</v>
      </c>
      <c r="EV10" s="18">
        <v>6838043.0099999998</v>
      </c>
      <c r="EW10" s="18">
        <v>0</v>
      </c>
      <c r="EX10" s="18">
        <v>313849786.69</v>
      </c>
      <c r="EY10" s="18">
        <v>0</v>
      </c>
      <c r="EZ10" s="18">
        <v>399423.95</v>
      </c>
      <c r="FA10" s="18">
        <v>0</v>
      </c>
      <c r="FB10" s="18">
        <v>20782498.07</v>
      </c>
      <c r="FC10" s="18">
        <v>0</v>
      </c>
      <c r="FD10" s="18">
        <v>0</v>
      </c>
      <c r="FE10" s="18">
        <v>743790.17</v>
      </c>
      <c r="FF10" s="18">
        <v>0</v>
      </c>
      <c r="FG10" s="18">
        <v>0</v>
      </c>
      <c r="FH10" s="18">
        <v>681078.30999999994</v>
      </c>
      <c r="FI10" s="18">
        <v>0</v>
      </c>
      <c r="FJ10" s="18">
        <v>3801850.8899999997</v>
      </c>
      <c r="FK10" s="18">
        <v>0</v>
      </c>
      <c r="FL10" s="18">
        <v>422102.78000000201</v>
      </c>
      <c r="FM10" s="18">
        <v>0</v>
      </c>
      <c r="FN10" s="19">
        <v>1010924166.7997508</v>
      </c>
      <c r="FO10" s="19">
        <v>8200257.02999999</v>
      </c>
      <c r="FP10" s="18">
        <v>40219.5300001</v>
      </c>
      <c r="FQ10" s="18">
        <v>0</v>
      </c>
      <c r="FR10" s="18">
        <v>1073970.9400001001</v>
      </c>
      <c r="FS10" s="18">
        <v>0</v>
      </c>
      <c r="FT10" s="80">
        <v>299289771.13991129</v>
      </c>
      <c r="FU10" s="80">
        <v>0</v>
      </c>
      <c r="FV10" s="18">
        <v>109387888.10146976</v>
      </c>
      <c r="FW10" s="18">
        <v>0</v>
      </c>
      <c r="FX10" s="18">
        <v>189901883.03844157</v>
      </c>
      <c r="FY10" s="18">
        <v>0</v>
      </c>
      <c r="FZ10" s="80">
        <v>710520205.18983936</v>
      </c>
      <c r="GA10" s="80">
        <v>8200257.02999999</v>
      </c>
      <c r="GB10" s="18">
        <v>259689144.7479704</v>
      </c>
      <c r="GC10" s="18">
        <v>2518949.09</v>
      </c>
      <c r="GD10" s="18">
        <v>450831060.4418689</v>
      </c>
      <c r="GE10" s="18">
        <v>5681307.9399999902</v>
      </c>
      <c r="GF10" s="18">
        <v>4442546.47000001</v>
      </c>
      <c r="GG10" s="18">
        <v>134556.87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5526323030.0868092</v>
      </c>
      <c r="HU10" s="18">
        <v>258300867.64999992</v>
      </c>
      <c r="HV10" s="19">
        <v>5784623897.7368088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6012633.5632999996</v>
      </c>
      <c r="E11" s="19">
        <v>0</v>
      </c>
      <c r="F11" s="18">
        <v>3842716.3864000002</v>
      </c>
      <c r="G11" s="18">
        <v>0</v>
      </c>
      <c r="H11" s="18">
        <v>1836030.15</v>
      </c>
      <c r="I11" s="18">
        <v>0</v>
      </c>
      <c r="J11" s="18">
        <v>333887.0269</v>
      </c>
      <c r="K11" s="18">
        <v>0</v>
      </c>
      <c r="L11" s="18">
        <v>0</v>
      </c>
      <c r="M11" s="18">
        <v>0</v>
      </c>
      <c r="N11" s="18">
        <v>23914370.52</v>
      </c>
      <c r="O11" s="18">
        <v>0</v>
      </c>
      <c r="P11" s="18">
        <v>0</v>
      </c>
      <c r="Q11" s="18">
        <v>0</v>
      </c>
      <c r="R11" s="18">
        <v>695742.53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1590809.76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567099313.68659997</v>
      </c>
      <c r="AK11" s="18">
        <v>0</v>
      </c>
      <c r="AL11" s="18">
        <v>6009571.4653999992</v>
      </c>
      <c r="AM11" s="18">
        <v>0</v>
      </c>
      <c r="AN11" s="18">
        <v>3230328.966</v>
      </c>
      <c r="AO11" s="18">
        <v>0</v>
      </c>
      <c r="AP11" s="18">
        <v>59513715.994400002</v>
      </c>
      <c r="AQ11" s="18">
        <v>0</v>
      </c>
      <c r="AR11" s="18">
        <v>23209.99</v>
      </c>
      <c r="AS11" s="18">
        <v>0</v>
      </c>
      <c r="AT11" s="18">
        <v>241670.99460000001</v>
      </c>
      <c r="AU11" s="18">
        <v>0</v>
      </c>
      <c r="AV11" s="18">
        <v>1305149.2276999999</v>
      </c>
      <c r="AW11" s="18">
        <v>0</v>
      </c>
      <c r="AX11" s="18">
        <v>1650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17694.21</v>
      </c>
      <c r="BE11" s="18">
        <v>0</v>
      </c>
      <c r="BF11" s="18">
        <v>0</v>
      </c>
      <c r="BG11" s="18">
        <v>0</v>
      </c>
      <c r="BH11" s="18">
        <v>10809.37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190081.69</v>
      </c>
      <c r="BQ11" s="18">
        <v>0</v>
      </c>
      <c r="BR11" s="18">
        <v>4925.8100000000004</v>
      </c>
      <c r="BS11" s="18">
        <v>0</v>
      </c>
      <c r="BT11" s="18">
        <v>0</v>
      </c>
      <c r="BU11" s="18">
        <v>0</v>
      </c>
      <c r="BV11" s="18">
        <v>60020.43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6718.9328999999998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10827683.1785</v>
      </c>
      <c r="CK11" s="18">
        <v>0</v>
      </c>
      <c r="CL11" s="18">
        <v>170544.63570000001</v>
      </c>
      <c r="CM11" s="18">
        <v>0</v>
      </c>
      <c r="CN11" s="18">
        <v>265382.45669999998</v>
      </c>
      <c r="CO11" s="18">
        <v>0</v>
      </c>
      <c r="CP11" s="18">
        <v>0</v>
      </c>
      <c r="CQ11" s="18">
        <v>0</v>
      </c>
      <c r="CR11" s="18">
        <v>97667.245599999995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4670363.8388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14157.725399999999</v>
      </c>
      <c r="DU11" s="18">
        <v>0</v>
      </c>
      <c r="DV11" s="18">
        <v>0</v>
      </c>
      <c r="DW11" s="18">
        <v>0</v>
      </c>
      <c r="DX11" s="18">
        <v>1230376.5174</v>
      </c>
      <c r="DY11" s="18">
        <v>0</v>
      </c>
      <c r="DZ11" s="18">
        <v>0</v>
      </c>
      <c r="EA11" s="18">
        <v>0</v>
      </c>
      <c r="EB11" s="18">
        <v>316236.58539999998</v>
      </c>
      <c r="EC11" s="18">
        <v>0</v>
      </c>
      <c r="ED11" s="18">
        <v>147964.79</v>
      </c>
      <c r="EE11" s="18">
        <v>0</v>
      </c>
      <c r="EF11" s="18">
        <v>362018.63</v>
      </c>
      <c r="EG11" s="18">
        <v>0</v>
      </c>
      <c r="EH11" s="18">
        <v>292355.1115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47550.9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1101336.98</v>
      </c>
      <c r="EW11" s="18">
        <v>0</v>
      </c>
      <c r="EX11" s="18">
        <v>139984747.38999999</v>
      </c>
      <c r="EY11" s="18">
        <v>0</v>
      </c>
      <c r="EZ11" s="18">
        <v>2841654.4899999998</v>
      </c>
      <c r="FA11" s="18">
        <v>0</v>
      </c>
      <c r="FB11" s="18">
        <v>4779239.38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754755.2</v>
      </c>
      <c r="FI11" s="18">
        <v>0</v>
      </c>
      <c r="FJ11" s="18">
        <v>858404.30999999994</v>
      </c>
      <c r="FK11" s="18">
        <v>0</v>
      </c>
      <c r="FL11" s="18">
        <v>1397.9</v>
      </c>
      <c r="FM11" s="18">
        <v>0</v>
      </c>
      <c r="FN11" s="19">
        <v>61498046.830000006</v>
      </c>
      <c r="FO11" s="19">
        <v>0</v>
      </c>
      <c r="FP11" s="18">
        <v>0</v>
      </c>
      <c r="FQ11" s="18">
        <v>0</v>
      </c>
      <c r="FR11" s="18">
        <v>58778398.060000002</v>
      </c>
      <c r="FS11" s="18">
        <v>0</v>
      </c>
      <c r="FT11" s="80">
        <v>1101061.3799999999</v>
      </c>
      <c r="FU11" s="80">
        <v>0</v>
      </c>
      <c r="FV11" s="18">
        <v>0</v>
      </c>
      <c r="FW11" s="18">
        <v>0</v>
      </c>
      <c r="FX11" s="18">
        <v>1101061.3799999999</v>
      </c>
      <c r="FY11" s="18">
        <v>0</v>
      </c>
      <c r="FZ11" s="80">
        <v>1618587.39</v>
      </c>
      <c r="GA11" s="80">
        <v>0</v>
      </c>
      <c r="GB11" s="18">
        <v>0</v>
      </c>
      <c r="GC11" s="18">
        <v>0</v>
      </c>
      <c r="GD11" s="18">
        <v>1618587.39</v>
      </c>
      <c r="GE11" s="18">
        <v>0</v>
      </c>
      <c r="GF11" s="18">
        <v>1252245.7842999999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901705808.49019992</v>
      </c>
      <c r="HU11" s="18">
        <v>0</v>
      </c>
      <c r="HV11" s="19">
        <v>901705808.49019992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83178148.214443654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83178148.214443654</v>
      </c>
      <c r="HU12" s="18">
        <v>0</v>
      </c>
      <c r="HV12" s="19">
        <v>83178148.214443654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61886240.970000006</v>
      </c>
      <c r="E13" s="19">
        <v>0</v>
      </c>
      <c r="F13" s="18">
        <v>6678234.0700000003</v>
      </c>
      <c r="G13" s="18">
        <v>0</v>
      </c>
      <c r="H13" s="18">
        <v>41033988.040000007</v>
      </c>
      <c r="I13" s="18">
        <v>0</v>
      </c>
      <c r="J13" s="18">
        <v>14174018.859999999</v>
      </c>
      <c r="K13" s="18">
        <v>0</v>
      </c>
      <c r="L13" s="18">
        <v>7096677.4500000002</v>
      </c>
      <c r="M13" s="18">
        <v>0</v>
      </c>
      <c r="N13" s="18">
        <v>6309099.1000000006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11766782.75</v>
      </c>
      <c r="AA13" s="18">
        <v>0</v>
      </c>
      <c r="AB13" s="18">
        <v>0</v>
      </c>
      <c r="AC13" s="18">
        <v>0</v>
      </c>
      <c r="AD13" s="18">
        <v>747888.1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423288426.66920179</v>
      </c>
      <c r="AK13" s="18">
        <v>0</v>
      </c>
      <c r="AL13" s="18">
        <v>571977.38886900002</v>
      </c>
      <c r="AM13" s="18">
        <v>0</v>
      </c>
      <c r="AN13" s="18">
        <v>7429807.6699999999</v>
      </c>
      <c r="AO13" s="18">
        <v>0</v>
      </c>
      <c r="AP13" s="18">
        <v>281615271.80000001</v>
      </c>
      <c r="AQ13" s="18">
        <v>0</v>
      </c>
      <c r="AR13" s="18">
        <v>0</v>
      </c>
      <c r="AS13" s="18">
        <v>0</v>
      </c>
      <c r="AT13" s="18">
        <v>1776459.62</v>
      </c>
      <c r="AU13" s="18">
        <v>0</v>
      </c>
      <c r="AV13" s="18">
        <v>18475821.330000002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146276.07999999999</v>
      </c>
      <c r="BC13" s="18">
        <v>0</v>
      </c>
      <c r="BD13" s="18">
        <v>281777.05</v>
      </c>
      <c r="BE13" s="18">
        <v>0</v>
      </c>
      <c r="BF13" s="18">
        <v>0</v>
      </c>
      <c r="BG13" s="18">
        <v>0</v>
      </c>
      <c r="BH13" s="18">
        <v>42916.12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104014.54748088165</v>
      </c>
      <c r="BQ13" s="18">
        <v>0</v>
      </c>
      <c r="BR13" s="18">
        <v>573.17999999999995</v>
      </c>
      <c r="BS13" s="18">
        <v>0</v>
      </c>
      <c r="BT13" s="18">
        <v>0</v>
      </c>
      <c r="BU13" s="18">
        <v>0</v>
      </c>
      <c r="BV13" s="18">
        <v>2377593.87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71183.56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818684.88000000012</v>
      </c>
      <c r="CM13" s="18">
        <v>0</v>
      </c>
      <c r="CN13" s="18">
        <v>277160.33999999997</v>
      </c>
      <c r="CO13" s="18">
        <v>0</v>
      </c>
      <c r="CP13" s="18">
        <v>0</v>
      </c>
      <c r="CQ13" s="18">
        <v>0</v>
      </c>
      <c r="CR13" s="18">
        <v>408602.68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5005075.4399999995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-115512.39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20615516.460000001</v>
      </c>
      <c r="DY13" s="18">
        <v>0</v>
      </c>
      <c r="DZ13" s="18">
        <v>0</v>
      </c>
      <c r="EA13" s="18">
        <v>0</v>
      </c>
      <c r="EB13" s="18">
        <v>14096808.809999997</v>
      </c>
      <c r="EC13" s="18">
        <v>0</v>
      </c>
      <c r="ED13" s="18">
        <v>45527.770000000004</v>
      </c>
      <c r="EE13" s="18">
        <v>0</v>
      </c>
      <c r="EF13" s="18">
        <v>10303382.25</v>
      </c>
      <c r="EG13" s="18">
        <v>0</v>
      </c>
      <c r="EH13" s="18">
        <v>1389197.65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261110.32</v>
      </c>
      <c r="FO13" s="19">
        <v>0</v>
      </c>
      <c r="FP13" s="18">
        <v>0</v>
      </c>
      <c r="FQ13" s="18">
        <v>0</v>
      </c>
      <c r="FR13" s="18">
        <v>-285.95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261404.61000000002</v>
      </c>
      <c r="GA13" s="80">
        <v>0</v>
      </c>
      <c r="GB13" s="18">
        <v>0</v>
      </c>
      <c r="GC13" s="18">
        <v>0</v>
      </c>
      <c r="GD13" s="18">
        <v>261404.61000000002</v>
      </c>
      <c r="GE13" s="18">
        <v>0</v>
      </c>
      <c r="GF13" s="18">
        <v>2411079.7899999996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879581611.74555159</v>
      </c>
      <c r="HU13" s="18">
        <v>0</v>
      </c>
      <c r="HV13" s="19">
        <v>879581611.74555159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645521330.32999969</v>
      </c>
      <c r="E14" s="19">
        <v>2259833.970000003</v>
      </c>
      <c r="F14" s="18">
        <v>85647402.309846908</v>
      </c>
      <c r="G14" s="18">
        <v>299841.0101531184</v>
      </c>
      <c r="H14" s="18">
        <v>85647402.306160912</v>
      </c>
      <c r="I14" s="18">
        <v>299842.07040201221</v>
      </c>
      <c r="J14" s="18">
        <v>474226525.71399188</v>
      </c>
      <c r="K14" s="18">
        <v>1660150.8894448725</v>
      </c>
      <c r="L14" s="18">
        <v>44925425.369999997</v>
      </c>
      <c r="M14" s="18">
        <v>0</v>
      </c>
      <c r="N14" s="18">
        <v>55932135.890000001</v>
      </c>
      <c r="O14" s="18">
        <v>0</v>
      </c>
      <c r="P14" s="18">
        <v>25466.09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178200</v>
      </c>
      <c r="W14" s="18">
        <v>0</v>
      </c>
      <c r="X14" s="18">
        <v>0</v>
      </c>
      <c r="Y14" s="18">
        <v>0</v>
      </c>
      <c r="Z14" s="18">
        <v>45389294.350000001</v>
      </c>
      <c r="AA14" s="18">
        <v>223091.74000000002</v>
      </c>
      <c r="AB14" s="18">
        <v>0</v>
      </c>
      <c r="AC14" s="18">
        <v>0</v>
      </c>
      <c r="AD14" s="18">
        <v>4219970.82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752592586.60000002</v>
      </c>
      <c r="AK14" s="18">
        <v>0</v>
      </c>
      <c r="AL14" s="18">
        <v>8723572.4499999993</v>
      </c>
      <c r="AM14" s="18">
        <v>0</v>
      </c>
      <c r="AN14" s="18">
        <v>77126489.420000002</v>
      </c>
      <c r="AO14" s="18">
        <v>135681.74</v>
      </c>
      <c r="AP14" s="18">
        <v>766902108.16999996</v>
      </c>
      <c r="AQ14" s="18">
        <v>1635132.1400000001</v>
      </c>
      <c r="AR14" s="18">
        <v>0</v>
      </c>
      <c r="AS14" s="18">
        <v>0</v>
      </c>
      <c r="AT14" s="18">
        <v>34271411.159999996</v>
      </c>
      <c r="AU14" s="18">
        <v>22796.34</v>
      </c>
      <c r="AV14" s="18">
        <v>51611235.030000001</v>
      </c>
      <c r="AW14" s="18">
        <v>1786627.35</v>
      </c>
      <c r="AX14" s="18">
        <v>6854.04</v>
      </c>
      <c r="AY14" s="18">
        <v>0</v>
      </c>
      <c r="AZ14" s="18">
        <v>0</v>
      </c>
      <c r="BA14" s="18">
        <v>0</v>
      </c>
      <c r="BB14" s="18">
        <v>4211393.63</v>
      </c>
      <c r="BC14" s="18">
        <v>65968.390000000014</v>
      </c>
      <c r="BD14" s="18">
        <v>21304601.57</v>
      </c>
      <c r="BE14" s="18">
        <v>175899.95</v>
      </c>
      <c r="BF14" s="18">
        <v>36500</v>
      </c>
      <c r="BG14" s="18">
        <v>0</v>
      </c>
      <c r="BH14" s="18">
        <v>1083336.44</v>
      </c>
      <c r="BI14" s="18">
        <v>0</v>
      </c>
      <c r="BJ14" s="18">
        <v>47151.15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735761.67999999993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5033050.2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1944344.23</v>
      </c>
      <c r="CC14" s="18">
        <v>21181.939999999995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21697660.25</v>
      </c>
      <c r="DE14" s="18">
        <v>128362.5300000001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3038159.39</v>
      </c>
      <c r="DY14" s="18">
        <v>55.19</v>
      </c>
      <c r="DZ14" s="18">
        <v>0</v>
      </c>
      <c r="EA14" s="18">
        <v>0</v>
      </c>
      <c r="EB14" s="18">
        <v>54216088.810000002</v>
      </c>
      <c r="EC14" s="18">
        <v>145765.71</v>
      </c>
      <c r="ED14" s="18">
        <v>7446905.2999999998</v>
      </c>
      <c r="EE14" s="18">
        <v>0</v>
      </c>
      <c r="EF14" s="18">
        <v>25141884.550000001</v>
      </c>
      <c r="EG14" s="18">
        <v>-21972.790000000005</v>
      </c>
      <c r="EH14" s="18">
        <v>56055138.93</v>
      </c>
      <c r="EI14" s="18">
        <v>184563.53</v>
      </c>
      <c r="EJ14" s="18">
        <v>0</v>
      </c>
      <c r="EK14" s="18">
        <v>0</v>
      </c>
      <c r="EL14" s="18">
        <v>0</v>
      </c>
      <c r="EM14" s="18">
        <v>0</v>
      </c>
      <c r="EN14" s="18">
        <v>51299901.219999999</v>
      </c>
      <c r="EO14" s="18">
        <v>0</v>
      </c>
      <c r="EP14" s="18">
        <v>9213.76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1417678.39</v>
      </c>
      <c r="EW14" s="18">
        <v>0</v>
      </c>
      <c r="EX14" s="18">
        <v>135758815.05000001</v>
      </c>
      <c r="EY14" s="18">
        <v>0</v>
      </c>
      <c r="EZ14" s="18">
        <v>191449.32</v>
      </c>
      <c r="FA14" s="18">
        <v>0</v>
      </c>
      <c r="FB14" s="18">
        <v>7568261.0700000003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272891.31</v>
      </c>
      <c r="FK14" s="18">
        <v>0</v>
      </c>
      <c r="FL14" s="18">
        <v>-1655.31</v>
      </c>
      <c r="FM14" s="18">
        <v>0</v>
      </c>
      <c r="FN14" s="19">
        <v>473964090.89999998</v>
      </c>
      <c r="FO14" s="19">
        <v>0</v>
      </c>
      <c r="FP14" s="18">
        <v>21295.699999985602</v>
      </c>
      <c r="FQ14" s="18">
        <v>0</v>
      </c>
      <c r="FR14" s="18">
        <v>1183838.81</v>
      </c>
      <c r="FS14" s="18">
        <v>0</v>
      </c>
      <c r="FT14" s="80">
        <v>362008307.07999998</v>
      </c>
      <c r="FU14" s="80">
        <v>0</v>
      </c>
      <c r="FV14" s="18">
        <v>6659172.8799999999</v>
      </c>
      <c r="FW14" s="18">
        <v>0</v>
      </c>
      <c r="FX14" s="18">
        <v>355349134.19999999</v>
      </c>
      <c r="FY14" s="18">
        <v>0</v>
      </c>
      <c r="FZ14" s="80">
        <v>110750649.31</v>
      </c>
      <c r="GA14" s="80">
        <v>0</v>
      </c>
      <c r="GB14" s="18">
        <v>58575778.390000001</v>
      </c>
      <c r="GC14" s="18">
        <v>0</v>
      </c>
      <c r="GD14" s="18">
        <v>52174870.920000002</v>
      </c>
      <c r="GE14" s="18">
        <v>0</v>
      </c>
      <c r="GF14" s="18">
        <v>7287115.3700000001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3367244013.0700002</v>
      </c>
      <c r="HU14" s="18">
        <v>6762987.7300000051</v>
      </c>
      <c r="HV14" s="19">
        <v>3374007000.8000002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237568.95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187654.36999999997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789100.59000000008</v>
      </c>
      <c r="DE15" s="18">
        <v>0</v>
      </c>
      <c r="DF15" s="18">
        <v>5448605.1999999983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-623525.40379999997</v>
      </c>
      <c r="DU15" s="18">
        <v>0</v>
      </c>
      <c r="DV15" s="18">
        <v>7924566.1488889502</v>
      </c>
      <c r="DW15" s="18">
        <v>0</v>
      </c>
      <c r="DX15" s="18">
        <v>5567.1100000000006</v>
      </c>
      <c r="DY15" s="18">
        <v>0</v>
      </c>
      <c r="DZ15" s="18">
        <v>0</v>
      </c>
      <c r="EA15" s="18">
        <v>0</v>
      </c>
      <c r="EB15" s="18">
        <v>6796900.1799999317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254187882.6452381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274954448.38080317</v>
      </c>
      <c r="HU15" s="18">
        <v>0</v>
      </c>
      <c r="HV15" s="19">
        <v>274954448.38080317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46740926.372423396</v>
      </c>
      <c r="DO16" s="18">
        <v>0</v>
      </c>
      <c r="DP16" s="18">
        <v>0</v>
      </c>
      <c r="DQ16" s="18">
        <v>33229150.399371598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46740926.372423396</v>
      </c>
      <c r="HU16" s="18">
        <v>33229150.399371598</v>
      </c>
      <c r="HV16" s="19">
        <v>79970076.77179499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29156988</v>
      </c>
      <c r="E17" s="19">
        <v>0</v>
      </c>
      <c r="F17" s="18">
        <v>199033</v>
      </c>
      <c r="G17" s="18">
        <v>0</v>
      </c>
      <c r="H17" s="18">
        <v>431328</v>
      </c>
      <c r="I17" s="18">
        <v>0</v>
      </c>
      <c r="J17" s="18">
        <v>28526627</v>
      </c>
      <c r="K17" s="18">
        <v>0</v>
      </c>
      <c r="L17" s="18">
        <v>4119533</v>
      </c>
      <c r="M17" s="18">
        <v>0</v>
      </c>
      <c r="N17" s="18">
        <v>1184445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11963221</v>
      </c>
      <c r="AA17" s="18">
        <v>0</v>
      </c>
      <c r="AB17" s="18">
        <v>0</v>
      </c>
      <c r="AC17" s="18">
        <v>0</v>
      </c>
      <c r="AD17" s="18">
        <v>33204894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215314875.81999999</v>
      </c>
      <c r="AK17" s="18">
        <v>0</v>
      </c>
      <c r="AL17" s="18">
        <v>0</v>
      </c>
      <c r="AM17" s="18">
        <v>0</v>
      </c>
      <c r="AN17" s="18">
        <v>11458.91</v>
      </c>
      <c r="AO17" s="18">
        <v>0</v>
      </c>
      <c r="AP17" s="18">
        <v>2480358.17</v>
      </c>
      <c r="AQ17" s="18">
        <v>0</v>
      </c>
      <c r="AR17" s="18">
        <v>0</v>
      </c>
      <c r="AS17" s="18">
        <v>0</v>
      </c>
      <c r="AT17" s="18">
        <v>13298525</v>
      </c>
      <c r="AU17" s="18">
        <v>0</v>
      </c>
      <c r="AV17" s="18">
        <v>9230132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106865</v>
      </c>
      <c r="BC17" s="18">
        <v>0</v>
      </c>
      <c r="BD17" s="18">
        <v>3258872</v>
      </c>
      <c r="BE17" s="18">
        <v>0</v>
      </c>
      <c r="BF17" s="18">
        <v>0</v>
      </c>
      <c r="BG17" s="18">
        <v>0</v>
      </c>
      <c r="BH17" s="18">
        <v>278403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58337</v>
      </c>
      <c r="BQ17" s="18">
        <v>0</v>
      </c>
      <c r="BR17" s="18">
        <v>52</v>
      </c>
      <c r="BS17" s="18">
        <v>0</v>
      </c>
      <c r="BT17" s="18">
        <v>0</v>
      </c>
      <c r="BU17" s="18">
        <v>0</v>
      </c>
      <c r="BV17" s="18">
        <v>1126427</v>
      </c>
      <c r="BW17" s="18">
        <v>0</v>
      </c>
      <c r="BX17" s="18">
        <v>1294</v>
      </c>
      <c r="BY17" s="18">
        <v>0</v>
      </c>
      <c r="BZ17" s="18">
        <v>0</v>
      </c>
      <c r="CA17" s="18">
        <v>0</v>
      </c>
      <c r="CB17" s="18">
        <v>78301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42645218</v>
      </c>
      <c r="CK17" s="18">
        <v>0</v>
      </c>
      <c r="CL17" s="18">
        <v>5262782</v>
      </c>
      <c r="CM17" s="18">
        <v>0</v>
      </c>
      <c r="CN17" s="18">
        <v>7950684</v>
      </c>
      <c r="CO17" s="18">
        <v>0</v>
      </c>
      <c r="CP17" s="18">
        <v>0</v>
      </c>
      <c r="CQ17" s="18">
        <v>0</v>
      </c>
      <c r="CR17" s="18">
        <v>4951052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4097376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9702156</v>
      </c>
      <c r="EC17" s="18">
        <v>0</v>
      </c>
      <c r="ED17" s="18">
        <v>3093488</v>
      </c>
      <c r="EE17" s="18">
        <v>0</v>
      </c>
      <c r="EF17" s="18">
        <v>42974381</v>
      </c>
      <c r="EG17" s="18">
        <v>0</v>
      </c>
      <c r="EH17" s="18">
        <v>1534675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4252106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52057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451388956.89999998</v>
      </c>
      <c r="HU17" s="18">
        <v>0</v>
      </c>
      <c r="HV17" s="19">
        <v>451388956.89999998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33741141.449699998</v>
      </c>
      <c r="E18" s="19">
        <v>0</v>
      </c>
      <c r="F18" s="18">
        <v>65835.679999999993</v>
      </c>
      <c r="G18" s="18">
        <v>0</v>
      </c>
      <c r="H18" s="18">
        <v>9496161.4816999994</v>
      </c>
      <c r="I18" s="18">
        <v>0</v>
      </c>
      <c r="J18" s="18">
        <v>24179144.287999999</v>
      </c>
      <c r="K18" s="18">
        <v>0</v>
      </c>
      <c r="L18" s="18">
        <v>6005549.5499999998</v>
      </c>
      <c r="M18" s="18">
        <v>0</v>
      </c>
      <c r="N18" s="18">
        <v>7986.59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6941874.3100000005</v>
      </c>
      <c r="AA18" s="18">
        <v>0</v>
      </c>
      <c r="AB18" s="18">
        <v>0</v>
      </c>
      <c r="AC18" s="18">
        <v>0</v>
      </c>
      <c r="AD18" s="18">
        <v>190703.39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10304032.9</v>
      </c>
      <c r="AU18" s="18">
        <v>0</v>
      </c>
      <c r="AV18" s="18">
        <v>1935690.43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94220.069999999992</v>
      </c>
      <c r="BC18" s="18">
        <v>0</v>
      </c>
      <c r="BD18" s="18">
        <v>527366.22</v>
      </c>
      <c r="BE18" s="18">
        <v>0</v>
      </c>
      <c r="BF18" s="18">
        <v>0</v>
      </c>
      <c r="BG18" s="18">
        <v>0</v>
      </c>
      <c r="BH18" s="18">
        <v>477726.35</v>
      </c>
      <c r="BI18" s="18">
        <v>0</v>
      </c>
      <c r="BJ18" s="18">
        <v>23595.91</v>
      </c>
      <c r="BK18" s="18">
        <v>0</v>
      </c>
      <c r="BL18" s="18">
        <v>1411477.6600000001</v>
      </c>
      <c r="BM18" s="18">
        <v>0</v>
      </c>
      <c r="BN18" s="18">
        <v>11717.8</v>
      </c>
      <c r="BO18" s="18">
        <v>0</v>
      </c>
      <c r="BP18" s="18">
        <v>58336.91</v>
      </c>
      <c r="BQ18" s="18">
        <v>0</v>
      </c>
      <c r="BR18" s="18">
        <v>2021.89</v>
      </c>
      <c r="BS18" s="18">
        <v>0</v>
      </c>
      <c r="BT18" s="18">
        <v>0</v>
      </c>
      <c r="BU18" s="18">
        <v>0</v>
      </c>
      <c r="BV18" s="18">
        <v>3855721.47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184172.16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69431893.150000006</v>
      </c>
      <c r="CK18" s="18">
        <v>0</v>
      </c>
      <c r="CL18" s="18">
        <v>707010.5</v>
      </c>
      <c r="CM18" s="18">
        <v>0</v>
      </c>
      <c r="CN18" s="18">
        <v>6459.23</v>
      </c>
      <c r="CO18" s="18">
        <v>0</v>
      </c>
      <c r="CP18" s="18">
        <v>0</v>
      </c>
      <c r="CQ18" s="18">
        <v>0</v>
      </c>
      <c r="CR18" s="18">
        <v>3741202.95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4630937.33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3401.47</v>
      </c>
      <c r="DY18" s="18">
        <v>0</v>
      </c>
      <c r="DZ18" s="18">
        <v>0</v>
      </c>
      <c r="EA18" s="18">
        <v>0</v>
      </c>
      <c r="EB18" s="18">
        <v>20302802.09</v>
      </c>
      <c r="EC18" s="18">
        <v>0</v>
      </c>
      <c r="ED18" s="18">
        <v>7467753.8899999997</v>
      </c>
      <c r="EE18" s="18">
        <v>0</v>
      </c>
      <c r="EF18" s="18">
        <v>14730655.729999999</v>
      </c>
      <c r="EG18" s="18">
        <v>0</v>
      </c>
      <c r="EH18" s="18">
        <v>4038628.4699999997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10938883.92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2716882.28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204489846.06969997</v>
      </c>
      <c r="HU18" s="18">
        <v>0</v>
      </c>
      <c r="HV18" s="19">
        <v>204489846.06969997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44522707.966328487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21556282.022292994</v>
      </c>
      <c r="DO19" s="18">
        <v>0</v>
      </c>
      <c r="DP19" s="18">
        <v>11726691.164372999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77805681.152994484</v>
      </c>
      <c r="HU19" s="18">
        <v>0</v>
      </c>
      <c r="HV19" s="19">
        <v>77805681.152994484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571932020.61000049</v>
      </c>
      <c r="E20" s="19">
        <v>0</v>
      </c>
      <c r="F20" s="18">
        <v>89926393.350000456</v>
      </c>
      <c r="G20" s="18">
        <v>0</v>
      </c>
      <c r="H20" s="18">
        <v>158764689.22999999</v>
      </c>
      <c r="I20" s="18">
        <v>0</v>
      </c>
      <c r="J20" s="18">
        <v>323240938.02999997</v>
      </c>
      <c r="K20" s="18">
        <v>0</v>
      </c>
      <c r="L20" s="18">
        <v>41272474.649999991</v>
      </c>
      <c r="M20" s="18">
        <v>0</v>
      </c>
      <c r="N20" s="18">
        <v>28793948.330000002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33539094.079999998</v>
      </c>
      <c r="AA20" s="18">
        <v>0</v>
      </c>
      <c r="AB20" s="18">
        <v>26549.32</v>
      </c>
      <c r="AC20" s="18">
        <v>0</v>
      </c>
      <c r="AD20" s="18">
        <v>23580834.34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145367501.56000003</v>
      </c>
      <c r="AK20" s="18">
        <v>0</v>
      </c>
      <c r="AL20" s="18">
        <v>876906.78999999992</v>
      </c>
      <c r="AM20" s="18">
        <v>0</v>
      </c>
      <c r="AN20" s="18">
        <v>11944912.680000003</v>
      </c>
      <c r="AO20" s="18">
        <v>0</v>
      </c>
      <c r="AP20" s="18">
        <v>230386461.00000003</v>
      </c>
      <c r="AQ20" s="18">
        <v>0</v>
      </c>
      <c r="AR20" s="18">
        <v>37500</v>
      </c>
      <c r="AS20" s="18">
        <v>0</v>
      </c>
      <c r="AT20" s="18">
        <v>13439199.6</v>
      </c>
      <c r="AU20" s="18">
        <v>0</v>
      </c>
      <c r="AV20" s="18">
        <v>18256835.52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3762463.03</v>
      </c>
      <c r="BC20" s="18">
        <v>0</v>
      </c>
      <c r="BD20" s="18">
        <v>35584764.449999996</v>
      </c>
      <c r="BE20" s="18">
        <v>0</v>
      </c>
      <c r="BF20" s="18">
        <v>0</v>
      </c>
      <c r="BG20" s="18">
        <v>0</v>
      </c>
      <c r="BH20" s="18">
        <v>166253.22</v>
      </c>
      <c r="BI20" s="18">
        <v>0</v>
      </c>
      <c r="BJ20" s="18">
        <v>4859791.75</v>
      </c>
      <c r="BK20" s="18">
        <v>0</v>
      </c>
      <c r="BL20" s="18">
        <v>8276326.4199999999</v>
      </c>
      <c r="BM20" s="18">
        <v>0</v>
      </c>
      <c r="BN20" s="18">
        <v>82296.509999999995</v>
      </c>
      <c r="BO20" s="18">
        <v>0</v>
      </c>
      <c r="BP20" s="18">
        <v>79429.460000000006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20590.68</v>
      </c>
      <c r="BW20" s="18">
        <v>0</v>
      </c>
      <c r="BX20" s="18">
        <v>9420.7999999999993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32757817.719999999</v>
      </c>
      <c r="DE20" s="18">
        <v>0</v>
      </c>
      <c r="DF20" s="18">
        <v>855.12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63492.75</v>
      </c>
      <c r="DW20" s="18">
        <v>0</v>
      </c>
      <c r="DX20" s="18">
        <v>1207982.0999999999</v>
      </c>
      <c r="DY20" s="18">
        <v>0</v>
      </c>
      <c r="DZ20" s="18">
        <v>0</v>
      </c>
      <c r="EA20" s="18">
        <v>0</v>
      </c>
      <c r="EB20" s="18">
        <v>55531111.310000017</v>
      </c>
      <c r="EC20" s="18">
        <v>0</v>
      </c>
      <c r="ED20" s="18">
        <v>3970399.79</v>
      </c>
      <c r="EE20" s="18">
        <v>0</v>
      </c>
      <c r="EF20" s="18">
        <v>71035694.870000005</v>
      </c>
      <c r="EG20" s="18">
        <v>0</v>
      </c>
      <c r="EH20" s="18">
        <v>24898504.269999992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44527970.700000003</v>
      </c>
      <c r="EU20" s="18">
        <v>0</v>
      </c>
      <c r="EV20" s="18">
        <v>375745.14</v>
      </c>
      <c r="EW20" s="18">
        <v>0</v>
      </c>
      <c r="EX20" s="18">
        <v>16631339.439999999</v>
      </c>
      <c r="EY20" s="18">
        <v>0</v>
      </c>
      <c r="EZ20" s="18">
        <v>0</v>
      </c>
      <c r="FA20" s="18">
        <v>0</v>
      </c>
      <c r="FB20" s="18">
        <v>5178858.42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-37608.370000000003</v>
      </c>
      <c r="FK20" s="18">
        <v>0</v>
      </c>
      <c r="FL20" s="18">
        <v>199105.63000000003</v>
      </c>
      <c r="FM20" s="18">
        <v>0</v>
      </c>
      <c r="FN20" s="19">
        <v>360549524.75999993</v>
      </c>
      <c r="FO20" s="19">
        <v>0</v>
      </c>
      <c r="FP20" s="18">
        <v>729588.32000000007</v>
      </c>
      <c r="FQ20" s="18">
        <v>0</v>
      </c>
      <c r="FR20" s="18">
        <v>0</v>
      </c>
      <c r="FS20" s="18">
        <v>0</v>
      </c>
      <c r="FT20" s="80">
        <v>12520772.670000002</v>
      </c>
      <c r="FU20" s="80">
        <v>0</v>
      </c>
      <c r="FV20" s="18">
        <v>883544.1100000001</v>
      </c>
      <c r="FW20" s="18">
        <v>0</v>
      </c>
      <c r="FX20" s="18">
        <v>11637228.560000002</v>
      </c>
      <c r="FY20" s="18">
        <v>0</v>
      </c>
      <c r="FZ20" s="80">
        <v>347299163.76999992</v>
      </c>
      <c r="GA20" s="80">
        <v>0</v>
      </c>
      <c r="GB20" s="18">
        <v>4471417.790000001</v>
      </c>
      <c r="GC20" s="18">
        <v>0</v>
      </c>
      <c r="GD20" s="18">
        <v>342827745.9799999</v>
      </c>
      <c r="GE20" s="18">
        <v>0</v>
      </c>
      <c r="GF20" s="18">
        <v>1842054.4200000002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1791028922.8699999</v>
      </c>
      <c r="HU20" s="18">
        <v>0</v>
      </c>
      <c r="HV20" s="19">
        <v>1791028922.8699999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35449851</v>
      </c>
      <c r="E21" s="19">
        <v>0</v>
      </c>
      <c r="F21" s="18">
        <v>7208291.1399999997</v>
      </c>
      <c r="G21" s="18">
        <v>0</v>
      </c>
      <c r="H21" s="18">
        <v>19653703.93</v>
      </c>
      <c r="I21" s="18">
        <v>0</v>
      </c>
      <c r="J21" s="18">
        <v>8587855.9299999997</v>
      </c>
      <c r="K21" s="18">
        <v>0</v>
      </c>
      <c r="L21" s="18">
        <v>0</v>
      </c>
      <c r="M21" s="18">
        <v>0</v>
      </c>
      <c r="N21" s="18">
        <v>5531012.3300000001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2014127.73</v>
      </c>
      <c r="AA21" s="18">
        <v>0</v>
      </c>
      <c r="AB21" s="18">
        <v>0</v>
      </c>
      <c r="AC21" s="18">
        <v>0</v>
      </c>
      <c r="AD21" s="18">
        <v>12614.72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-4845985.74</v>
      </c>
      <c r="AK21" s="18">
        <v>0</v>
      </c>
      <c r="AL21" s="18">
        <v>-369326.72</v>
      </c>
      <c r="AM21" s="18">
        <v>0</v>
      </c>
      <c r="AN21" s="18">
        <v>-95970.25</v>
      </c>
      <c r="AO21" s="18">
        <v>0</v>
      </c>
      <c r="AP21" s="18">
        <v>30618164.210000001</v>
      </c>
      <c r="AQ21" s="18">
        <v>0</v>
      </c>
      <c r="AR21" s="18">
        <v>0</v>
      </c>
      <c r="AS21" s="18">
        <v>0</v>
      </c>
      <c r="AT21" s="18">
        <v>994421.32</v>
      </c>
      <c r="AU21" s="18">
        <v>0</v>
      </c>
      <c r="AV21" s="18">
        <v>2596155.17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45285.26</v>
      </c>
      <c r="BC21" s="18">
        <v>0</v>
      </c>
      <c r="BD21" s="18">
        <v>53823.12</v>
      </c>
      <c r="BE21" s="18">
        <v>0</v>
      </c>
      <c r="BF21" s="18">
        <v>0</v>
      </c>
      <c r="BG21" s="18">
        <v>0</v>
      </c>
      <c r="BH21" s="18">
        <v>24500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67838.75</v>
      </c>
      <c r="BQ21" s="18">
        <v>0</v>
      </c>
      <c r="BR21" s="18">
        <v>800</v>
      </c>
      <c r="BS21" s="18">
        <v>0</v>
      </c>
      <c r="BT21" s="18">
        <v>0</v>
      </c>
      <c r="BU21" s="18">
        <v>0</v>
      </c>
      <c r="BV21" s="18">
        <v>150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79224.05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1248914.4099999999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56870.79</v>
      </c>
      <c r="DY21" s="18">
        <v>0</v>
      </c>
      <c r="DZ21" s="18">
        <v>0</v>
      </c>
      <c r="EA21" s="18">
        <v>0</v>
      </c>
      <c r="EB21" s="18">
        <v>1786062.04</v>
      </c>
      <c r="EC21" s="18">
        <v>0</v>
      </c>
      <c r="ED21" s="18">
        <v>765011.12</v>
      </c>
      <c r="EE21" s="18">
        <v>0</v>
      </c>
      <c r="EF21" s="18">
        <v>2404730.31</v>
      </c>
      <c r="EG21" s="18">
        <v>0</v>
      </c>
      <c r="EH21" s="18">
        <v>1379212.04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181264.92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36075.94</v>
      </c>
      <c r="EW21" s="18">
        <v>0</v>
      </c>
      <c r="EX21" s="18">
        <v>1936833.53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2013148.13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7926331.54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7898667.54</v>
      </c>
      <c r="FU21" s="80">
        <v>0</v>
      </c>
      <c r="FV21" s="18">
        <v>7898667.54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3164147.52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95075287.24000001</v>
      </c>
      <c r="HU21" s="18">
        <v>0</v>
      </c>
      <c r="HV21" s="19">
        <v>95075287.24000001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121265945.5</v>
      </c>
      <c r="E22" s="19">
        <v>3469479.04</v>
      </c>
      <c r="F22" s="18">
        <v>25081753.18</v>
      </c>
      <c r="G22" s="18">
        <v>1689020</v>
      </c>
      <c r="H22" s="18">
        <v>50298494.479999997</v>
      </c>
      <c r="I22" s="18">
        <v>1752104.85</v>
      </c>
      <c r="J22" s="18">
        <v>45885697.840000004</v>
      </c>
      <c r="K22" s="18">
        <v>28354.19</v>
      </c>
      <c r="L22" s="18">
        <v>3288270.41</v>
      </c>
      <c r="M22" s="18">
        <v>590.09</v>
      </c>
      <c r="N22" s="18">
        <v>18449853.949999999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14811272.74</v>
      </c>
      <c r="AA22" s="18">
        <v>118715.5</v>
      </c>
      <c r="AB22" s="18">
        <v>0</v>
      </c>
      <c r="AC22" s="18">
        <v>0</v>
      </c>
      <c r="AD22" s="18">
        <v>15527011.060000001</v>
      </c>
      <c r="AE22" s="18">
        <v>48162.15</v>
      </c>
      <c r="AF22" s="18">
        <v>0</v>
      </c>
      <c r="AG22" s="18">
        <v>0</v>
      </c>
      <c r="AH22" s="18">
        <v>0</v>
      </c>
      <c r="AI22" s="18">
        <v>0</v>
      </c>
      <c r="AJ22" s="18">
        <v>189182292.66</v>
      </c>
      <c r="AK22" s="18">
        <v>0</v>
      </c>
      <c r="AL22" s="18">
        <v>10101066.109999999</v>
      </c>
      <c r="AM22" s="18">
        <v>0</v>
      </c>
      <c r="AN22" s="18">
        <v>28157030.349999998</v>
      </c>
      <c r="AO22" s="18">
        <v>2187120.0099999998</v>
      </c>
      <c r="AP22" s="18">
        <v>440962370.43000001</v>
      </c>
      <c r="AQ22" s="18">
        <v>17089640.43</v>
      </c>
      <c r="AR22" s="18">
        <v>0</v>
      </c>
      <c r="AS22" s="18">
        <v>0</v>
      </c>
      <c r="AT22" s="18">
        <v>2407200.77</v>
      </c>
      <c r="AU22" s="18">
        <v>1628.37</v>
      </c>
      <c r="AV22" s="18">
        <v>1365009.63</v>
      </c>
      <c r="AW22" s="18">
        <v>23037.58</v>
      </c>
      <c r="AX22" s="18">
        <v>15019.72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525929.80000000005</v>
      </c>
      <c r="BE22" s="18">
        <v>922.12</v>
      </c>
      <c r="BF22" s="18">
        <v>37921.03</v>
      </c>
      <c r="BG22" s="18">
        <v>0</v>
      </c>
      <c r="BH22" s="18">
        <v>256660.39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139815.32</v>
      </c>
      <c r="BQ22" s="18">
        <v>0</v>
      </c>
      <c r="BR22" s="18">
        <v>16039.3</v>
      </c>
      <c r="BS22" s="18">
        <v>0</v>
      </c>
      <c r="BT22" s="18">
        <v>0</v>
      </c>
      <c r="BU22" s="18">
        <v>0</v>
      </c>
      <c r="BV22" s="18">
        <v>77970.460000000006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171555.99</v>
      </c>
      <c r="CC22" s="18">
        <v>2078.15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6358734.9900000002</v>
      </c>
      <c r="DE22" s="18">
        <v>330040.98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3720304.42</v>
      </c>
      <c r="DU22" s="18">
        <v>0</v>
      </c>
      <c r="DV22" s="18">
        <v>0</v>
      </c>
      <c r="DW22" s="18">
        <v>0</v>
      </c>
      <c r="DX22" s="18">
        <v>639369.46000000008</v>
      </c>
      <c r="DY22" s="18">
        <v>2992.57</v>
      </c>
      <c r="DZ22" s="18">
        <v>0</v>
      </c>
      <c r="EA22" s="18">
        <v>0</v>
      </c>
      <c r="EB22" s="18">
        <v>16537122.18</v>
      </c>
      <c r="EC22" s="18">
        <v>268525.03000000003</v>
      </c>
      <c r="ED22" s="18">
        <v>852854.35</v>
      </c>
      <c r="EE22" s="18">
        <v>6695.27</v>
      </c>
      <c r="EF22" s="18">
        <v>678754.17</v>
      </c>
      <c r="EG22" s="18">
        <v>31181.99</v>
      </c>
      <c r="EH22" s="18">
        <v>5887821.7300000004</v>
      </c>
      <c r="EI22" s="18">
        <v>244000.98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46824.92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1224364.45</v>
      </c>
      <c r="EW22" s="18">
        <v>0</v>
      </c>
      <c r="EX22" s="18">
        <v>202083791.06</v>
      </c>
      <c r="EY22" s="18">
        <v>0</v>
      </c>
      <c r="EZ22" s="18">
        <v>3033443.92</v>
      </c>
      <c r="FA22" s="18">
        <v>0</v>
      </c>
      <c r="FB22" s="18">
        <v>5098677.4899999993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156864.92000000001</v>
      </c>
      <c r="FI22" s="18">
        <v>0</v>
      </c>
      <c r="FJ22" s="18">
        <v>915529.51</v>
      </c>
      <c r="FK22" s="18">
        <v>0</v>
      </c>
      <c r="FL22" s="18">
        <v>0</v>
      </c>
      <c r="FM22" s="18">
        <v>0</v>
      </c>
      <c r="FN22" s="19">
        <v>211964583.25999999</v>
      </c>
      <c r="FO22" s="19">
        <v>580436.54</v>
      </c>
      <c r="FP22" s="18">
        <v>20040</v>
      </c>
      <c r="FQ22" s="18">
        <v>600</v>
      </c>
      <c r="FR22" s="18">
        <v>781504.1</v>
      </c>
      <c r="FS22" s="18">
        <v>0</v>
      </c>
      <c r="FT22" s="80">
        <v>61497435.169999994</v>
      </c>
      <c r="FU22" s="80">
        <v>0</v>
      </c>
      <c r="FV22" s="18">
        <v>835826.41</v>
      </c>
      <c r="FW22" s="18">
        <v>0</v>
      </c>
      <c r="FX22" s="18">
        <v>60661608.759999998</v>
      </c>
      <c r="FY22" s="18">
        <v>0</v>
      </c>
      <c r="FZ22" s="80">
        <v>149665603.99000001</v>
      </c>
      <c r="GA22" s="80">
        <v>579836.54</v>
      </c>
      <c r="GB22" s="18">
        <v>52068932</v>
      </c>
      <c r="GC22" s="18">
        <v>265840.45</v>
      </c>
      <c r="GD22" s="18">
        <v>97596671.989999995</v>
      </c>
      <c r="GE22" s="18">
        <v>313996.09000000003</v>
      </c>
      <c r="GF22" s="18">
        <v>804952.56</v>
      </c>
      <c r="GG22" s="18">
        <v>24343.07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1306807229.02</v>
      </c>
      <c r="HU22" s="18">
        <v>24429589.869999997</v>
      </c>
      <c r="HV22" s="19">
        <v>1331236818.8899999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753213858.53999996</v>
      </c>
      <c r="E23" s="19">
        <v>3218354.2</v>
      </c>
      <c r="F23" s="18">
        <v>201585626.38</v>
      </c>
      <c r="G23" s="18">
        <v>120259.73</v>
      </c>
      <c r="H23" s="18">
        <v>253976525.43000001</v>
      </c>
      <c r="I23" s="18">
        <v>2535086.75</v>
      </c>
      <c r="J23" s="18">
        <v>297651706.73000002</v>
      </c>
      <c r="K23" s="18">
        <v>563007.72</v>
      </c>
      <c r="L23" s="18">
        <v>15635377.750000002</v>
      </c>
      <c r="M23" s="18">
        <v>3216.56</v>
      </c>
      <c r="N23" s="18">
        <v>192909528.23000002</v>
      </c>
      <c r="O23" s="18">
        <v>0</v>
      </c>
      <c r="P23" s="18">
        <v>-182.2</v>
      </c>
      <c r="Q23" s="18">
        <v>0</v>
      </c>
      <c r="R23" s="18">
        <v>2884106.71</v>
      </c>
      <c r="S23" s="18">
        <v>0</v>
      </c>
      <c r="T23" s="18">
        <v>0</v>
      </c>
      <c r="U23" s="18">
        <v>0</v>
      </c>
      <c r="V23" s="18">
        <v>7922881.9199999999</v>
      </c>
      <c r="W23" s="18">
        <v>0</v>
      </c>
      <c r="X23" s="18">
        <v>0</v>
      </c>
      <c r="Y23" s="18">
        <v>0</v>
      </c>
      <c r="Z23" s="18">
        <v>27403176.780000001</v>
      </c>
      <c r="AA23" s="18">
        <v>550916.14</v>
      </c>
      <c r="AB23" s="18">
        <v>2198.81</v>
      </c>
      <c r="AC23" s="18">
        <v>0</v>
      </c>
      <c r="AD23" s="18">
        <v>54455936.090000004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1398067331.0599999</v>
      </c>
      <c r="AK23" s="18">
        <v>0</v>
      </c>
      <c r="AL23" s="18">
        <v>46074163.990000002</v>
      </c>
      <c r="AM23" s="18">
        <v>0</v>
      </c>
      <c r="AN23" s="18">
        <v>23592457.109999999</v>
      </c>
      <c r="AO23" s="18">
        <v>619304.09</v>
      </c>
      <c r="AP23" s="18">
        <v>540454511.53999996</v>
      </c>
      <c r="AQ23" s="18">
        <v>3870218.12</v>
      </c>
      <c r="AR23" s="18">
        <v>14350</v>
      </c>
      <c r="AS23" s="18">
        <v>0</v>
      </c>
      <c r="AT23" s="18">
        <v>33100000.219999995</v>
      </c>
      <c r="AU23" s="18">
        <v>571772.26</v>
      </c>
      <c r="AV23" s="18">
        <v>28918497.900000002</v>
      </c>
      <c r="AW23" s="18">
        <v>73026.259999999995</v>
      </c>
      <c r="AX23" s="18">
        <v>0</v>
      </c>
      <c r="AY23" s="18">
        <v>0</v>
      </c>
      <c r="AZ23" s="18">
        <v>0</v>
      </c>
      <c r="BA23" s="18">
        <v>0</v>
      </c>
      <c r="BB23" s="18">
        <v>-230.33</v>
      </c>
      <c r="BC23" s="18">
        <v>0</v>
      </c>
      <c r="BD23" s="18">
        <v>35264933.039999999</v>
      </c>
      <c r="BE23" s="18">
        <v>303369.34000000003</v>
      </c>
      <c r="BF23" s="18">
        <v>142881.25</v>
      </c>
      <c r="BG23" s="18">
        <v>0</v>
      </c>
      <c r="BH23" s="18">
        <v>2371961.48</v>
      </c>
      <c r="BI23" s="18">
        <v>0</v>
      </c>
      <c r="BJ23" s="18">
        <v>60861789.829999998</v>
      </c>
      <c r="BK23" s="18">
        <v>0</v>
      </c>
      <c r="BL23" s="18">
        <v>10464353.02</v>
      </c>
      <c r="BM23" s="18">
        <v>0</v>
      </c>
      <c r="BN23" s="18">
        <v>3282793.14</v>
      </c>
      <c r="BO23" s="18">
        <v>0</v>
      </c>
      <c r="BP23" s="18">
        <v>3588164.1700000004</v>
      </c>
      <c r="BQ23" s="18">
        <v>0</v>
      </c>
      <c r="BR23" s="18">
        <v>89801.18</v>
      </c>
      <c r="BS23" s="18">
        <v>0</v>
      </c>
      <c r="BT23" s="18">
        <v>0</v>
      </c>
      <c r="BU23" s="18">
        <v>0</v>
      </c>
      <c r="BV23" s="18">
        <v>59293672.560000002</v>
      </c>
      <c r="BW23" s="18">
        <v>0</v>
      </c>
      <c r="BX23" s="18">
        <v>115070.67</v>
      </c>
      <c r="BY23" s="18">
        <v>25000</v>
      </c>
      <c r="BZ23" s="18">
        <v>0</v>
      </c>
      <c r="CA23" s="18">
        <v>0</v>
      </c>
      <c r="CB23" s="18">
        <v>2030201.84</v>
      </c>
      <c r="CC23" s="18">
        <v>18441.77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498772611.27000004</v>
      </c>
      <c r="CK23" s="18">
        <v>3063592.05</v>
      </c>
      <c r="CL23" s="18">
        <v>81023445.25</v>
      </c>
      <c r="CM23" s="18">
        <v>649036.34</v>
      </c>
      <c r="CN23" s="18">
        <v>-55.5</v>
      </c>
      <c r="CO23" s="18">
        <v>0</v>
      </c>
      <c r="CP23" s="18">
        <v>0</v>
      </c>
      <c r="CQ23" s="18">
        <v>0</v>
      </c>
      <c r="CR23" s="18">
        <v>2379.0099999999998</v>
      </c>
      <c r="CS23" s="18">
        <v>9.1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294076.46000000002</v>
      </c>
      <c r="DC23" s="18">
        <v>0</v>
      </c>
      <c r="DD23" s="18">
        <v>301927684.18000001</v>
      </c>
      <c r="DE23" s="18">
        <v>873513.98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172290.72999999998</v>
      </c>
      <c r="DM23" s="18">
        <v>221.38</v>
      </c>
      <c r="DN23" s="18">
        <v>-212856.14</v>
      </c>
      <c r="DO23" s="18">
        <v>3051809.68</v>
      </c>
      <c r="DP23" s="18">
        <v>-215356.15</v>
      </c>
      <c r="DQ23" s="18">
        <v>0</v>
      </c>
      <c r="DR23" s="18">
        <v>0</v>
      </c>
      <c r="DS23" s="18">
        <v>0</v>
      </c>
      <c r="DT23" s="18">
        <v>1811100.4100000001</v>
      </c>
      <c r="DU23" s="18">
        <v>18482.18</v>
      </c>
      <c r="DV23" s="18">
        <v>0</v>
      </c>
      <c r="DW23" s="18">
        <v>0</v>
      </c>
      <c r="DX23" s="18">
        <v>13635586.840000002</v>
      </c>
      <c r="DY23" s="18">
        <v>31781.46</v>
      </c>
      <c r="DZ23" s="18">
        <v>0</v>
      </c>
      <c r="EA23" s="18">
        <v>0</v>
      </c>
      <c r="EB23" s="18">
        <v>96137452.150000006</v>
      </c>
      <c r="EC23" s="18">
        <v>68061.09</v>
      </c>
      <c r="ED23" s="18">
        <v>5530213.6699999999</v>
      </c>
      <c r="EE23" s="18">
        <v>0</v>
      </c>
      <c r="EF23" s="18">
        <v>35035412.93999999</v>
      </c>
      <c r="EG23" s="18">
        <v>1858111.7</v>
      </c>
      <c r="EH23" s="18">
        <v>44486373.670000002</v>
      </c>
      <c r="EI23" s="18">
        <v>129264.81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4724184.7299999995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76571610.890000001</v>
      </c>
      <c r="EW23" s="18">
        <v>0</v>
      </c>
      <c r="EX23" s="18">
        <v>1730247369.75</v>
      </c>
      <c r="EY23" s="18">
        <v>0</v>
      </c>
      <c r="EZ23" s="18">
        <v>18634497.450000003</v>
      </c>
      <c r="FA23" s="18">
        <v>0</v>
      </c>
      <c r="FB23" s="18">
        <v>468305162.38999999</v>
      </c>
      <c r="FC23" s="18">
        <v>0</v>
      </c>
      <c r="FD23" s="18">
        <v>11328.539999999999</v>
      </c>
      <c r="FE23" s="18">
        <v>0</v>
      </c>
      <c r="FF23" s="18">
        <v>0</v>
      </c>
      <c r="FG23" s="18">
        <v>0</v>
      </c>
      <c r="FH23" s="18">
        <v>10999099.689999999</v>
      </c>
      <c r="FI23" s="18">
        <v>0</v>
      </c>
      <c r="FJ23" s="18">
        <v>90114868.430000007</v>
      </c>
      <c r="FK23" s="18">
        <v>0</v>
      </c>
      <c r="FL23" s="18">
        <v>34421</v>
      </c>
      <c r="FM23" s="18">
        <v>0</v>
      </c>
      <c r="FN23" s="19">
        <v>623111820.92999983</v>
      </c>
      <c r="FO23" s="19">
        <v>726789.85999999987</v>
      </c>
      <c r="FP23" s="18">
        <v>12206915.33</v>
      </c>
      <c r="FQ23" s="18">
        <v>0</v>
      </c>
      <c r="FR23" s="18">
        <v>808423.77</v>
      </c>
      <c r="FS23" s="18">
        <v>0</v>
      </c>
      <c r="FT23" s="80">
        <v>186338483.59</v>
      </c>
      <c r="FU23" s="80">
        <v>0</v>
      </c>
      <c r="FV23" s="18">
        <v>5757372.4699999997</v>
      </c>
      <c r="FW23" s="18">
        <v>0</v>
      </c>
      <c r="FX23" s="18">
        <v>180581111.12</v>
      </c>
      <c r="FY23" s="18">
        <v>0</v>
      </c>
      <c r="FZ23" s="80">
        <v>423757998.23999989</v>
      </c>
      <c r="GA23" s="80">
        <v>726789.85999999987</v>
      </c>
      <c r="GB23" s="18">
        <v>10819352.27</v>
      </c>
      <c r="GC23" s="18">
        <v>153075.81</v>
      </c>
      <c r="GD23" s="18">
        <v>412938645.96999991</v>
      </c>
      <c r="GE23" s="18">
        <v>573714.04999999993</v>
      </c>
      <c r="GF23" s="18">
        <v>3910895.34</v>
      </c>
      <c r="GG23" s="18">
        <v>4779.58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7407219204.2300014</v>
      </c>
      <c r="HU23" s="18">
        <v>19729071.949999996</v>
      </c>
      <c r="HV23" s="19">
        <v>7426948276.1800013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465248315.43999994</v>
      </c>
      <c r="E24" s="19">
        <v>0</v>
      </c>
      <c r="F24" s="18">
        <v>60925787.270000026</v>
      </c>
      <c r="G24" s="18">
        <v>0</v>
      </c>
      <c r="H24" s="18">
        <v>156354595.85002655</v>
      </c>
      <c r="I24" s="18">
        <v>0</v>
      </c>
      <c r="J24" s="18">
        <v>247967932.31997335</v>
      </c>
      <c r="K24" s="18">
        <v>0</v>
      </c>
      <c r="L24" s="18">
        <v>0</v>
      </c>
      <c r="M24" s="18">
        <v>0</v>
      </c>
      <c r="N24" s="18">
        <v>53582703.789999999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221613754.01000002</v>
      </c>
      <c r="AA24" s="18">
        <v>0</v>
      </c>
      <c r="AB24" s="18">
        <v>0</v>
      </c>
      <c r="AC24" s="18">
        <v>0</v>
      </c>
      <c r="AD24" s="18">
        <v>8254229.8900000006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474756212.71999991</v>
      </c>
      <c r="AK24" s="18">
        <v>0</v>
      </c>
      <c r="AL24" s="18">
        <v>62435318.140000001</v>
      </c>
      <c r="AM24" s="18">
        <v>0</v>
      </c>
      <c r="AN24" s="18">
        <v>98867565.849999994</v>
      </c>
      <c r="AO24" s="18">
        <v>0</v>
      </c>
      <c r="AP24" s="18">
        <v>1506553561.77</v>
      </c>
      <c r="AQ24" s="18">
        <v>0</v>
      </c>
      <c r="AR24" s="18">
        <v>991935.31</v>
      </c>
      <c r="AS24" s="18">
        <v>0</v>
      </c>
      <c r="AT24" s="18">
        <v>46558925.280000001</v>
      </c>
      <c r="AU24" s="18">
        <v>0</v>
      </c>
      <c r="AV24" s="18">
        <v>60703805.299999997</v>
      </c>
      <c r="AW24" s="18">
        <v>0</v>
      </c>
      <c r="AX24" s="18">
        <v>12870.89</v>
      </c>
      <c r="AY24" s="18">
        <v>0</v>
      </c>
      <c r="AZ24" s="18">
        <v>0</v>
      </c>
      <c r="BA24" s="18">
        <v>0</v>
      </c>
      <c r="BB24" s="18">
        <v>-78.430000000000007</v>
      </c>
      <c r="BC24" s="18">
        <v>0</v>
      </c>
      <c r="BD24" s="18">
        <v>6377854.6399999997</v>
      </c>
      <c r="BE24" s="18">
        <v>0</v>
      </c>
      <c r="BF24" s="18">
        <v>0</v>
      </c>
      <c r="BG24" s="18">
        <v>0</v>
      </c>
      <c r="BH24" s="18">
        <v>1362864.63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167008.66</v>
      </c>
      <c r="BQ24" s="18">
        <v>0</v>
      </c>
      <c r="BR24" s="18">
        <v>391939.86</v>
      </c>
      <c r="BS24" s="18">
        <v>0</v>
      </c>
      <c r="BT24" s="18">
        <v>0</v>
      </c>
      <c r="BU24" s="18">
        <v>0</v>
      </c>
      <c r="BV24" s="18">
        <v>320671.82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6225697.4699999997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25116.36</v>
      </c>
      <c r="CK24" s="18">
        <v>0</v>
      </c>
      <c r="CL24" s="18">
        <v>1568.69</v>
      </c>
      <c r="CM24" s="18">
        <v>0</v>
      </c>
      <c r="CN24" s="18">
        <v>2622</v>
      </c>
      <c r="CO24" s="18">
        <v>0</v>
      </c>
      <c r="CP24" s="18">
        <v>0</v>
      </c>
      <c r="CQ24" s="18">
        <v>0</v>
      </c>
      <c r="CR24" s="18">
        <v>528.55999999999995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41904787.420000002</v>
      </c>
      <c r="DE24" s="18">
        <v>0</v>
      </c>
      <c r="DF24" s="18">
        <v>-25544.5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151276923.80000001</v>
      </c>
      <c r="DW24" s="18">
        <v>0</v>
      </c>
      <c r="DX24" s="18">
        <v>152149763.74000001</v>
      </c>
      <c r="DY24" s="18">
        <v>0</v>
      </c>
      <c r="DZ24" s="18">
        <v>0</v>
      </c>
      <c r="EA24" s="18">
        <v>0</v>
      </c>
      <c r="EB24" s="18">
        <v>76658682.519999996</v>
      </c>
      <c r="EC24" s="18">
        <v>0</v>
      </c>
      <c r="ED24" s="18">
        <v>6898204.7699999996</v>
      </c>
      <c r="EE24" s="18">
        <v>0</v>
      </c>
      <c r="EF24" s="18">
        <v>9893037.959999999</v>
      </c>
      <c r="EG24" s="18">
        <v>0</v>
      </c>
      <c r="EH24" s="18">
        <v>23634357.550000001</v>
      </c>
      <c r="EI24" s="18">
        <v>0</v>
      </c>
      <c r="EJ24" s="18">
        <v>0</v>
      </c>
      <c r="EK24" s="18">
        <v>0</v>
      </c>
      <c r="EL24" s="18">
        <v>4761.8999999999996</v>
      </c>
      <c r="EM24" s="18">
        <v>0</v>
      </c>
      <c r="EN24" s="18">
        <v>6352091.8300000001</v>
      </c>
      <c r="EO24" s="18">
        <v>0</v>
      </c>
      <c r="EP24" s="18">
        <v>3272.74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1384540.66</v>
      </c>
      <c r="EW24" s="18">
        <v>0</v>
      </c>
      <c r="EX24" s="18">
        <v>286325352.57999998</v>
      </c>
      <c r="EY24" s="18">
        <v>0</v>
      </c>
      <c r="EZ24" s="18">
        <v>0</v>
      </c>
      <c r="FA24" s="18">
        <v>0</v>
      </c>
      <c r="FB24" s="18">
        <v>7425245.54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8544</v>
      </c>
      <c r="FI24" s="18">
        <v>0</v>
      </c>
      <c r="FJ24" s="18">
        <v>208391.77</v>
      </c>
      <c r="FK24" s="18">
        <v>0</v>
      </c>
      <c r="FL24" s="18">
        <v>0</v>
      </c>
      <c r="FM24" s="18">
        <v>0</v>
      </c>
      <c r="FN24" s="19">
        <v>67717018.404999986</v>
      </c>
      <c r="FO24" s="19">
        <v>0</v>
      </c>
      <c r="FP24" s="18">
        <v>288476.34999999998</v>
      </c>
      <c r="FQ24" s="18">
        <v>0</v>
      </c>
      <c r="FR24" s="18">
        <v>35202</v>
      </c>
      <c r="FS24" s="18">
        <v>0</v>
      </c>
      <c r="FT24" s="80">
        <v>18283001.684999987</v>
      </c>
      <c r="FU24" s="80">
        <v>0</v>
      </c>
      <c r="FV24" s="18">
        <v>3586713.6699999981</v>
      </c>
      <c r="FW24" s="18">
        <v>0</v>
      </c>
      <c r="FX24" s="18">
        <v>14696288.014999991</v>
      </c>
      <c r="FY24" s="18">
        <v>0</v>
      </c>
      <c r="FZ24" s="80">
        <v>49110338.369999997</v>
      </c>
      <c r="GA24" s="80">
        <v>0</v>
      </c>
      <c r="GB24" s="18">
        <v>36673682.579999998</v>
      </c>
      <c r="GC24" s="18">
        <v>0</v>
      </c>
      <c r="GD24" s="18">
        <v>12436655.789999999</v>
      </c>
      <c r="GE24" s="18">
        <v>0</v>
      </c>
      <c r="GF24" s="18">
        <v>10399041.68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3856673467.0149999</v>
      </c>
      <c r="HU24" s="18">
        <v>0</v>
      </c>
      <c r="HV24" s="19">
        <v>3856673467.0149999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113125041.15000112</v>
      </c>
      <c r="E25" s="19">
        <v>0</v>
      </c>
      <c r="F25" s="18">
        <v>9644358.9400000107</v>
      </c>
      <c r="G25" s="18">
        <v>0</v>
      </c>
      <c r="H25" s="18">
        <v>82220946.230001107</v>
      </c>
      <c r="I25" s="18">
        <v>0</v>
      </c>
      <c r="J25" s="18">
        <v>21259735.98</v>
      </c>
      <c r="K25" s="18">
        <v>0</v>
      </c>
      <c r="L25" s="18">
        <v>2427641.79</v>
      </c>
      <c r="M25" s="18">
        <v>0</v>
      </c>
      <c r="N25" s="18">
        <v>14657056.370000301</v>
      </c>
      <c r="O25" s="18">
        <v>0</v>
      </c>
      <c r="P25" s="18">
        <v>12783.56</v>
      </c>
      <c r="Q25" s="18">
        <v>0</v>
      </c>
      <c r="R25" s="18">
        <v>1711364.92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8691282.1300000288</v>
      </c>
      <c r="AA25" s="18">
        <v>0</v>
      </c>
      <c r="AB25" s="18">
        <v>0</v>
      </c>
      <c r="AC25" s="18">
        <v>0</v>
      </c>
      <c r="AD25" s="18">
        <v>547966.81000000006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414540602.20003402</v>
      </c>
      <c r="AK25" s="18">
        <v>0</v>
      </c>
      <c r="AL25" s="18">
        <v>90977.950000000099</v>
      </c>
      <c r="AM25" s="18">
        <v>0</v>
      </c>
      <c r="AN25" s="18">
        <v>20569385.2300005</v>
      </c>
      <c r="AO25" s="18">
        <v>0</v>
      </c>
      <c r="AP25" s="18">
        <v>125886169.95999999</v>
      </c>
      <c r="AQ25" s="18">
        <v>0</v>
      </c>
      <c r="AR25" s="18">
        <v>0</v>
      </c>
      <c r="AS25" s="18">
        <v>0</v>
      </c>
      <c r="AT25" s="18">
        <v>2306159.66</v>
      </c>
      <c r="AU25" s="18">
        <v>0</v>
      </c>
      <c r="AV25" s="18">
        <v>7876135.3900001692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916712.20999997691</v>
      </c>
      <c r="BC25" s="18">
        <v>0</v>
      </c>
      <c r="BD25" s="18">
        <v>589967.87999999896</v>
      </c>
      <c r="BE25" s="18">
        <v>0</v>
      </c>
      <c r="BF25" s="18">
        <v>0</v>
      </c>
      <c r="BG25" s="18">
        <v>0</v>
      </c>
      <c r="BH25" s="18">
        <v>11988328.919999899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226166.18</v>
      </c>
      <c r="BQ25" s="18">
        <v>0</v>
      </c>
      <c r="BR25" s="18">
        <v>4721.7700000000004</v>
      </c>
      <c r="BS25" s="18">
        <v>0</v>
      </c>
      <c r="BT25" s="18">
        <v>0</v>
      </c>
      <c r="BU25" s="18">
        <v>0</v>
      </c>
      <c r="BV25" s="18">
        <v>47066.51</v>
      </c>
      <c r="BW25" s="18">
        <v>0</v>
      </c>
      <c r="BX25" s="18">
        <v>4000</v>
      </c>
      <c r="BY25" s="18">
        <v>0</v>
      </c>
      <c r="BZ25" s="18">
        <v>0</v>
      </c>
      <c r="CA25" s="18">
        <v>0</v>
      </c>
      <c r="CB25" s="18">
        <v>129617.62000000001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100330340.58000021</v>
      </c>
      <c r="CK25" s="18">
        <v>0</v>
      </c>
      <c r="CL25" s="18">
        <v>3754332.7399999797</v>
      </c>
      <c r="CM25" s="18">
        <v>0</v>
      </c>
      <c r="CN25" s="18">
        <v>3782366.2900000098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6009328.3800010998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26719300.309999801</v>
      </c>
      <c r="DY25" s="18">
        <v>0</v>
      </c>
      <c r="DZ25" s="18">
        <v>0</v>
      </c>
      <c r="EA25" s="18">
        <v>0</v>
      </c>
      <c r="EB25" s="18">
        <v>19263704.570000101</v>
      </c>
      <c r="EC25" s="18">
        <v>0</v>
      </c>
      <c r="ED25" s="18">
        <v>0</v>
      </c>
      <c r="EE25" s="18">
        <v>0</v>
      </c>
      <c r="EF25" s="18">
        <v>5544999.8800000008</v>
      </c>
      <c r="EG25" s="18">
        <v>0</v>
      </c>
      <c r="EH25" s="18">
        <v>2844026.1799999704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249659.32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7167646.5800000001</v>
      </c>
      <c r="EW25" s="18">
        <v>0</v>
      </c>
      <c r="EX25" s="18">
        <v>1244880678.68997</v>
      </c>
      <c r="EY25" s="18">
        <v>0</v>
      </c>
      <c r="EZ25" s="18">
        <v>807023.08</v>
      </c>
      <c r="FA25" s="18">
        <v>0</v>
      </c>
      <c r="FB25" s="18">
        <v>48190422.870000303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591984.84000000008</v>
      </c>
      <c r="FI25" s="18">
        <v>0</v>
      </c>
      <c r="FJ25" s="18">
        <v>8621658.8200000003</v>
      </c>
      <c r="FK25" s="18">
        <v>0</v>
      </c>
      <c r="FL25" s="18">
        <v>493328.61</v>
      </c>
      <c r="FM25" s="18">
        <v>0</v>
      </c>
      <c r="FN25" s="19">
        <v>21455275.32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21455275.32</v>
      </c>
      <c r="FU25" s="80">
        <v>0</v>
      </c>
      <c r="FV25" s="18">
        <v>0</v>
      </c>
      <c r="FW25" s="18">
        <v>0</v>
      </c>
      <c r="FX25" s="18">
        <v>21455275.32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114453.24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2227169678.5100069</v>
      </c>
      <c r="HU25" s="18">
        <v>0</v>
      </c>
      <c r="HV25" s="19">
        <v>2227169678.5100069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3884435.5599999996</v>
      </c>
      <c r="E26" s="19">
        <v>0</v>
      </c>
      <c r="F26" s="18">
        <v>1272383.1599999997</v>
      </c>
      <c r="G26" s="18">
        <v>0</v>
      </c>
      <c r="H26" s="18">
        <v>472544.23000000004</v>
      </c>
      <c r="I26" s="18">
        <v>0</v>
      </c>
      <c r="J26" s="18">
        <v>2139508.17</v>
      </c>
      <c r="K26" s="18">
        <v>0</v>
      </c>
      <c r="L26" s="18">
        <v>4108.3</v>
      </c>
      <c r="M26" s="18">
        <v>0</v>
      </c>
      <c r="N26" s="18">
        <v>1556919.91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3794199.6251899996</v>
      </c>
      <c r="AA26" s="18">
        <v>0</v>
      </c>
      <c r="AB26" s="18">
        <v>0</v>
      </c>
      <c r="AC26" s="18">
        <v>0</v>
      </c>
      <c r="AD26" s="18">
        <v>197495.88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117465824.23</v>
      </c>
      <c r="AK26" s="18">
        <v>0</v>
      </c>
      <c r="AL26" s="18">
        <v>1063671.0900000001</v>
      </c>
      <c r="AM26" s="18">
        <v>0</v>
      </c>
      <c r="AN26" s="18">
        <v>1184311.8400000003</v>
      </c>
      <c r="AO26" s="18">
        <v>0</v>
      </c>
      <c r="AP26" s="18">
        <v>30380921.809999999</v>
      </c>
      <c r="AQ26" s="18">
        <v>0</v>
      </c>
      <c r="AR26" s="18">
        <v>0</v>
      </c>
      <c r="AS26" s="18">
        <v>0</v>
      </c>
      <c r="AT26" s="18">
        <v>419825.16000000003</v>
      </c>
      <c r="AU26" s="18">
        <v>0</v>
      </c>
      <c r="AV26" s="18">
        <v>313561.62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69647.08</v>
      </c>
      <c r="BC26" s="18">
        <v>0</v>
      </c>
      <c r="BD26" s="18">
        <v>140798.38999999998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274305.43000000005</v>
      </c>
      <c r="BK26" s="18">
        <v>0</v>
      </c>
      <c r="BL26" s="18">
        <v>57671.07</v>
      </c>
      <c r="BM26" s="18">
        <v>0</v>
      </c>
      <c r="BN26" s="18">
        <v>0</v>
      </c>
      <c r="BO26" s="18">
        <v>0</v>
      </c>
      <c r="BP26" s="18">
        <v>299756.06</v>
      </c>
      <c r="BQ26" s="18">
        <v>0</v>
      </c>
      <c r="BR26" s="18">
        <v>13503.4</v>
      </c>
      <c r="BS26" s="18">
        <v>0</v>
      </c>
      <c r="BT26" s="18">
        <v>0</v>
      </c>
      <c r="BU26" s="18">
        <v>0</v>
      </c>
      <c r="BV26" s="18">
        <v>148496.15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8993499.1899999995</v>
      </c>
      <c r="CK26" s="18">
        <v>0</v>
      </c>
      <c r="CL26" s="18">
        <v>2214647.04</v>
      </c>
      <c r="CM26" s="18">
        <v>0</v>
      </c>
      <c r="CN26" s="18">
        <v>1311586.3300000003</v>
      </c>
      <c r="CO26" s="18">
        <v>0</v>
      </c>
      <c r="CP26" s="18">
        <v>0</v>
      </c>
      <c r="CQ26" s="18">
        <v>0</v>
      </c>
      <c r="CR26" s="18">
        <v>361046.27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-1905192.1200000031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382146.82000000012</v>
      </c>
      <c r="DY26" s="18">
        <v>0</v>
      </c>
      <c r="DZ26" s="18">
        <v>0</v>
      </c>
      <c r="EA26" s="18">
        <v>0</v>
      </c>
      <c r="EB26" s="18">
        <v>686242.79</v>
      </c>
      <c r="EC26" s="18">
        <v>0</v>
      </c>
      <c r="ED26" s="18">
        <v>105905.64</v>
      </c>
      <c r="EE26" s="18">
        <v>0</v>
      </c>
      <c r="EF26" s="18">
        <v>670524.02</v>
      </c>
      <c r="EG26" s="18">
        <v>0</v>
      </c>
      <c r="EH26" s="18">
        <v>1392886.59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619.04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3360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4274.8099999999995</v>
      </c>
      <c r="FM26" s="18">
        <v>0</v>
      </c>
      <c r="FN26" s="19">
        <v>49408173.840000004</v>
      </c>
      <c r="FO26" s="19">
        <v>0</v>
      </c>
      <c r="FP26" s="18">
        <v>0</v>
      </c>
      <c r="FQ26" s="18">
        <v>0</v>
      </c>
      <c r="FR26" s="18">
        <v>2606868.41</v>
      </c>
      <c r="FS26" s="18">
        <v>0</v>
      </c>
      <c r="FT26" s="80">
        <v>46676773.240000002</v>
      </c>
      <c r="FU26" s="80">
        <v>0</v>
      </c>
      <c r="FV26" s="18">
        <v>89935.57</v>
      </c>
      <c r="FW26" s="18">
        <v>0</v>
      </c>
      <c r="FX26" s="18">
        <v>46586837.670000002</v>
      </c>
      <c r="FY26" s="18">
        <v>0</v>
      </c>
      <c r="FZ26" s="80">
        <v>124532.18999999999</v>
      </c>
      <c r="GA26" s="80">
        <v>0</v>
      </c>
      <c r="GB26" s="18">
        <v>33337.279999999999</v>
      </c>
      <c r="GC26" s="18">
        <v>0</v>
      </c>
      <c r="GD26" s="18">
        <v>91194.909999999989</v>
      </c>
      <c r="GE26" s="18">
        <v>0</v>
      </c>
      <c r="GF26" s="18">
        <v>64197.462688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224963370.327878</v>
      </c>
      <c r="HU26" s="18">
        <v>0</v>
      </c>
      <c r="HV26" s="19">
        <v>224963370.327878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289827146.72799999</v>
      </c>
      <c r="E27" s="19">
        <v>3711650.9720000001</v>
      </c>
      <c r="F27" s="18">
        <v>29524208.91899997</v>
      </c>
      <c r="G27" s="18">
        <v>0</v>
      </c>
      <c r="H27" s="18">
        <v>219334832.61800003</v>
      </c>
      <c r="I27" s="18">
        <v>1516647.2139999999</v>
      </c>
      <c r="J27" s="18">
        <v>40968105.190999992</v>
      </c>
      <c r="K27" s="18">
        <v>2195003.7579999999</v>
      </c>
      <c r="L27" s="18">
        <v>2985602.34</v>
      </c>
      <c r="M27" s="18">
        <v>0</v>
      </c>
      <c r="N27" s="18">
        <v>16360148.83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34493850.671000004</v>
      </c>
      <c r="AA27" s="18">
        <v>4546936.2189999996</v>
      </c>
      <c r="AB27" s="18">
        <v>0</v>
      </c>
      <c r="AC27" s="18">
        <v>0</v>
      </c>
      <c r="AD27" s="18">
        <v>14702799.469000001</v>
      </c>
      <c r="AE27" s="18">
        <v>2611816.0410000002</v>
      </c>
      <c r="AF27" s="18">
        <v>0</v>
      </c>
      <c r="AG27" s="18">
        <v>0</v>
      </c>
      <c r="AH27" s="18">
        <v>0</v>
      </c>
      <c r="AI27" s="18">
        <v>0</v>
      </c>
      <c r="AJ27" s="18">
        <v>351749099.77520096</v>
      </c>
      <c r="AK27" s="18">
        <v>0</v>
      </c>
      <c r="AL27" s="18">
        <v>3943495.8847989999</v>
      </c>
      <c r="AM27" s="18">
        <v>0</v>
      </c>
      <c r="AN27" s="18">
        <v>6316888.1799999997</v>
      </c>
      <c r="AO27" s="18">
        <v>0</v>
      </c>
      <c r="AP27" s="18">
        <v>118557074.61</v>
      </c>
      <c r="AQ27" s="18">
        <v>0</v>
      </c>
      <c r="AR27" s="18">
        <v>0</v>
      </c>
      <c r="AS27" s="18">
        <v>0</v>
      </c>
      <c r="AT27" s="18">
        <v>16995959.447999999</v>
      </c>
      <c r="AU27" s="18">
        <v>156913.79200000002</v>
      </c>
      <c r="AV27" s="18">
        <v>7525175.0099999998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1230636.7250000001</v>
      </c>
      <c r="BC27" s="18">
        <v>236.05500000000001</v>
      </c>
      <c r="BD27" s="18">
        <v>5449029.1679999996</v>
      </c>
      <c r="BE27" s="18">
        <v>44055.002</v>
      </c>
      <c r="BF27" s="18">
        <v>0</v>
      </c>
      <c r="BG27" s="18">
        <v>0</v>
      </c>
      <c r="BH27" s="18">
        <v>436260.27</v>
      </c>
      <c r="BI27" s="18">
        <v>0</v>
      </c>
      <c r="BJ27" s="18">
        <v>445017.77</v>
      </c>
      <c r="BK27" s="18">
        <v>0</v>
      </c>
      <c r="BL27" s="18">
        <v>258775.19</v>
      </c>
      <c r="BM27" s="18">
        <v>0</v>
      </c>
      <c r="BN27" s="18">
        <v>5666.61</v>
      </c>
      <c r="BO27" s="18">
        <v>0</v>
      </c>
      <c r="BP27" s="18">
        <v>123900.64</v>
      </c>
      <c r="BQ27" s="18">
        <v>0</v>
      </c>
      <c r="BR27" s="18">
        <v>10888.43</v>
      </c>
      <c r="BS27" s="18">
        <v>0</v>
      </c>
      <c r="BT27" s="18">
        <v>0</v>
      </c>
      <c r="BU27" s="18">
        <v>0</v>
      </c>
      <c r="BV27" s="18">
        <v>745005.33000000007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654133.14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2731911.38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141409.09</v>
      </c>
      <c r="DY27" s="18">
        <v>0</v>
      </c>
      <c r="DZ27" s="18">
        <v>0</v>
      </c>
      <c r="EA27" s="18">
        <v>0</v>
      </c>
      <c r="EB27" s="18">
        <v>49798969.656999998</v>
      </c>
      <c r="EC27" s="18">
        <v>99134.053</v>
      </c>
      <c r="ED27" s="18">
        <v>9181907.2530000005</v>
      </c>
      <c r="EE27" s="18">
        <v>270243.70699999999</v>
      </c>
      <c r="EF27" s="18">
        <v>18807687.862999998</v>
      </c>
      <c r="EG27" s="18">
        <v>2236493.4270000001</v>
      </c>
      <c r="EH27" s="18">
        <v>38710883.295000002</v>
      </c>
      <c r="EI27" s="18">
        <v>200812.38500000001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10255463.279999999</v>
      </c>
      <c r="EY27" s="18">
        <v>0</v>
      </c>
      <c r="EZ27" s="18">
        <v>0</v>
      </c>
      <c r="FA27" s="18">
        <v>0</v>
      </c>
      <c r="FB27" s="18">
        <v>110298.13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721638732.42999995</v>
      </c>
      <c r="FO27" s="19">
        <v>0</v>
      </c>
      <c r="FP27" s="18">
        <v>15804.41</v>
      </c>
      <c r="FQ27" s="18">
        <v>0</v>
      </c>
      <c r="FR27" s="18">
        <v>122456.23</v>
      </c>
      <c r="FS27" s="18">
        <v>0</v>
      </c>
      <c r="FT27" s="80">
        <v>137079295.17001534</v>
      </c>
      <c r="FU27" s="80">
        <v>0</v>
      </c>
      <c r="FV27" s="18">
        <v>914293.40000000771</v>
      </c>
      <c r="FW27" s="18">
        <v>0</v>
      </c>
      <c r="FX27" s="18">
        <v>136165001.77001533</v>
      </c>
      <c r="FY27" s="18">
        <v>0</v>
      </c>
      <c r="FZ27" s="80">
        <v>584421176.61998463</v>
      </c>
      <c r="GA27" s="80">
        <v>0</v>
      </c>
      <c r="GB27" s="18">
        <v>48596501.459997043</v>
      </c>
      <c r="GC27" s="18">
        <v>0</v>
      </c>
      <c r="GD27" s="18">
        <v>535824675.15998763</v>
      </c>
      <c r="GE27" s="18">
        <v>0</v>
      </c>
      <c r="GF27" s="18">
        <v>893205.49000000244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1725094069.7069993</v>
      </c>
      <c r="HU27" s="18">
        <v>14705471.933</v>
      </c>
      <c r="HV27" s="19">
        <v>1739799541.6399994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50341810.839903407</v>
      </c>
      <c r="E28" s="19">
        <v>0</v>
      </c>
      <c r="F28" s="18">
        <v>12958054.100004863</v>
      </c>
      <c r="G28" s="18">
        <v>0</v>
      </c>
      <c r="H28" s="18">
        <v>11076937.569998886</v>
      </c>
      <c r="I28" s="18">
        <v>0</v>
      </c>
      <c r="J28" s="18">
        <v>26306819.169899661</v>
      </c>
      <c r="K28" s="18">
        <v>0</v>
      </c>
      <c r="L28" s="18">
        <v>1757926.78</v>
      </c>
      <c r="M28" s="18">
        <v>0</v>
      </c>
      <c r="N28" s="18">
        <v>29564940.050000001</v>
      </c>
      <c r="O28" s="18">
        <v>0</v>
      </c>
      <c r="P28" s="18">
        <v>-1167.95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981028.02</v>
      </c>
      <c r="AA28" s="18">
        <v>0</v>
      </c>
      <c r="AB28" s="18">
        <v>2875947.05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637010271.89999998</v>
      </c>
      <c r="AK28" s="18">
        <v>0</v>
      </c>
      <c r="AL28" s="18">
        <v>739183.64</v>
      </c>
      <c r="AM28" s="18">
        <v>0</v>
      </c>
      <c r="AN28" s="18">
        <v>60704136.18</v>
      </c>
      <c r="AO28" s="18">
        <v>0</v>
      </c>
      <c r="AP28" s="18">
        <v>353450420.45999998</v>
      </c>
      <c r="AQ28" s="18">
        <v>0</v>
      </c>
      <c r="AR28" s="18">
        <v>0</v>
      </c>
      <c r="AS28" s="18">
        <v>0</v>
      </c>
      <c r="AT28" s="18">
        <v>3404128.49</v>
      </c>
      <c r="AU28" s="18">
        <v>0</v>
      </c>
      <c r="AV28" s="18">
        <v>5172647.3599999994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460667.28</v>
      </c>
      <c r="BC28" s="18">
        <v>0</v>
      </c>
      <c r="BD28" s="18">
        <v>1527807.91</v>
      </c>
      <c r="BE28" s="18">
        <v>0</v>
      </c>
      <c r="BF28" s="18">
        <v>0</v>
      </c>
      <c r="BG28" s="18">
        <v>0</v>
      </c>
      <c r="BH28" s="18">
        <v>725346.36</v>
      </c>
      <c r="BI28" s="18">
        <v>0</v>
      </c>
      <c r="BJ28" s="18">
        <v>873590.91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158336.91</v>
      </c>
      <c r="BQ28" s="18">
        <v>0</v>
      </c>
      <c r="BR28" s="18">
        <v>1016.72</v>
      </c>
      <c r="BS28" s="18">
        <v>0</v>
      </c>
      <c r="BT28" s="18">
        <v>0</v>
      </c>
      <c r="BU28" s="18">
        <v>0</v>
      </c>
      <c r="BV28" s="18">
        <v>2939631.03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1475761.55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97276920.730000004</v>
      </c>
      <c r="CK28" s="18">
        <v>0</v>
      </c>
      <c r="CL28" s="18">
        <v>907360.82</v>
      </c>
      <c r="CM28" s="18">
        <v>0</v>
      </c>
      <c r="CN28" s="18">
        <v>869822.81</v>
      </c>
      <c r="CO28" s="18">
        <v>0</v>
      </c>
      <c r="CP28" s="18">
        <v>0</v>
      </c>
      <c r="CQ28" s="18">
        <v>0</v>
      </c>
      <c r="CR28" s="18">
        <v>883217.64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63824809.109999999</v>
      </c>
      <c r="DE28" s="18">
        <v>0</v>
      </c>
      <c r="DF28" s="18">
        <v>1155.3499999999999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6276393.4000000004</v>
      </c>
      <c r="DY28" s="18">
        <v>0</v>
      </c>
      <c r="DZ28" s="18">
        <v>0</v>
      </c>
      <c r="EA28" s="18">
        <v>0</v>
      </c>
      <c r="EB28" s="18">
        <v>29198535.16</v>
      </c>
      <c r="EC28" s="18">
        <v>1696558.85</v>
      </c>
      <c r="ED28" s="18">
        <v>259778.7</v>
      </c>
      <c r="EE28" s="18">
        <v>0</v>
      </c>
      <c r="EF28" s="18">
        <v>9669016.5299999993</v>
      </c>
      <c r="EG28" s="18">
        <v>0</v>
      </c>
      <c r="EH28" s="18">
        <v>27873999.890000001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4784.41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1785542.71</v>
      </c>
      <c r="EW28" s="18">
        <v>0</v>
      </c>
      <c r="EX28" s="18">
        <v>106346666.47</v>
      </c>
      <c r="EY28" s="18">
        <v>0</v>
      </c>
      <c r="EZ28" s="18">
        <v>0</v>
      </c>
      <c r="FA28" s="18">
        <v>0</v>
      </c>
      <c r="FB28" s="18">
        <v>1373730.57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3060</v>
      </c>
      <c r="FI28" s="18">
        <v>0</v>
      </c>
      <c r="FJ28" s="18">
        <v>345018.14</v>
      </c>
      <c r="FK28" s="18">
        <v>0</v>
      </c>
      <c r="FL28" s="18">
        <v>0</v>
      </c>
      <c r="FM28" s="18">
        <v>0</v>
      </c>
      <c r="FN28" s="19">
        <v>2223540.5699999994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2223540.5699999994</v>
      </c>
      <c r="FU28" s="80">
        <v>0</v>
      </c>
      <c r="FV28" s="18">
        <v>0</v>
      </c>
      <c r="FW28" s="18">
        <v>0</v>
      </c>
      <c r="FX28" s="18">
        <v>2223540.5699999994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221118.96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1503507903.4599035</v>
      </c>
      <c r="HU28" s="18">
        <v>1696558.85</v>
      </c>
      <c r="HV28" s="19">
        <v>1505204462.3099034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19257640.98</v>
      </c>
      <c r="E29" s="19">
        <v>0</v>
      </c>
      <c r="F29" s="18">
        <v>5158659.25</v>
      </c>
      <c r="G29" s="18">
        <v>0</v>
      </c>
      <c r="H29" s="18">
        <v>6600938.7300000004</v>
      </c>
      <c r="I29" s="18">
        <v>0</v>
      </c>
      <c r="J29" s="18">
        <v>7498043</v>
      </c>
      <c r="K29" s="18">
        <v>0</v>
      </c>
      <c r="L29" s="18">
        <v>75588.800000000003</v>
      </c>
      <c r="M29" s="18">
        <v>0</v>
      </c>
      <c r="N29" s="18">
        <v>957341.12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3116088.43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-44.87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58592827.969999999</v>
      </c>
      <c r="AQ29" s="18">
        <v>0</v>
      </c>
      <c r="AR29" s="18">
        <v>0</v>
      </c>
      <c r="AS29" s="18">
        <v>0</v>
      </c>
      <c r="AT29" s="18">
        <v>286523.18</v>
      </c>
      <c r="AU29" s="18">
        <v>0</v>
      </c>
      <c r="AV29" s="18">
        <v>734405.05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3008.53</v>
      </c>
      <c r="BC29" s="18">
        <v>0</v>
      </c>
      <c r="BD29" s="18">
        <v>20690.87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15061.81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7133.85</v>
      </c>
      <c r="DA29" s="18">
        <v>0</v>
      </c>
      <c r="DB29" s="18">
        <v>0</v>
      </c>
      <c r="DC29" s="18">
        <v>0</v>
      </c>
      <c r="DD29" s="18">
        <v>318128.93</v>
      </c>
      <c r="DE29" s="18">
        <v>0</v>
      </c>
      <c r="DF29" s="18">
        <v>-1943.04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178319.73</v>
      </c>
      <c r="DY29" s="18">
        <v>0</v>
      </c>
      <c r="DZ29" s="18">
        <v>0</v>
      </c>
      <c r="EA29" s="18">
        <v>0</v>
      </c>
      <c r="EB29" s="18">
        <v>1108148.68</v>
      </c>
      <c r="EC29" s="18">
        <v>0</v>
      </c>
      <c r="ED29" s="18">
        <v>5245.79</v>
      </c>
      <c r="EE29" s="18">
        <v>0</v>
      </c>
      <c r="EF29" s="18">
        <v>1464861.35</v>
      </c>
      <c r="EG29" s="18">
        <v>0</v>
      </c>
      <c r="EH29" s="18">
        <v>655249.67000000004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287288.28999999998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91711758.900000036</v>
      </c>
      <c r="HU29" s="18">
        <v>0</v>
      </c>
      <c r="HV29" s="19">
        <v>91711758.900000036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105645992.56900002</v>
      </c>
      <c r="E30" s="19">
        <v>0</v>
      </c>
      <c r="F30" s="18">
        <v>10726367.967881877</v>
      </c>
      <c r="G30" s="18">
        <v>0</v>
      </c>
      <c r="H30" s="18">
        <v>76944799.657846555</v>
      </c>
      <c r="I30" s="18">
        <v>0</v>
      </c>
      <c r="J30" s="18">
        <v>17974824.943271592</v>
      </c>
      <c r="K30" s="18">
        <v>0</v>
      </c>
      <c r="L30" s="18">
        <v>9843551.1515999995</v>
      </c>
      <c r="M30" s="18">
        <v>0</v>
      </c>
      <c r="N30" s="18">
        <v>32264873.949999999</v>
      </c>
      <c r="O30" s="18">
        <v>0</v>
      </c>
      <c r="P30" s="18">
        <v>139906.05000000002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1254550.99</v>
      </c>
      <c r="W30" s="18">
        <v>0</v>
      </c>
      <c r="X30" s="18">
        <v>0</v>
      </c>
      <c r="Y30" s="18">
        <v>0</v>
      </c>
      <c r="Z30" s="18">
        <v>100149531.5</v>
      </c>
      <c r="AA30" s="18">
        <v>0</v>
      </c>
      <c r="AB30" s="18">
        <v>0</v>
      </c>
      <c r="AC30" s="18">
        <v>0</v>
      </c>
      <c r="AD30" s="18">
        <v>6099348.7200000007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571933360.1500001</v>
      </c>
      <c r="AK30" s="18">
        <v>0</v>
      </c>
      <c r="AL30" s="18">
        <v>59463.98</v>
      </c>
      <c r="AM30" s="18">
        <v>0</v>
      </c>
      <c r="AN30" s="18">
        <v>23667638.979999997</v>
      </c>
      <c r="AO30" s="18">
        <v>0</v>
      </c>
      <c r="AP30" s="18">
        <v>289304470.14219999</v>
      </c>
      <c r="AQ30" s="18">
        <v>0</v>
      </c>
      <c r="AR30" s="18">
        <v>36009.06</v>
      </c>
      <c r="AS30" s="18">
        <v>0</v>
      </c>
      <c r="AT30" s="18">
        <v>8097549.5175000001</v>
      </c>
      <c r="AU30" s="18">
        <v>0</v>
      </c>
      <c r="AV30" s="18">
        <v>29566953.344000001</v>
      </c>
      <c r="AW30" s="18">
        <v>0</v>
      </c>
      <c r="AX30" s="18">
        <v>506.25</v>
      </c>
      <c r="AY30" s="18">
        <v>0</v>
      </c>
      <c r="AZ30" s="18">
        <v>0</v>
      </c>
      <c r="BA30" s="18">
        <v>0</v>
      </c>
      <c r="BB30" s="18">
        <v>1047017.2928000001</v>
      </c>
      <c r="BC30" s="18">
        <v>0</v>
      </c>
      <c r="BD30" s="18">
        <v>20168721.3345</v>
      </c>
      <c r="BE30" s="18">
        <v>0</v>
      </c>
      <c r="BF30" s="18">
        <v>0</v>
      </c>
      <c r="BG30" s="18">
        <v>0</v>
      </c>
      <c r="BH30" s="18">
        <v>2406111.66</v>
      </c>
      <c r="BI30" s="18">
        <v>0</v>
      </c>
      <c r="BJ30" s="18">
        <v>886518.7</v>
      </c>
      <c r="BK30" s="18">
        <v>0</v>
      </c>
      <c r="BL30" s="18">
        <v>43763.46</v>
      </c>
      <c r="BM30" s="18">
        <v>0</v>
      </c>
      <c r="BN30" s="18">
        <v>0</v>
      </c>
      <c r="BO30" s="18">
        <v>0</v>
      </c>
      <c r="BP30" s="18">
        <v>180941.19</v>
      </c>
      <c r="BQ30" s="18">
        <v>0</v>
      </c>
      <c r="BR30" s="18">
        <v>10867.6</v>
      </c>
      <c r="BS30" s="18">
        <v>0</v>
      </c>
      <c r="BT30" s="18">
        <v>0</v>
      </c>
      <c r="BU30" s="18">
        <v>0</v>
      </c>
      <c r="BV30" s="18">
        <v>168392.57</v>
      </c>
      <c r="BW30" s="18">
        <v>0</v>
      </c>
      <c r="BX30" s="18">
        <v>168229.72</v>
      </c>
      <c r="BY30" s="18">
        <v>0</v>
      </c>
      <c r="BZ30" s="18">
        <v>0</v>
      </c>
      <c r="CA30" s="18">
        <v>0</v>
      </c>
      <c r="CB30" s="18">
        <v>230973.38190000001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94614525.002800003</v>
      </c>
      <c r="CK30" s="18">
        <v>0</v>
      </c>
      <c r="CL30" s="18">
        <v>17821566.833799999</v>
      </c>
      <c r="CM30" s="18">
        <v>0</v>
      </c>
      <c r="CN30" s="18">
        <v>36066960.659500003</v>
      </c>
      <c r="CO30" s="18">
        <v>0</v>
      </c>
      <c r="CP30" s="18">
        <v>0</v>
      </c>
      <c r="CQ30" s="18">
        <v>0</v>
      </c>
      <c r="CR30" s="18">
        <v>17612968.8402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3221502.06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2200312.7599999998</v>
      </c>
      <c r="DY30" s="18">
        <v>0</v>
      </c>
      <c r="DZ30" s="18">
        <v>0</v>
      </c>
      <c r="EA30" s="18">
        <v>0</v>
      </c>
      <c r="EB30" s="18">
        <v>18062351.502100002</v>
      </c>
      <c r="EC30" s="18">
        <v>0</v>
      </c>
      <c r="ED30" s="18">
        <v>3389035.7199999997</v>
      </c>
      <c r="EE30" s="18">
        <v>0</v>
      </c>
      <c r="EF30" s="18">
        <v>50734220.160000004</v>
      </c>
      <c r="EG30" s="18">
        <v>0</v>
      </c>
      <c r="EH30" s="18">
        <v>7269460.1499999994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-216855.05</v>
      </c>
      <c r="EO30" s="18">
        <v>0</v>
      </c>
      <c r="EP30" s="18">
        <v>45960.46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2941617.85</v>
      </c>
      <c r="EW30" s="18">
        <v>0</v>
      </c>
      <c r="EX30" s="18">
        <v>172780152.91999999</v>
      </c>
      <c r="EY30" s="18">
        <v>0</v>
      </c>
      <c r="EZ30" s="18">
        <v>230883.6</v>
      </c>
      <c r="FA30" s="18">
        <v>0</v>
      </c>
      <c r="FB30" s="18">
        <v>299439.40999999997</v>
      </c>
      <c r="FC30" s="18">
        <v>0</v>
      </c>
      <c r="FD30" s="18">
        <v>0</v>
      </c>
      <c r="FE30" s="18">
        <v>0</v>
      </c>
      <c r="FF30" s="18">
        <v>156864.92000000001</v>
      </c>
      <c r="FG30" s="18">
        <v>0</v>
      </c>
      <c r="FH30" s="18">
        <v>7524396.1499999994</v>
      </c>
      <c r="FI30" s="18">
        <v>0</v>
      </c>
      <c r="FJ30" s="18">
        <v>915529.51</v>
      </c>
      <c r="FK30" s="18">
        <v>0</v>
      </c>
      <c r="FL30" s="18">
        <v>0</v>
      </c>
      <c r="FM30" s="18">
        <v>0</v>
      </c>
      <c r="FN30" s="19">
        <v>23315210.32</v>
      </c>
      <c r="FO30" s="19">
        <v>0</v>
      </c>
      <c r="FP30" s="18">
        <v>291980.25</v>
      </c>
      <c r="FQ30" s="18">
        <v>0</v>
      </c>
      <c r="FR30" s="18">
        <v>830149.25</v>
      </c>
      <c r="FS30" s="18">
        <v>0</v>
      </c>
      <c r="FT30" s="80">
        <v>11294957.17</v>
      </c>
      <c r="FU30" s="80">
        <v>0</v>
      </c>
      <c r="FV30" s="18">
        <v>133034.14000000001</v>
      </c>
      <c r="FW30" s="18">
        <v>0</v>
      </c>
      <c r="FX30" s="18">
        <v>11161923.029999999</v>
      </c>
      <c r="FY30" s="18">
        <v>0</v>
      </c>
      <c r="FZ30" s="80">
        <v>10898123.65</v>
      </c>
      <c r="GA30" s="80">
        <v>0</v>
      </c>
      <c r="GB30" s="18">
        <v>1808822.23</v>
      </c>
      <c r="GC30" s="18">
        <v>0</v>
      </c>
      <c r="GD30" s="18">
        <v>9089301.4199999999</v>
      </c>
      <c r="GE30" s="18">
        <v>0</v>
      </c>
      <c r="GF30" s="18">
        <v>1007636.53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1663368983.5719006</v>
      </c>
      <c r="HU30" s="18">
        <v>0</v>
      </c>
      <c r="HV30" s="19">
        <v>1663368983.5719006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4254405.01</v>
      </c>
      <c r="E31" s="19">
        <v>0</v>
      </c>
      <c r="F31" s="18">
        <v>493839.38000000006</v>
      </c>
      <c r="G31" s="18">
        <v>0</v>
      </c>
      <c r="H31" s="18">
        <v>1497836.67</v>
      </c>
      <c r="I31" s="18">
        <v>0</v>
      </c>
      <c r="J31" s="18">
        <v>2262728.96</v>
      </c>
      <c r="K31" s="18">
        <v>0</v>
      </c>
      <c r="L31" s="18">
        <v>742845.85</v>
      </c>
      <c r="M31" s="18">
        <v>0</v>
      </c>
      <c r="N31" s="18">
        <v>2751573.28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262330.75</v>
      </c>
      <c r="AA31" s="18">
        <v>0</v>
      </c>
      <c r="AB31" s="18">
        <v>0</v>
      </c>
      <c r="AC31" s="18">
        <v>0</v>
      </c>
      <c r="AD31" s="18">
        <v>18088.129999999997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34521725.580000006</v>
      </c>
      <c r="AK31" s="18">
        <v>0</v>
      </c>
      <c r="AL31" s="18">
        <v>0</v>
      </c>
      <c r="AM31" s="18">
        <v>0</v>
      </c>
      <c r="AN31" s="18">
        <v>304912.18</v>
      </c>
      <c r="AO31" s="18">
        <v>0</v>
      </c>
      <c r="AP31" s="18">
        <v>3036060.11</v>
      </c>
      <c r="AQ31" s="18">
        <v>0</v>
      </c>
      <c r="AR31" s="18">
        <v>0</v>
      </c>
      <c r="AS31" s="18">
        <v>0</v>
      </c>
      <c r="AT31" s="18">
        <v>877346.3600000001</v>
      </c>
      <c r="AU31" s="18">
        <v>0</v>
      </c>
      <c r="AV31" s="18">
        <v>300268.13000000006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197150.58999999997</v>
      </c>
      <c r="BC31" s="18">
        <v>0</v>
      </c>
      <c r="BD31" s="18">
        <v>2009348.71</v>
      </c>
      <c r="BE31" s="18">
        <v>0</v>
      </c>
      <c r="BF31" s="18">
        <v>0</v>
      </c>
      <c r="BG31" s="18">
        <v>0</v>
      </c>
      <c r="BH31" s="18">
        <v>21563.440000000002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49480.73</v>
      </c>
      <c r="BS31" s="18">
        <v>0</v>
      </c>
      <c r="BT31" s="18">
        <v>0</v>
      </c>
      <c r="BU31" s="18">
        <v>0</v>
      </c>
      <c r="BV31" s="18">
        <v>10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12951193.380000001</v>
      </c>
      <c r="CK31" s="18">
        <v>0</v>
      </c>
      <c r="CL31" s="18">
        <v>633791.84</v>
      </c>
      <c r="CM31" s="18">
        <v>0</v>
      </c>
      <c r="CN31" s="18">
        <v>1119840.99</v>
      </c>
      <c r="CO31" s="18">
        <v>0</v>
      </c>
      <c r="CP31" s="18">
        <v>0</v>
      </c>
      <c r="CQ31" s="18">
        <v>0</v>
      </c>
      <c r="CR31" s="18">
        <v>520325.88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10612314.229999999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12226.24</v>
      </c>
      <c r="DU31" s="18">
        <v>0</v>
      </c>
      <c r="DV31" s="18">
        <v>0</v>
      </c>
      <c r="DW31" s="18">
        <v>0</v>
      </c>
      <c r="DX31" s="18">
        <v>792.09</v>
      </c>
      <c r="DY31" s="18">
        <v>0</v>
      </c>
      <c r="DZ31" s="18">
        <v>0</v>
      </c>
      <c r="EA31" s="18">
        <v>0</v>
      </c>
      <c r="EB31" s="18">
        <v>2736987.96</v>
      </c>
      <c r="EC31" s="18">
        <v>0</v>
      </c>
      <c r="ED31" s="18">
        <v>10760.08</v>
      </c>
      <c r="EE31" s="18">
        <v>0</v>
      </c>
      <c r="EF31" s="18">
        <v>1816235.05</v>
      </c>
      <c r="EG31" s="18">
        <v>0</v>
      </c>
      <c r="EH31" s="18">
        <v>1057644.92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270276.28999999998</v>
      </c>
      <c r="EW31" s="18">
        <v>0</v>
      </c>
      <c r="EX31" s="18">
        <v>19054993.440000001</v>
      </c>
      <c r="EY31" s="18">
        <v>0</v>
      </c>
      <c r="EZ31" s="18">
        <v>0</v>
      </c>
      <c r="FA31" s="18">
        <v>0</v>
      </c>
      <c r="FB31" s="18">
        <v>576561.76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-15956.04</v>
      </c>
      <c r="FO31" s="19">
        <v>0</v>
      </c>
      <c r="FP31" s="18">
        <v>-15956.04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100705096.96000001</v>
      </c>
      <c r="HU31" s="18">
        <v>0</v>
      </c>
      <c r="HV31" s="19">
        <v>100705096.96000001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176329417.45362502</v>
      </c>
      <c r="E32" s="19">
        <v>0</v>
      </c>
      <c r="F32" s="18">
        <v>13668435.730010001</v>
      </c>
      <c r="G32" s="18">
        <v>0</v>
      </c>
      <c r="H32" s="18">
        <v>29893276.967983004</v>
      </c>
      <c r="I32" s="18">
        <v>0</v>
      </c>
      <c r="J32" s="18">
        <v>132767704.755632</v>
      </c>
      <c r="K32" s="18">
        <v>0</v>
      </c>
      <c r="L32" s="18">
        <v>14044964.762306001</v>
      </c>
      <c r="M32" s="18">
        <v>0</v>
      </c>
      <c r="N32" s="18">
        <v>24154126.699999999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35987090.770016998</v>
      </c>
      <c r="AA32" s="18">
        <v>0</v>
      </c>
      <c r="AB32" s="18">
        <v>0</v>
      </c>
      <c r="AC32" s="18">
        <v>0</v>
      </c>
      <c r="AD32" s="18">
        <v>4849092.8800010001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638206691.36000001</v>
      </c>
      <c r="AK32" s="18">
        <v>0</v>
      </c>
      <c r="AL32" s="18">
        <v>0</v>
      </c>
      <c r="AM32" s="18">
        <v>0</v>
      </c>
      <c r="AN32" s="18">
        <v>59781765.759999998</v>
      </c>
      <c r="AO32" s="18">
        <v>0</v>
      </c>
      <c r="AP32" s="18">
        <v>516534375.35000002</v>
      </c>
      <c r="AQ32" s="18">
        <v>0</v>
      </c>
      <c r="AR32" s="18">
        <v>336574.99</v>
      </c>
      <c r="AS32" s="18">
        <v>0</v>
      </c>
      <c r="AT32" s="18">
        <v>17111847.07</v>
      </c>
      <c r="AU32" s="18">
        <v>0</v>
      </c>
      <c r="AV32" s="18">
        <v>6305300.1399999997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3109669.4900580002</v>
      </c>
      <c r="BC32" s="18">
        <v>0</v>
      </c>
      <c r="BD32" s="18">
        <v>21412791.426286001</v>
      </c>
      <c r="BE32" s="18">
        <v>0</v>
      </c>
      <c r="BF32" s="18">
        <v>0</v>
      </c>
      <c r="BG32" s="18">
        <v>0</v>
      </c>
      <c r="BH32" s="18">
        <v>1959138.9300000002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531342.04999999993</v>
      </c>
      <c r="BQ32" s="18">
        <v>0</v>
      </c>
      <c r="BR32" s="18">
        <v>498372.02</v>
      </c>
      <c r="BS32" s="18">
        <v>0</v>
      </c>
      <c r="BT32" s="18">
        <v>0</v>
      </c>
      <c r="BU32" s="18">
        <v>0</v>
      </c>
      <c r="BV32" s="18">
        <v>7799914.1799999997</v>
      </c>
      <c r="BW32" s="18">
        <v>0</v>
      </c>
      <c r="BX32" s="18">
        <v>70449.5</v>
      </c>
      <c r="BY32" s="18">
        <v>0</v>
      </c>
      <c r="BZ32" s="18">
        <v>26822.45</v>
      </c>
      <c r="CA32" s="18">
        <v>0</v>
      </c>
      <c r="CB32" s="18">
        <v>417325.28999999992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165745487.78664902</v>
      </c>
      <c r="CK32" s="18">
        <v>0</v>
      </c>
      <c r="CL32" s="18">
        <v>20642376.010208003</v>
      </c>
      <c r="CM32" s="18">
        <v>0</v>
      </c>
      <c r="CN32" s="18">
        <v>19010581.817673001</v>
      </c>
      <c r="CO32" s="18">
        <v>0</v>
      </c>
      <c r="CP32" s="18">
        <v>0</v>
      </c>
      <c r="CQ32" s="18">
        <v>0</v>
      </c>
      <c r="CR32" s="18">
        <v>19967624.317653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6013753.5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466559.03</v>
      </c>
      <c r="DU32" s="18">
        <v>0</v>
      </c>
      <c r="DV32" s="18">
        <v>0</v>
      </c>
      <c r="DW32" s="18">
        <v>0</v>
      </c>
      <c r="DX32" s="18">
        <v>13150009.829995001</v>
      </c>
      <c r="DY32" s="18">
        <v>0</v>
      </c>
      <c r="DZ32" s="18">
        <v>0</v>
      </c>
      <c r="EA32" s="18">
        <v>0</v>
      </c>
      <c r="EB32" s="18">
        <v>47372768.350083992</v>
      </c>
      <c r="EC32" s="18">
        <v>0</v>
      </c>
      <c r="ED32" s="18">
        <v>6635584.3600000003</v>
      </c>
      <c r="EE32" s="18">
        <v>0</v>
      </c>
      <c r="EF32" s="18">
        <v>18670673.502198</v>
      </c>
      <c r="EG32" s="18">
        <v>0</v>
      </c>
      <c r="EH32" s="18">
        <v>22068483.930029999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9631222</v>
      </c>
      <c r="EO32" s="18">
        <v>0</v>
      </c>
      <c r="EP32" s="18">
        <v>63844.45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2143649.4500000002</v>
      </c>
      <c r="EW32" s="18">
        <v>0</v>
      </c>
      <c r="EX32" s="18">
        <v>82586977.579999998</v>
      </c>
      <c r="EY32" s="18">
        <v>0</v>
      </c>
      <c r="EZ32" s="18">
        <v>199105.15</v>
      </c>
      <c r="FA32" s="18">
        <v>0</v>
      </c>
      <c r="FB32" s="18">
        <v>5241745.1100000003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157559.71000000002</v>
      </c>
      <c r="FI32" s="18">
        <v>0</v>
      </c>
      <c r="FJ32" s="18">
        <v>1284004.0499999998</v>
      </c>
      <c r="FK32" s="18">
        <v>0</v>
      </c>
      <c r="FL32" s="18">
        <v>55132.729999999996</v>
      </c>
      <c r="FM32" s="18">
        <v>0</v>
      </c>
      <c r="FN32" s="19">
        <v>64937786.590000004</v>
      </c>
      <c r="FO32" s="19">
        <v>0</v>
      </c>
      <c r="FP32" s="18">
        <v>2393423.34</v>
      </c>
      <c r="FQ32" s="18">
        <v>0</v>
      </c>
      <c r="FR32" s="18">
        <v>12992543.84</v>
      </c>
      <c r="FS32" s="18">
        <v>0</v>
      </c>
      <c r="FT32" s="80">
        <v>49446260.790000007</v>
      </c>
      <c r="FU32" s="80">
        <v>0</v>
      </c>
      <c r="FV32" s="18">
        <v>3852295.88</v>
      </c>
      <c r="FW32" s="18">
        <v>0</v>
      </c>
      <c r="FX32" s="18">
        <v>45593964.910000004</v>
      </c>
      <c r="FY32" s="18">
        <v>0</v>
      </c>
      <c r="FZ32" s="80">
        <v>105558.62</v>
      </c>
      <c r="GA32" s="80">
        <v>0</v>
      </c>
      <c r="GB32" s="18">
        <v>64181.37</v>
      </c>
      <c r="GC32" s="18">
        <v>0</v>
      </c>
      <c r="GD32" s="18">
        <v>41377.25</v>
      </c>
      <c r="GE32" s="18">
        <v>0</v>
      </c>
      <c r="GF32" s="18">
        <v>8476179.5099999998</v>
      </c>
      <c r="GG32" s="18">
        <v>0</v>
      </c>
      <c r="GH32" s="18">
        <v>0</v>
      </c>
      <c r="GI32" s="18">
        <v>0</v>
      </c>
      <c r="GJ32" s="18">
        <v>15011.75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2044003193.0867836</v>
      </c>
      <c r="HU32" s="18">
        <v>0</v>
      </c>
      <c r="HV32" s="19">
        <v>2044003193.0867836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101400853.33999935</v>
      </c>
      <c r="E33" s="19">
        <v>0</v>
      </c>
      <c r="F33" s="18">
        <v>35208539.449998915</v>
      </c>
      <c r="G33" s="18">
        <v>0</v>
      </c>
      <c r="H33" s="18">
        <v>27166267.450000044</v>
      </c>
      <c r="I33" s="18">
        <v>0</v>
      </c>
      <c r="J33" s="18">
        <v>39026046.440000385</v>
      </c>
      <c r="K33" s="18">
        <v>0</v>
      </c>
      <c r="L33" s="18">
        <v>3850418.450000003</v>
      </c>
      <c r="M33" s="18">
        <v>0</v>
      </c>
      <c r="N33" s="18">
        <v>37578292.300001554</v>
      </c>
      <c r="O33" s="18">
        <v>0</v>
      </c>
      <c r="P33" s="18">
        <v>558876.01000000013</v>
      </c>
      <c r="Q33" s="18">
        <v>0</v>
      </c>
      <c r="R33" s="18">
        <v>186423.75999999998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56544713.09000019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503836149.35993594</v>
      </c>
      <c r="AK33" s="18">
        <v>0</v>
      </c>
      <c r="AL33" s="18">
        <v>26341286.370000117</v>
      </c>
      <c r="AM33" s="18">
        <v>0</v>
      </c>
      <c r="AN33" s="18">
        <v>15363058.760000013</v>
      </c>
      <c r="AO33" s="18">
        <v>0</v>
      </c>
      <c r="AP33" s="18">
        <v>172171957.23000413</v>
      </c>
      <c r="AQ33" s="18">
        <v>0</v>
      </c>
      <c r="AR33" s="18">
        <v>1864039.8900000416</v>
      </c>
      <c r="AS33" s="18">
        <v>0</v>
      </c>
      <c r="AT33" s="18">
        <v>7931404.3899999987</v>
      </c>
      <c r="AU33" s="18">
        <v>0</v>
      </c>
      <c r="AV33" s="18">
        <v>1980345.5699999987</v>
      </c>
      <c r="AW33" s="18">
        <v>0</v>
      </c>
      <c r="AX33" s="18">
        <v>48016.369999999988</v>
      </c>
      <c r="AY33" s="18">
        <v>0</v>
      </c>
      <c r="AZ33" s="18">
        <v>0</v>
      </c>
      <c r="BA33" s="18">
        <v>0</v>
      </c>
      <c r="BB33" s="18">
        <v>917790.27999999933</v>
      </c>
      <c r="BC33" s="18">
        <v>0</v>
      </c>
      <c r="BD33" s="18">
        <v>1647173.4999997136</v>
      </c>
      <c r="BE33" s="18">
        <v>0</v>
      </c>
      <c r="BF33" s="18">
        <v>6000</v>
      </c>
      <c r="BG33" s="18">
        <v>0</v>
      </c>
      <c r="BH33" s="18">
        <v>299127.83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99036.95</v>
      </c>
      <c r="BQ33" s="18">
        <v>0</v>
      </c>
      <c r="BR33" s="18">
        <v>33962.029999999992</v>
      </c>
      <c r="BS33" s="18">
        <v>0</v>
      </c>
      <c r="BT33" s="18">
        <v>0</v>
      </c>
      <c r="BU33" s="18">
        <v>0</v>
      </c>
      <c r="BV33" s="18">
        <v>4000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199184.92999999988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102718001.95999984</v>
      </c>
      <c r="CK33" s="18">
        <v>0</v>
      </c>
      <c r="CL33" s="18">
        <v>9200849.0499993656</v>
      </c>
      <c r="CM33" s="18">
        <v>0</v>
      </c>
      <c r="CN33" s="18">
        <v>2347557.2499993574</v>
      </c>
      <c r="CO33" s="18">
        <v>0</v>
      </c>
      <c r="CP33" s="18">
        <v>0</v>
      </c>
      <c r="CQ33" s="18">
        <v>0</v>
      </c>
      <c r="CR33" s="18">
        <v>473283.88000003604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16963967.90000036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593356.01000000571</v>
      </c>
      <c r="DY33" s="18">
        <v>0</v>
      </c>
      <c r="DZ33" s="18">
        <v>0</v>
      </c>
      <c r="EA33" s="18">
        <v>0</v>
      </c>
      <c r="EB33" s="18">
        <v>9434152.9499999993</v>
      </c>
      <c r="EC33" s="18">
        <v>0</v>
      </c>
      <c r="ED33" s="18">
        <v>590679.24000000011</v>
      </c>
      <c r="EE33" s="18">
        <v>0</v>
      </c>
      <c r="EF33" s="18">
        <v>955062.37000000081</v>
      </c>
      <c r="EG33" s="18">
        <v>0</v>
      </c>
      <c r="EH33" s="18">
        <v>3505930.2599999574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2541.5500000000002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1978643.1700000002</v>
      </c>
      <c r="EW33" s="18">
        <v>0</v>
      </c>
      <c r="EX33" s="18">
        <v>111247044.09999986</v>
      </c>
      <c r="EY33" s="18">
        <v>0</v>
      </c>
      <c r="EZ33" s="18">
        <v>0</v>
      </c>
      <c r="FA33" s="18">
        <v>0</v>
      </c>
      <c r="FB33" s="18">
        <v>795421.16000000015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33345</v>
      </c>
      <c r="FI33" s="18">
        <v>0</v>
      </c>
      <c r="FJ33" s="18">
        <v>79679.44</v>
      </c>
      <c r="FK33" s="18">
        <v>0</v>
      </c>
      <c r="FL33" s="18">
        <v>7676692.6699999999</v>
      </c>
      <c r="FM33" s="18">
        <v>0</v>
      </c>
      <c r="FN33" s="19">
        <v>43877704.330000006</v>
      </c>
      <c r="FO33" s="19">
        <v>0</v>
      </c>
      <c r="FP33" s="18">
        <v>4675038.3599999957</v>
      </c>
      <c r="FQ33" s="18">
        <v>0</v>
      </c>
      <c r="FR33" s="18">
        <v>739526.73000000021</v>
      </c>
      <c r="FS33" s="18">
        <v>0</v>
      </c>
      <c r="FT33" s="80">
        <v>38463139.24000001</v>
      </c>
      <c r="FU33" s="80">
        <v>0</v>
      </c>
      <c r="FV33" s="18">
        <v>673937.74</v>
      </c>
      <c r="FW33" s="18">
        <v>0</v>
      </c>
      <c r="FX33" s="18">
        <v>37789201.500000007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927638.78999999771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1246263661.4899397</v>
      </c>
      <c r="HU33" s="18">
        <v>0</v>
      </c>
      <c r="HV33" s="19">
        <v>1246263661.4899397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2328985.3699999531</v>
      </c>
      <c r="E34" s="19">
        <v>0</v>
      </c>
      <c r="F34" s="18">
        <v>1405719.8299999542</v>
      </c>
      <c r="G34" s="18">
        <v>0</v>
      </c>
      <c r="H34" s="18">
        <v>217854.99999999994</v>
      </c>
      <c r="I34" s="18">
        <v>0</v>
      </c>
      <c r="J34" s="18">
        <v>705410.53999999887</v>
      </c>
      <c r="K34" s="18">
        <v>0</v>
      </c>
      <c r="L34" s="18">
        <v>1318.67</v>
      </c>
      <c r="M34" s="18">
        <v>0</v>
      </c>
      <c r="N34" s="18">
        <v>9865780.5000000335</v>
      </c>
      <c r="O34" s="18">
        <v>0</v>
      </c>
      <c r="P34" s="18">
        <v>0</v>
      </c>
      <c r="Q34" s="18">
        <v>0</v>
      </c>
      <c r="R34" s="18">
        <v>168291.91999999995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2043618.0999999999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150245676.8799873</v>
      </c>
      <c r="AK34" s="18">
        <v>0</v>
      </c>
      <c r="AL34" s="18">
        <v>683578.82</v>
      </c>
      <c r="AM34" s="18">
        <v>0</v>
      </c>
      <c r="AN34" s="18">
        <v>2334904.8099999353</v>
      </c>
      <c r="AO34" s="18">
        <v>0</v>
      </c>
      <c r="AP34" s="18">
        <v>58460153.359998256</v>
      </c>
      <c r="AQ34" s="18">
        <v>0</v>
      </c>
      <c r="AR34" s="18">
        <v>0</v>
      </c>
      <c r="AS34" s="18">
        <v>0</v>
      </c>
      <c r="AT34" s="18">
        <v>1250202.49</v>
      </c>
      <c r="AU34" s="18">
        <v>0</v>
      </c>
      <c r="AV34" s="18">
        <v>1926467.36</v>
      </c>
      <c r="AW34" s="18">
        <v>0</v>
      </c>
      <c r="AX34" s="18">
        <v>1081</v>
      </c>
      <c r="AY34" s="18">
        <v>0</v>
      </c>
      <c r="AZ34" s="18">
        <v>0</v>
      </c>
      <c r="BA34" s="18">
        <v>0</v>
      </c>
      <c r="BB34" s="18">
        <v>154901.51000000015</v>
      </c>
      <c r="BC34" s="18">
        <v>0</v>
      </c>
      <c r="BD34" s="18">
        <v>1369892.7800000026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96378.19</v>
      </c>
      <c r="BQ34" s="18">
        <v>0</v>
      </c>
      <c r="BR34" s="18">
        <v>5257.5199999999995</v>
      </c>
      <c r="BS34" s="18">
        <v>0</v>
      </c>
      <c r="BT34" s="18">
        <v>0</v>
      </c>
      <c r="BU34" s="18">
        <v>0</v>
      </c>
      <c r="BV34" s="18">
        <v>13296.460000000003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3271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6369255.0900000492</v>
      </c>
      <c r="CK34" s="18">
        <v>0</v>
      </c>
      <c r="CL34" s="18">
        <v>144798.1200000004</v>
      </c>
      <c r="CM34" s="18">
        <v>0</v>
      </c>
      <c r="CN34" s="18">
        <v>207850.69999999888</v>
      </c>
      <c r="CO34" s="18">
        <v>0</v>
      </c>
      <c r="CP34" s="18">
        <v>0</v>
      </c>
      <c r="CQ34" s="18">
        <v>0</v>
      </c>
      <c r="CR34" s="18">
        <v>234631.03000000067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1530095.7100000405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240552.14999999703</v>
      </c>
      <c r="DY34" s="18">
        <v>0</v>
      </c>
      <c r="DZ34" s="18">
        <v>0</v>
      </c>
      <c r="EA34" s="18">
        <v>0</v>
      </c>
      <c r="EB34" s="18">
        <v>194144.44000000003</v>
      </c>
      <c r="EC34" s="18">
        <v>0</v>
      </c>
      <c r="ED34" s="18">
        <v>0</v>
      </c>
      <c r="EE34" s="18">
        <v>0</v>
      </c>
      <c r="EF34" s="18">
        <v>17556.670000000002</v>
      </c>
      <c r="EG34" s="18">
        <v>0</v>
      </c>
      <c r="EH34" s="18">
        <v>498197.50000000087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457041.95999999996</v>
      </c>
      <c r="EW34" s="18">
        <v>0</v>
      </c>
      <c r="EX34" s="18">
        <v>48266381.590000011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2290169.5399999721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291417749.93998551</v>
      </c>
      <c r="HU34" s="18">
        <v>0</v>
      </c>
      <c r="HV34" s="19">
        <v>291417749.93998551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16397126.866599999</v>
      </c>
      <c r="E35" s="19">
        <v>1297595.2734000001</v>
      </c>
      <c r="F35" s="18">
        <v>3116184.28</v>
      </c>
      <c r="G35" s="18">
        <v>0</v>
      </c>
      <c r="H35" s="18">
        <v>13280942.586600002</v>
      </c>
      <c r="I35" s="18">
        <v>1297595.2734000001</v>
      </c>
      <c r="J35" s="18">
        <v>0</v>
      </c>
      <c r="K35" s="18">
        <v>0</v>
      </c>
      <c r="L35" s="18">
        <v>32400772.370000001</v>
      </c>
      <c r="M35" s="18">
        <v>507371.46</v>
      </c>
      <c r="N35" s="18">
        <v>2224417.4500000002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56078267.049999997</v>
      </c>
      <c r="AA35" s="18">
        <v>1444549.43</v>
      </c>
      <c r="AB35" s="18">
        <v>0</v>
      </c>
      <c r="AC35" s="18">
        <v>0</v>
      </c>
      <c r="AD35" s="18">
        <v>1531652.27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1779.1699999999998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15832667.619999999</v>
      </c>
      <c r="AQ35" s="18">
        <v>0</v>
      </c>
      <c r="AR35" s="18">
        <v>0</v>
      </c>
      <c r="AS35" s="18">
        <v>0</v>
      </c>
      <c r="AT35" s="18">
        <v>16281035.83</v>
      </c>
      <c r="AU35" s="18">
        <v>-0.189999999999418</v>
      </c>
      <c r="AV35" s="18">
        <v>4633624.1900000004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505833.98000000004</v>
      </c>
      <c r="BC35" s="18">
        <v>0</v>
      </c>
      <c r="BD35" s="18">
        <v>4994759.8371000001</v>
      </c>
      <c r="BE35" s="18">
        <v>2.8999999994994102E-3</v>
      </c>
      <c r="BF35" s="18">
        <v>0</v>
      </c>
      <c r="BG35" s="18">
        <v>0</v>
      </c>
      <c r="BH35" s="18">
        <v>1164738.24</v>
      </c>
      <c r="BI35" s="18">
        <v>0</v>
      </c>
      <c r="BJ35" s="18">
        <v>0</v>
      </c>
      <c r="BK35" s="18">
        <v>0</v>
      </c>
      <c r="BL35" s="18">
        <v>470594.04</v>
      </c>
      <c r="BM35" s="18">
        <v>0</v>
      </c>
      <c r="BN35" s="18">
        <v>0</v>
      </c>
      <c r="BO35" s="18">
        <v>0</v>
      </c>
      <c r="BP35" s="18">
        <v>840</v>
      </c>
      <c r="BQ35" s="18">
        <v>116836.98</v>
      </c>
      <c r="BR35" s="18">
        <v>11134.02</v>
      </c>
      <c r="BS35" s="18">
        <v>0</v>
      </c>
      <c r="BT35" s="18">
        <v>0</v>
      </c>
      <c r="BU35" s="18">
        <v>0</v>
      </c>
      <c r="BV35" s="18">
        <v>30159867.98</v>
      </c>
      <c r="BW35" s="18">
        <v>0</v>
      </c>
      <c r="BX35" s="18">
        <v>914805.88</v>
      </c>
      <c r="BY35" s="18">
        <v>0</v>
      </c>
      <c r="BZ35" s="18">
        <v>388290.05</v>
      </c>
      <c r="CA35" s="18">
        <v>0</v>
      </c>
      <c r="CB35" s="18">
        <v>7423604.8899999997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89407224.118500009</v>
      </c>
      <c r="CK35" s="18">
        <v>3729356.5214999998</v>
      </c>
      <c r="CL35" s="18">
        <v>1282734.0463999999</v>
      </c>
      <c r="CM35" s="18">
        <v>182.75359999993699</v>
      </c>
      <c r="CN35" s="18">
        <v>417449.69999999995</v>
      </c>
      <c r="CO35" s="18">
        <v>182.749999999941</v>
      </c>
      <c r="CP35" s="18">
        <v>0</v>
      </c>
      <c r="CQ35" s="18">
        <v>0</v>
      </c>
      <c r="CR35" s="18">
        <v>342097.53</v>
      </c>
      <c r="CS35" s="18">
        <v>182.749999999941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9352463.1199999992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3436713.8000000003</v>
      </c>
      <c r="EC35" s="18">
        <v>0</v>
      </c>
      <c r="ED35" s="18">
        <v>284735.62</v>
      </c>
      <c r="EE35" s="18">
        <v>0</v>
      </c>
      <c r="EF35" s="18">
        <v>922897.45</v>
      </c>
      <c r="EG35" s="18">
        <v>0</v>
      </c>
      <c r="EH35" s="18">
        <v>283688154.47000003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19651855.23</v>
      </c>
      <c r="EO35" s="18">
        <v>-0.37999999999374301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234265.36</v>
      </c>
      <c r="FM35" s="18">
        <v>0</v>
      </c>
      <c r="FN35" s="19">
        <v>3349922.66</v>
      </c>
      <c r="FO35" s="19">
        <v>0</v>
      </c>
      <c r="FP35" s="18">
        <v>54037.2</v>
      </c>
      <c r="FQ35" s="18">
        <v>0</v>
      </c>
      <c r="FR35" s="18">
        <v>3295885.46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3917047.84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607986423.57860005</v>
      </c>
      <c r="HU35" s="18">
        <v>7096258.1513999989</v>
      </c>
      <c r="HV35" s="19">
        <v>615082681.73000002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12807535.039999999</v>
      </c>
      <c r="E36" s="19">
        <v>0</v>
      </c>
      <c r="F36" s="18">
        <v>2332500</v>
      </c>
      <c r="G36" s="18">
        <v>0</v>
      </c>
      <c r="H36" s="18">
        <v>7673442.04</v>
      </c>
      <c r="I36" s="18">
        <v>0</v>
      </c>
      <c r="J36" s="18">
        <v>2801593</v>
      </c>
      <c r="K36" s="18">
        <v>0</v>
      </c>
      <c r="L36" s="18">
        <v>0</v>
      </c>
      <c r="M36" s="18">
        <v>0</v>
      </c>
      <c r="N36" s="18">
        <v>5851207</v>
      </c>
      <c r="O36" s="18">
        <v>0</v>
      </c>
      <c r="P36" s="18">
        <v>446719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8709907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88403909</v>
      </c>
      <c r="AK36" s="18">
        <v>0</v>
      </c>
      <c r="AL36" s="18">
        <v>999645</v>
      </c>
      <c r="AM36" s="18">
        <v>0</v>
      </c>
      <c r="AN36" s="18">
        <v>4691795</v>
      </c>
      <c r="AO36" s="18">
        <v>0</v>
      </c>
      <c r="AP36" s="18">
        <v>75689478</v>
      </c>
      <c r="AQ36" s="18">
        <v>0</v>
      </c>
      <c r="AR36" s="18">
        <v>1355183</v>
      </c>
      <c r="AS36" s="18">
        <v>0</v>
      </c>
      <c r="AT36" s="18">
        <v>5179490</v>
      </c>
      <c r="AU36" s="18">
        <v>0</v>
      </c>
      <c r="AV36" s="18">
        <v>1606720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875814</v>
      </c>
      <c r="BC36" s="18">
        <v>0</v>
      </c>
      <c r="BD36" s="18">
        <v>1894870</v>
      </c>
      <c r="BE36" s="18">
        <v>0</v>
      </c>
      <c r="BF36" s="18">
        <v>0</v>
      </c>
      <c r="BG36" s="18">
        <v>0</v>
      </c>
      <c r="BH36" s="18">
        <v>29678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292369</v>
      </c>
      <c r="BQ36" s="18">
        <v>0</v>
      </c>
      <c r="BR36" s="18">
        <v>7250</v>
      </c>
      <c r="BS36" s="18">
        <v>0</v>
      </c>
      <c r="BT36" s="18">
        <v>0</v>
      </c>
      <c r="BU36" s="18">
        <v>0</v>
      </c>
      <c r="BV36" s="18">
        <v>1698033.5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489624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15741171.5</v>
      </c>
      <c r="CK36" s="18">
        <v>0</v>
      </c>
      <c r="CL36" s="18">
        <v>1033651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7591298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1684421</v>
      </c>
      <c r="EC36" s="18">
        <v>0</v>
      </c>
      <c r="ED36" s="18">
        <v>126104</v>
      </c>
      <c r="EE36" s="18">
        <v>0</v>
      </c>
      <c r="EF36" s="18">
        <v>1396325</v>
      </c>
      <c r="EG36" s="18">
        <v>0</v>
      </c>
      <c r="EH36" s="18">
        <v>2210422.5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76198321</v>
      </c>
      <c r="FO36" s="19">
        <v>0</v>
      </c>
      <c r="FP36" s="18">
        <v>0</v>
      </c>
      <c r="FQ36" s="18">
        <v>0</v>
      </c>
      <c r="FR36" s="18">
        <v>45706385</v>
      </c>
      <c r="FS36" s="18">
        <v>0</v>
      </c>
      <c r="FT36" s="80">
        <v>30491936</v>
      </c>
      <c r="FU36" s="80">
        <v>0</v>
      </c>
      <c r="FV36" s="18">
        <v>0</v>
      </c>
      <c r="FW36" s="18">
        <v>0</v>
      </c>
      <c r="FX36" s="18">
        <v>30491936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1581772.5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318595713.03999996</v>
      </c>
      <c r="HU36" s="18">
        <v>0</v>
      </c>
      <c r="HV36" s="19">
        <v>318595713.03999996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166730651.68000001</v>
      </c>
      <c r="AE37" s="18">
        <v>2487678.7000000002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95852617.620000005</v>
      </c>
      <c r="CA37" s="18">
        <v>4667326.84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262583269.29999998</v>
      </c>
      <c r="HU37" s="18">
        <v>7155005.54</v>
      </c>
      <c r="HV37" s="19">
        <v>269738274.83999997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137964016.03999859</v>
      </c>
      <c r="E38" s="19">
        <v>1101763.9500000009</v>
      </c>
      <c r="F38" s="18">
        <v>23852096.359997701</v>
      </c>
      <c r="G38" s="18">
        <v>768151.42000000097</v>
      </c>
      <c r="H38" s="18">
        <v>89368115.880000904</v>
      </c>
      <c r="I38" s="18">
        <v>276659.86</v>
      </c>
      <c r="J38" s="18">
        <v>24743803.800000001</v>
      </c>
      <c r="K38" s="18">
        <v>56952.67</v>
      </c>
      <c r="L38" s="18">
        <v>1177745.72</v>
      </c>
      <c r="M38" s="18">
        <v>-6</v>
      </c>
      <c r="N38" s="18">
        <v>6970736.9100000001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27663485.629999999</v>
      </c>
      <c r="AA38" s="18">
        <v>356359.36</v>
      </c>
      <c r="AB38" s="18">
        <v>23677.55</v>
      </c>
      <c r="AC38" s="18">
        <v>0</v>
      </c>
      <c r="AD38" s="18">
        <v>1112234.45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100762526.18000001</v>
      </c>
      <c r="AK38" s="18">
        <v>151009.39000000001</v>
      </c>
      <c r="AL38" s="18">
        <v>0</v>
      </c>
      <c r="AM38" s="18">
        <v>0</v>
      </c>
      <c r="AN38" s="18">
        <v>14302982.369999999</v>
      </c>
      <c r="AO38" s="18">
        <v>0</v>
      </c>
      <c r="AP38" s="18">
        <v>173133591.37</v>
      </c>
      <c r="AQ38" s="18">
        <v>1913837.53</v>
      </c>
      <c r="AR38" s="18">
        <v>1500</v>
      </c>
      <c r="AS38" s="18">
        <v>0</v>
      </c>
      <c r="AT38" s="18">
        <v>9017382.8600000013</v>
      </c>
      <c r="AU38" s="18">
        <v>42916.53</v>
      </c>
      <c r="AV38" s="18">
        <v>16375864.51</v>
      </c>
      <c r="AW38" s="18">
        <v>34759.07</v>
      </c>
      <c r="AX38" s="18">
        <v>0</v>
      </c>
      <c r="AY38" s="18">
        <v>0</v>
      </c>
      <c r="AZ38" s="18">
        <v>0</v>
      </c>
      <c r="BA38" s="18">
        <v>0</v>
      </c>
      <c r="BB38" s="18">
        <v>1478953.78</v>
      </c>
      <c r="BC38" s="18">
        <v>44442.86</v>
      </c>
      <c r="BD38" s="18">
        <v>7406542.1500000004</v>
      </c>
      <c r="BE38" s="18">
        <v>59768.25</v>
      </c>
      <c r="BF38" s="18">
        <v>2955386</v>
      </c>
      <c r="BG38" s="18">
        <v>0</v>
      </c>
      <c r="BH38" s="18">
        <v>2756036.18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126285.34999999999</v>
      </c>
      <c r="BQ38" s="18">
        <v>0</v>
      </c>
      <c r="BR38" s="18">
        <v>45999.14</v>
      </c>
      <c r="BS38" s="18">
        <v>0</v>
      </c>
      <c r="BT38" s="18">
        <v>0</v>
      </c>
      <c r="BU38" s="18">
        <v>0</v>
      </c>
      <c r="BV38" s="18">
        <v>13408664.07</v>
      </c>
      <c r="BW38" s="18">
        <v>18381.939999999999</v>
      </c>
      <c r="BX38" s="18">
        <v>0</v>
      </c>
      <c r="BY38" s="18">
        <v>0</v>
      </c>
      <c r="BZ38" s="18">
        <v>0</v>
      </c>
      <c r="CA38" s="18">
        <v>0</v>
      </c>
      <c r="CB38" s="18">
        <v>637628.69999999995</v>
      </c>
      <c r="CC38" s="18">
        <v>-0.77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5472221.5999999996</v>
      </c>
      <c r="DE38" s="18">
        <v>398394.71</v>
      </c>
      <c r="DF38" s="18">
        <v>-8949.06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20384.189999999999</v>
      </c>
      <c r="DU38" s="18">
        <v>0</v>
      </c>
      <c r="DV38" s="18">
        <v>507.98</v>
      </c>
      <c r="DW38" s="18">
        <v>0</v>
      </c>
      <c r="DX38" s="18">
        <v>719765.75</v>
      </c>
      <c r="DY38" s="18">
        <v>12788.38</v>
      </c>
      <c r="DZ38" s="18">
        <v>0</v>
      </c>
      <c r="EA38" s="18">
        <v>0</v>
      </c>
      <c r="EB38" s="18">
        <v>10990307</v>
      </c>
      <c r="EC38" s="18">
        <v>33451.15</v>
      </c>
      <c r="ED38" s="18">
        <v>13256.77</v>
      </c>
      <c r="EE38" s="18">
        <v>0</v>
      </c>
      <c r="EF38" s="18">
        <v>1386461.22</v>
      </c>
      <c r="EG38" s="18">
        <v>0</v>
      </c>
      <c r="EH38" s="18">
        <v>4956754.59</v>
      </c>
      <c r="EI38" s="18">
        <v>172058.77</v>
      </c>
      <c r="EJ38" s="18">
        <v>0</v>
      </c>
      <c r="EK38" s="18">
        <v>0</v>
      </c>
      <c r="EL38" s="18">
        <v>0</v>
      </c>
      <c r="EM38" s="18">
        <v>0</v>
      </c>
      <c r="EN38" s="18">
        <v>3718981.29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18384799</v>
      </c>
      <c r="EY38" s="18">
        <v>0</v>
      </c>
      <c r="EZ38" s="18">
        <v>0</v>
      </c>
      <c r="FA38" s="18">
        <v>0</v>
      </c>
      <c r="FB38" s="18">
        <v>60653.41</v>
      </c>
      <c r="FC38" s="18">
        <v>0</v>
      </c>
      <c r="FD38" s="18">
        <v>156522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29853353.329999827</v>
      </c>
      <c r="FO38" s="19">
        <v>611</v>
      </c>
      <c r="FP38" s="18">
        <v>1004.27</v>
      </c>
      <c r="FQ38" s="18">
        <v>0</v>
      </c>
      <c r="FR38" s="18">
        <v>0</v>
      </c>
      <c r="FS38" s="18">
        <v>0</v>
      </c>
      <c r="FT38" s="80">
        <v>20000668.309999999</v>
      </c>
      <c r="FU38" s="80">
        <v>0</v>
      </c>
      <c r="FV38" s="18">
        <v>5566337.79</v>
      </c>
      <c r="FW38" s="18">
        <v>0</v>
      </c>
      <c r="FX38" s="18">
        <v>14434330.52</v>
      </c>
      <c r="FY38" s="18">
        <v>0</v>
      </c>
      <c r="FZ38" s="80">
        <v>9851680.7499998305</v>
      </c>
      <c r="GA38" s="80">
        <v>611</v>
      </c>
      <c r="GB38" s="18">
        <v>0</v>
      </c>
      <c r="GC38" s="18">
        <v>0</v>
      </c>
      <c r="GD38" s="18">
        <v>9851680.7499998305</v>
      </c>
      <c r="GE38" s="18">
        <v>611</v>
      </c>
      <c r="GF38" s="18">
        <v>160663.41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593226324.5499984</v>
      </c>
      <c r="HU38" s="18">
        <v>4340536.12</v>
      </c>
      <c r="HV38" s="19">
        <v>597566860.66999841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25271347.59</v>
      </c>
      <c r="E39" s="19">
        <v>0</v>
      </c>
      <c r="F39" s="18">
        <v>22220466.25</v>
      </c>
      <c r="G39" s="18">
        <v>0</v>
      </c>
      <c r="H39" s="18">
        <v>3050881.34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19499382.32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642944910.33000004</v>
      </c>
      <c r="AK39" s="18">
        <v>0</v>
      </c>
      <c r="AL39" s="18">
        <v>677694.4</v>
      </c>
      <c r="AM39" s="18">
        <v>0</v>
      </c>
      <c r="AN39" s="18">
        <v>9951992.1199999992</v>
      </c>
      <c r="AO39" s="18">
        <v>0</v>
      </c>
      <c r="AP39" s="18">
        <v>38025462.509999998</v>
      </c>
      <c r="AQ39" s="18">
        <v>0</v>
      </c>
      <c r="AR39" s="18">
        <v>0</v>
      </c>
      <c r="AS39" s="18">
        <v>0</v>
      </c>
      <c r="AT39" s="18">
        <v>9208.9500000000007</v>
      </c>
      <c r="AU39" s="18">
        <v>0</v>
      </c>
      <c r="AV39" s="18">
        <v>348457.02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1486367.05</v>
      </c>
      <c r="BC39" s="18">
        <v>0</v>
      </c>
      <c r="BD39" s="18">
        <v>2670929.6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118348.64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20562.150000000001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3640360.49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20257586.129999999</v>
      </c>
      <c r="DY39" s="18">
        <v>0</v>
      </c>
      <c r="DZ39" s="18">
        <v>0</v>
      </c>
      <c r="EA39" s="18">
        <v>0</v>
      </c>
      <c r="EB39" s="18">
        <v>20108.64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368124.72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22682846.73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22682846.73</v>
      </c>
      <c r="FU39" s="80">
        <v>0</v>
      </c>
      <c r="FV39" s="18">
        <v>260715.68</v>
      </c>
      <c r="FW39" s="18">
        <v>0</v>
      </c>
      <c r="FX39" s="18">
        <v>22422131.050000001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162380.72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788156070.11000001</v>
      </c>
      <c r="HU39" s="18">
        <v>0</v>
      </c>
      <c r="HV39" s="19">
        <v>788156070.11000001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6217985.7799999993</v>
      </c>
      <c r="E40" s="19">
        <v>0</v>
      </c>
      <c r="F40" s="18">
        <v>1276959.8399999999</v>
      </c>
      <c r="G40" s="18">
        <v>0</v>
      </c>
      <c r="H40" s="18">
        <v>3088354.7800000003</v>
      </c>
      <c r="I40" s="18">
        <v>0</v>
      </c>
      <c r="J40" s="18">
        <v>1852671.1600000001</v>
      </c>
      <c r="K40" s="18">
        <v>0</v>
      </c>
      <c r="L40" s="18">
        <v>448137.73</v>
      </c>
      <c r="M40" s="18">
        <v>41010.370000000003</v>
      </c>
      <c r="N40" s="18">
        <v>6893018.6900000004</v>
      </c>
      <c r="O40" s="18">
        <v>0</v>
      </c>
      <c r="P40" s="18">
        <v>0</v>
      </c>
      <c r="Q40" s="18">
        <v>0</v>
      </c>
      <c r="R40" s="18">
        <v>2283662.88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14980.96</v>
      </c>
      <c r="Y40" s="18">
        <v>0</v>
      </c>
      <c r="Z40" s="18">
        <v>32219135.596760001</v>
      </c>
      <c r="AA40" s="18">
        <v>0</v>
      </c>
      <c r="AB40" s="18">
        <v>0</v>
      </c>
      <c r="AC40" s="18">
        <v>0</v>
      </c>
      <c r="AD40" s="18">
        <v>169943.618861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866224333.69239998</v>
      </c>
      <c r="AK40" s="18">
        <v>0</v>
      </c>
      <c r="AL40" s="18">
        <v>0</v>
      </c>
      <c r="AM40" s="18">
        <v>402798.7</v>
      </c>
      <c r="AN40" s="18">
        <v>114224565.23999999</v>
      </c>
      <c r="AO40" s="18">
        <v>0</v>
      </c>
      <c r="AP40" s="18">
        <v>3276971.79</v>
      </c>
      <c r="AQ40" s="18">
        <v>0</v>
      </c>
      <c r="AR40" s="18">
        <v>0</v>
      </c>
      <c r="AS40" s="18">
        <v>0</v>
      </c>
      <c r="AT40" s="18">
        <v>2463632.11</v>
      </c>
      <c r="AU40" s="18">
        <v>47353.89</v>
      </c>
      <c r="AV40" s="18">
        <v>1538935.6218099999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247105.03948799998</v>
      </c>
      <c r="BC40" s="18">
        <v>10278.459999999999</v>
      </c>
      <c r="BD40" s="18">
        <v>717753.06131600006</v>
      </c>
      <c r="BE40" s="18">
        <v>42023.06</v>
      </c>
      <c r="BF40" s="18">
        <v>0</v>
      </c>
      <c r="BG40" s="18">
        <v>0</v>
      </c>
      <c r="BH40" s="18">
        <v>197649.12</v>
      </c>
      <c r="BI40" s="18">
        <v>0</v>
      </c>
      <c r="BJ40" s="18">
        <v>232118.93</v>
      </c>
      <c r="BK40" s="18">
        <v>0</v>
      </c>
      <c r="BL40" s="18">
        <v>1576457.04</v>
      </c>
      <c r="BM40" s="18">
        <v>0</v>
      </c>
      <c r="BN40" s="18">
        <v>0</v>
      </c>
      <c r="BO40" s="18">
        <v>0</v>
      </c>
      <c r="BP40" s="18">
        <v>987170.44</v>
      </c>
      <c r="BQ40" s="18">
        <v>0</v>
      </c>
      <c r="BR40" s="18">
        <v>10631.6</v>
      </c>
      <c r="BS40" s="18">
        <v>0</v>
      </c>
      <c r="BT40" s="18">
        <v>0</v>
      </c>
      <c r="BU40" s="18">
        <v>0</v>
      </c>
      <c r="BV40" s="18">
        <v>215662.98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15825.44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18625043.920309998</v>
      </c>
      <c r="CK40" s="18">
        <v>1005901.35</v>
      </c>
      <c r="CL40" s="18">
        <v>829263.95543999993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578479.98543999996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899603.29926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1390538.0504990001</v>
      </c>
      <c r="DY40" s="18">
        <v>0</v>
      </c>
      <c r="DZ40" s="18">
        <v>0</v>
      </c>
      <c r="EA40" s="18">
        <v>0</v>
      </c>
      <c r="EB40" s="18">
        <v>17475121.419325002</v>
      </c>
      <c r="EC40" s="18">
        <v>44076.36</v>
      </c>
      <c r="ED40" s="18">
        <v>1353562.4800000002</v>
      </c>
      <c r="EE40" s="18">
        <v>3275889</v>
      </c>
      <c r="EF40" s="18">
        <v>11142697.060000001</v>
      </c>
      <c r="EG40" s="18">
        <v>0</v>
      </c>
      <c r="EH40" s="18">
        <v>3233799.1582320002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4192.5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18004340.18</v>
      </c>
      <c r="EY40" s="18">
        <v>0</v>
      </c>
      <c r="EZ40" s="18">
        <v>0</v>
      </c>
      <c r="FA40" s="18">
        <v>0</v>
      </c>
      <c r="FB40" s="18">
        <v>124964.25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40434.22</v>
      </c>
      <c r="FK40" s="18">
        <v>0</v>
      </c>
      <c r="FL40" s="18">
        <v>0</v>
      </c>
      <c r="FM40" s="18">
        <v>0</v>
      </c>
      <c r="FN40" s="19">
        <v>10369870.83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10369870.83</v>
      </c>
      <c r="FU40" s="80">
        <v>0</v>
      </c>
      <c r="FV40" s="18">
        <v>0</v>
      </c>
      <c r="FW40" s="18">
        <v>0</v>
      </c>
      <c r="FX40" s="18">
        <v>10369870.83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3532774.147688</v>
      </c>
      <c r="GG40" s="18">
        <v>0</v>
      </c>
      <c r="GH40" s="18">
        <v>49721153.697700001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1177505475.2445292</v>
      </c>
      <c r="HU40" s="18">
        <v>4976002.29</v>
      </c>
      <c r="HV40" s="19">
        <v>1182481477.5345292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1333652.8800000001</v>
      </c>
      <c r="E41" s="19">
        <v>0</v>
      </c>
      <c r="F41" s="18">
        <v>235245.07</v>
      </c>
      <c r="G41" s="18">
        <v>0</v>
      </c>
      <c r="H41" s="18">
        <v>477421.19</v>
      </c>
      <c r="I41" s="18">
        <v>0</v>
      </c>
      <c r="J41" s="18">
        <v>620986.62</v>
      </c>
      <c r="K41" s="18">
        <v>0</v>
      </c>
      <c r="L41" s="18">
        <v>21311.79</v>
      </c>
      <c r="M41" s="18">
        <v>0</v>
      </c>
      <c r="N41" s="18">
        <v>458615.99</v>
      </c>
      <c r="O41" s="18">
        <v>0</v>
      </c>
      <c r="P41" s="18">
        <v>0</v>
      </c>
      <c r="Q41" s="18">
        <v>0</v>
      </c>
      <c r="R41" s="18">
        <v>23536.46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4747682.33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81029222.950000003</v>
      </c>
      <c r="AQ41" s="18">
        <v>0</v>
      </c>
      <c r="AR41" s="18">
        <v>1373088.95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81329</v>
      </c>
      <c r="BC41" s="18">
        <v>0</v>
      </c>
      <c r="BD41" s="18">
        <v>58297.78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5512655.9700000007</v>
      </c>
      <c r="CK41" s="18">
        <v>0</v>
      </c>
      <c r="CL41" s="18">
        <v>85359.430000000008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641673.26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1583864.78</v>
      </c>
      <c r="DY41" s="18">
        <v>0</v>
      </c>
      <c r="DZ41" s="18">
        <v>0</v>
      </c>
      <c r="EA41" s="18">
        <v>0</v>
      </c>
      <c r="EB41" s="18">
        <v>483349.1</v>
      </c>
      <c r="EC41" s="18">
        <v>0</v>
      </c>
      <c r="ED41" s="18">
        <v>0</v>
      </c>
      <c r="EE41" s="18">
        <v>0</v>
      </c>
      <c r="EF41" s="18">
        <v>297010.43</v>
      </c>
      <c r="EG41" s="18">
        <v>0</v>
      </c>
      <c r="EH41" s="18">
        <v>216712.11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97947363.210000023</v>
      </c>
      <c r="HU41" s="18">
        <v>0</v>
      </c>
      <c r="HV41" s="19">
        <v>97947363.210000023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9046.23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9758938.0499999952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65395.32999999998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51707.550000000017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9885087.1599999964</v>
      </c>
      <c r="HU42" s="18">
        <v>0</v>
      </c>
      <c r="HV42" s="19">
        <v>9885087.1599999964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2305204.3599999924</v>
      </c>
      <c r="E43" s="19">
        <v>0</v>
      </c>
      <c r="F43" s="18">
        <v>1320698.899999995</v>
      </c>
      <c r="G43" s="18">
        <v>0</v>
      </c>
      <c r="H43" s="18">
        <v>10498.870000000004</v>
      </c>
      <c r="I43" s="18">
        <v>0</v>
      </c>
      <c r="J43" s="18">
        <v>974006.58999999729</v>
      </c>
      <c r="K43" s="18">
        <v>0</v>
      </c>
      <c r="L43" s="18">
        <v>0</v>
      </c>
      <c r="M43" s="18">
        <v>0</v>
      </c>
      <c r="N43" s="18">
        <v>137781.99000000002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16907.849999999999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6385069.8199999984</v>
      </c>
      <c r="AQ43" s="18">
        <v>0</v>
      </c>
      <c r="AR43" s="18">
        <v>0</v>
      </c>
      <c r="AS43" s="18">
        <v>0</v>
      </c>
      <c r="AT43" s="18">
        <v>4350</v>
      </c>
      <c r="AU43" s="18">
        <v>0</v>
      </c>
      <c r="AV43" s="18">
        <v>35657.140000000007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31382.700000000106</v>
      </c>
      <c r="BC43" s="18">
        <v>0</v>
      </c>
      <c r="BD43" s="18">
        <v>23595.260000000861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6406606.5899999114</v>
      </c>
      <c r="CK43" s="18">
        <v>0</v>
      </c>
      <c r="CL43" s="18">
        <v>489048.13999999891</v>
      </c>
      <c r="CM43" s="18">
        <v>0</v>
      </c>
      <c r="CN43" s="18">
        <v>95826.310000000449</v>
      </c>
      <c r="CO43" s="18">
        <v>0</v>
      </c>
      <c r="CP43" s="18">
        <v>0</v>
      </c>
      <c r="CQ43" s="18">
        <v>0</v>
      </c>
      <c r="CR43" s="18">
        <v>89368.920000000347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116520.24000000059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16724.970000000041</v>
      </c>
      <c r="DU43" s="18">
        <v>0</v>
      </c>
      <c r="DV43" s="18">
        <v>0</v>
      </c>
      <c r="DW43" s="18">
        <v>0</v>
      </c>
      <c r="DX43" s="18">
        <v>13970.210000000017</v>
      </c>
      <c r="DY43" s="18">
        <v>0</v>
      </c>
      <c r="DZ43" s="18">
        <v>0</v>
      </c>
      <c r="EA43" s="18">
        <v>0</v>
      </c>
      <c r="EB43" s="18">
        <v>837165.07</v>
      </c>
      <c r="EC43" s="18">
        <v>0</v>
      </c>
      <c r="ED43" s="18">
        <v>0</v>
      </c>
      <c r="EE43" s="18">
        <v>0</v>
      </c>
      <c r="EF43" s="18">
        <v>4998.28</v>
      </c>
      <c r="EG43" s="18">
        <v>0</v>
      </c>
      <c r="EH43" s="18">
        <v>662747.58000000031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17672925.429999907</v>
      </c>
      <c r="HU43" s="18">
        <v>0</v>
      </c>
      <c r="HV43" s="19">
        <v>17672925.429999907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1483577.8699999922</v>
      </c>
      <c r="E44" s="19">
        <v>0</v>
      </c>
      <c r="F44" s="18">
        <v>1242009.419999992</v>
      </c>
      <c r="G44" s="18">
        <v>0</v>
      </c>
      <c r="H44" s="18">
        <v>0</v>
      </c>
      <c r="I44" s="18">
        <v>0</v>
      </c>
      <c r="J44" s="18">
        <v>241568.4500000001</v>
      </c>
      <c r="K44" s="18">
        <v>0</v>
      </c>
      <c r="L44" s="18">
        <v>0</v>
      </c>
      <c r="M44" s="18">
        <v>0</v>
      </c>
      <c r="N44" s="18">
        <v>4365083.6599999228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76729.489999999976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93981045.820000306</v>
      </c>
      <c r="AK44" s="18">
        <v>0</v>
      </c>
      <c r="AL44" s="18">
        <v>638337</v>
      </c>
      <c r="AM44" s="18">
        <v>0</v>
      </c>
      <c r="AN44" s="18">
        <v>3590365.1900000037</v>
      </c>
      <c r="AO44" s="18">
        <v>0</v>
      </c>
      <c r="AP44" s="18">
        <v>49506718.450000174</v>
      </c>
      <c r="AQ44" s="18">
        <v>0</v>
      </c>
      <c r="AR44" s="18">
        <v>0</v>
      </c>
      <c r="AS44" s="18">
        <v>0</v>
      </c>
      <c r="AT44" s="18">
        <v>5190</v>
      </c>
      <c r="AU44" s="18">
        <v>0</v>
      </c>
      <c r="AV44" s="18">
        <v>16454.269999999997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142708.07000000015</v>
      </c>
      <c r="BC44" s="18">
        <v>0</v>
      </c>
      <c r="BD44" s="18">
        <v>77803.23000000001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105746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3557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2793403.2699999842</v>
      </c>
      <c r="CK44" s="18">
        <v>0</v>
      </c>
      <c r="CL44" s="18">
        <v>163640.9500000003</v>
      </c>
      <c r="CM44" s="18">
        <v>0</v>
      </c>
      <c r="CN44" s="18">
        <v>147495.46000000049</v>
      </c>
      <c r="CO44" s="18">
        <v>0</v>
      </c>
      <c r="CP44" s="18">
        <v>0</v>
      </c>
      <c r="CQ44" s="18">
        <v>0</v>
      </c>
      <c r="CR44" s="18">
        <v>147330.93000000043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1562814.9799999504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227014.41000000006</v>
      </c>
      <c r="DY44" s="18">
        <v>0</v>
      </c>
      <c r="DZ44" s="18">
        <v>0</v>
      </c>
      <c r="EA44" s="18">
        <v>0</v>
      </c>
      <c r="EB44" s="18">
        <v>90574.000000000189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85389.950000000041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1129448.31</v>
      </c>
      <c r="EW44" s="18">
        <v>0</v>
      </c>
      <c r="EX44" s="18">
        <v>36670070.350000046</v>
      </c>
      <c r="EY44" s="18">
        <v>0</v>
      </c>
      <c r="EZ44" s="18">
        <v>0</v>
      </c>
      <c r="FA44" s="18">
        <v>0</v>
      </c>
      <c r="FB44" s="18">
        <v>8813.2800000000007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8040381.5199999986</v>
      </c>
      <c r="FO44" s="19">
        <v>0</v>
      </c>
      <c r="FP44" s="18">
        <v>0</v>
      </c>
      <c r="FQ44" s="18">
        <v>0</v>
      </c>
      <c r="FR44" s="18">
        <v>388326.11</v>
      </c>
      <c r="FS44" s="18">
        <v>0</v>
      </c>
      <c r="FT44" s="80">
        <v>7652055.4099999983</v>
      </c>
      <c r="FU44" s="80">
        <v>0</v>
      </c>
      <c r="FV44" s="18">
        <v>142960.24</v>
      </c>
      <c r="FW44" s="18">
        <v>0</v>
      </c>
      <c r="FX44" s="18">
        <v>7509095.1699999981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180916.16999999966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205243913.35000038</v>
      </c>
      <c r="HU44" s="18">
        <v>0</v>
      </c>
      <c r="HV44" s="19">
        <v>205243913.35000038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2257230.0199999986</v>
      </c>
      <c r="E45" s="19">
        <v>0</v>
      </c>
      <c r="F45" s="18">
        <v>897100.6399999985</v>
      </c>
      <c r="G45" s="18">
        <v>0</v>
      </c>
      <c r="H45" s="18">
        <v>845015.43999999983</v>
      </c>
      <c r="I45" s="18">
        <v>0</v>
      </c>
      <c r="J45" s="18">
        <v>515113.94000000058</v>
      </c>
      <c r="K45" s="18">
        <v>0</v>
      </c>
      <c r="L45" s="18">
        <v>0</v>
      </c>
      <c r="M45" s="18">
        <v>0</v>
      </c>
      <c r="N45" s="18">
        <v>2670491.8099999786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84511349.330004096</v>
      </c>
      <c r="AQ45" s="18">
        <v>0</v>
      </c>
      <c r="AR45" s="18">
        <v>1644801.5699999812</v>
      </c>
      <c r="AS45" s="18">
        <v>0</v>
      </c>
      <c r="AT45" s="18">
        <v>38819.25</v>
      </c>
      <c r="AU45" s="18">
        <v>0</v>
      </c>
      <c r="AV45" s="18">
        <v>662862.87000000058</v>
      </c>
      <c r="AW45" s="18">
        <v>0</v>
      </c>
      <c r="AX45" s="18">
        <v>365.89</v>
      </c>
      <c r="AY45" s="18">
        <v>0</v>
      </c>
      <c r="AZ45" s="18">
        <v>0</v>
      </c>
      <c r="BA45" s="18">
        <v>0</v>
      </c>
      <c r="BB45" s="18">
        <v>125203.26000000055</v>
      </c>
      <c r="BC45" s="18">
        <v>0</v>
      </c>
      <c r="BD45" s="18">
        <v>155842.33000000261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58800</v>
      </c>
      <c r="BQ45" s="18">
        <v>0</v>
      </c>
      <c r="BR45" s="18">
        <v>131023.64000000001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5762368.5300000375</v>
      </c>
      <c r="CK45" s="18">
        <v>0</v>
      </c>
      <c r="CL45" s="18">
        <v>3214662.869999995</v>
      </c>
      <c r="CM45" s="18">
        <v>0</v>
      </c>
      <c r="CN45" s="18">
        <v>38188.090000000077</v>
      </c>
      <c r="CO45" s="18">
        <v>0</v>
      </c>
      <c r="CP45" s="18">
        <v>0</v>
      </c>
      <c r="CQ45" s="18">
        <v>0</v>
      </c>
      <c r="CR45" s="18">
        <v>37907.09000000004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433868.87999999902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362527.69000000006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100893.00999999995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150760.79999999999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2163346.17</v>
      </c>
      <c r="EY45" s="18">
        <v>0</v>
      </c>
      <c r="EZ45" s="18">
        <v>0</v>
      </c>
      <c r="FA45" s="18">
        <v>0</v>
      </c>
      <c r="FB45" s="18">
        <v>-66234.33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52215.45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104510820.38000409</v>
      </c>
      <c r="HU45" s="18">
        <v>0</v>
      </c>
      <c r="HV45" s="19">
        <v>104510820.38000409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2177160.42</v>
      </c>
      <c r="E46" s="19">
        <v>0</v>
      </c>
      <c r="F46" s="18">
        <v>10914.6</v>
      </c>
      <c r="G46" s="18">
        <v>0</v>
      </c>
      <c r="H46" s="18">
        <v>1965114.65</v>
      </c>
      <c r="I46" s="18">
        <v>0</v>
      </c>
      <c r="J46" s="18">
        <v>201131.17</v>
      </c>
      <c r="K46" s="18">
        <v>0</v>
      </c>
      <c r="L46" s="18">
        <v>6758.93</v>
      </c>
      <c r="M46" s="18">
        <v>0</v>
      </c>
      <c r="N46" s="18">
        <v>105390.89</v>
      </c>
      <c r="O46" s="18">
        <v>0</v>
      </c>
      <c r="P46" s="18">
        <v>0</v>
      </c>
      <c r="Q46" s="18">
        <v>0</v>
      </c>
      <c r="R46" s="18">
        <v>31577216.559999999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2341333.9500000002</v>
      </c>
      <c r="AA46" s="18">
        <v>0</v>
      </c>
      <c r="AB46" s="18">
        <v>0</v>
      </c>
      <c r="AC46" s="18">
        <v>0</v>
      </c>
      <c r="AD46" s="18">
        <v>63653.61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16567942.039999999</v>
      </c>
      <c r="AQ46" s="18">
        <v>0</v>
      </c>
      <c r="AR46" s="18">
        <v>27037.5</v>
      </c>
      <c r="AS46" s="18">
        <v>0</v>
      </c>
      <c r="AT46" s="18">
        <v>8073598.7599999998</v>
      </c>
      <c r="AU46" s="18">
        <v>0</v>
      </c>
      <c r="AV46" s="18">
        <v>4831322.2699999996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14310.3</v>
      </c>
      <c r="BC46" s="18">
        <v>0</v>
      </c>
      <c r="BD46" s="18">
        <v>839383.18</v>
      </c>
      <c r="BE46" s="18">
        <v>0</v>
      </c>
      <c r="BF46" s="18">
        <v>0</v>
      </c>
      <c r="BG46" s="18">
        <v>0</v>
      </c>
      <c r="BH46" s="18">
        <v>97198.61</v>
      </c>
      <c r="BI46" s="18">
        <v>0</v>
      </c>
      <c r="BJ46" s="18">
        <v>1273142.77</v>
      </c>
      <c r="BK46" s="18">
        <v>0</v>
      </c>
      <c r="BL46" s="18">
        <v>0</v>
      </c>
      <c r="BM46" s="18">
        <v>0</v>
      </c>
      <c r="BN46" s="18">
        <v>238973.45</v>
      </c>
      <c r="BO46" s="18">
        <v>0</v>
      </c>
      <c r="BP46" s="18">
        <v>0</v>
      </c>
      <c r="BQ46" s="18">
        <v>0</v>
      </c>
      <c r="BR46" s="18">
        <v>-9.99</v>
      </c>
      <c r="BS46" s="18">
        <v>0</v>
      </c>
      <c r="BT46" s="18">
        <v>0</v>
      </c>
      <c r="BU46" s="18">
        <v>0</v>
      </c>
      <c r="BV46" s="18">
        <v>1485583.57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247826.33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16105756.51</v>
      </c>
      <c r="CK46" s="18">
        <v>0</v>
      </c>
      <c r="CL46" s="18">
        <v>647029.96</v>
      </c>
      <c r="CM46" s="18">
        <v>0</v>
      </c>
      <c r="CN46" s="18">
        <v>265905.02</v>
      </c>
      <c r="CO46" s="18">
        <v>0</v>
      </c>
      <c r="CP46" s="18">
        <v>0</v>
      </c>
      <c r="CQ46" s="18">
        <v>0</v>
      </c>
      <c r="CR46" s="18">
        <v>264503.90000000002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3821310.42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733.25</v>
      </c>
      <c r="DU46" s="18">
        <v>0</v>
      </c>
      <c r="DV46" s="18">
        <v>0</v>
      </c>
      <c r="DW46" s="18">
        <v>0</v>
      </c>
      <c r="DX46" s="18">
        <v>17595016.68</v>
      </c>
      <c r="DY46" s="18">
        <v>0</v>
      </c>
      <c r="DZ46" s="18">
        <v>0</v>
      </c>
      <c r="EA46" s="18">
        <v>0</v>
      </c>
      <c r="EB46" s="18">
        <v>8255629.8799999999</v>
      </c>
      <c r="EC46" s="18">
        <v>0</v>
      </c>
      <c r="ED46" s="18">
        <v>30316.13</v>
      </c>
      <c r="EE46" s="18">
        <v>0</v>
      </c>
      <c r="EF46" s="18">
        <v>1577007.44</v>
      </c>
      <c r="EG46" s="18">
        <v>0</v>
      </c>
      <c r="EH46" s="18">
        <v>1759828.65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8069755.6100000003</v>
      </c>
      <c r="FO46" s="19">
        <v>0</v>
      </c>
      <c r="FP46" s="18">
        <v>0</v>
      </c>
      <c r="FQ46" s="18">
        <v>0</v>
      </c>
      <c r="FR46" s="18">
        <v>8069755.6100000003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2772512.05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131133128.64999999</v>
      </c>
      <c r="HU46" s="18">
        <v>0</v>
      </c>
      <c r="HV46" s="19">
        <v>131133128.64999999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1852.4199999999998</v>
      </c>
      <c r="E47" s="19">
        <v>0</v>
      </c>
      <c r="F47" s="18">
        <v>1108.42</v>
      </c>
      <c r="G47" s="18">
        <v>0</v>
      </c>
      <c r="H47" s="18">
        <v>0</v>
      </c>
      <c r="I47" s="18">
        <v>0</v>
      </c>
      <c r="J47" s="18">
        <v>743.99999999999977</v>
      </c>
      <c r="K47" s="18">
        <v>0</v>
      </c>
      <c r="L47" s="18">
        <v>0</v>
      </c>
      <c r="M47" s="18">
        <v>0</v>
      </c>
      <c r="N47" s="18">
        <v>31315.169999999984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-84489.340000000011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60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140.88</v>
      </c>
      <c r="BC47" s="18">
        <v>0</v>
      </c>
      <c r="BD47" s="18">
        <v>79.95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5976.7500000000009</v>
      </c>
      <c r="CK47" s="18">
        <v>0</v>
      </c>
      <c r="CL47" s="18">
        <v>-1156.19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520.17999999999995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-248.55000000000013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39.19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4190</v>
      </c>
      <c r="FO47" s="19">
        <v>0</v>
      </c>
      <c r="FP47" s="18">
        <v>0</v>
      </c>
      <c r="FQ47" s="18">
        <v>0</v>
      </c>
      <c r="FR47" s="18">
        <v>4190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1991.8999999999999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-39727.640000000036</v>
      </c>
      <c r="HU47" s="18">
        <v>0</v>
      </c>
      <c r="HV47" s="19">
        <v>-39727.640000000036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2092.15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368958852.92000002</v>
      </c>
      <c r="AK48" s="18">
        <v>0</v>
      </c>
      <c r="AL48" s="18">
        <v>823334</v>
      </c>
      <c r="AM48" s="18">
        <v>0</v>
      </c>
      <c r="AN48" s="18">
        <v>22355847.369999997</v>
      </c>
      <c r="AO48" s="18">
        <v>0</v>
      </c>
      <c r="AP48" s="18">
        <v>172413066.56999999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104687.81000000001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39026636.109999999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37399.019999999997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9831778.8499999996</v>
      </c>
      <c r="FO48" s="19">
        <v>0</v>
      </c>
      <c r="FP48" s="18">
        <v>0</v>
      </c>
      <c r="FQ48" s="18">
        <v>0</v>
      </c>
      <c r="FR48" s="18">
        <v>6652102.4199999999</v>
      </c>
      <c r="FS48" s="18">
        <v>0</v>
      </c>
      <c r="FT48" s="80">
        <v>3179676.43</v>
      </c>
      <c r="FU48" s="80">
        <v>0</v>
      </c>
      <c r="FV48" s="18">
        <v>56605.43</v>
      </c>
      <c r="FW48" s="18">
        <v>0</v>
      </c>
      <c r="FX48" s="18">
        <v>3123071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778156.04999999993</v>
      </c>
      <c r="GG48" s="18">
        <v>0</v>
      </c>
      <c r="GH48" s="18">
        <v>0</v>
      </c>
      <c r="GI48" s="18">
        <v>0</v>
      </c>
      <c r="GJ48" s="18">
        <v>138130.46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614469981.30999994</v>
      </c>
      <c r="HU48" s="18">
        <v>0</v>
      </c>
      <c r="HV48" s="19">
        <v>614469981.30999994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6950512.5999999987</v>
      </c>
      <c r="E49" s="19">
        <v>0</v>
      </c>
      <c r="F49" s="18">
        <v>1203041.9699999988</v>
      </c>
      <c r="G49" s="18">
        <v>0</v>
      </c>
      <c r="H49" s="18">
        <v>141172.37</v>
      </c>
      <c r="I49" s="18">
        <v>0</v>
      </c>
      <c r="J49" s="18">
        <v>5606298.2599999998</v>
      </c>
      <c r="K49" s="18">
        <v>0</v>
      </c>
      <c r="L49" s="18">
        <v>0</v>
      </c>
      <c r="M49" s="18">
        <v>0</v>
      </c>
      <c r="N49" s="18">
        <v>1183747.8499999994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17642.28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141072010.27999991</v>
      </c>
      <c r="AQ49" s="18">
        <v>0</v>
      </c>
      <c r="AR49" s="18">
        <v>0</v>
      </c>
      <c r="AS49" s="18">
        <v>0</v>
      </c>
      <c r="AT49" s="18">
        <v>31768.15</v>
      </c>
      <c r="AU49" s="18">
        <v>0</v>
      </c>
      <c r="AV49" s="18">
        <v>8227.5599999998103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157708.23000000036</v>
      </c>
      <c r="BC49" s="18">
        <v>0</v>
      </c>
      <c r="BD49" s="18">
        <v>3706373.9899999881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7500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24677.96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10000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495.5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16716484.260000026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1889227.8699999831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362361.82000000123</v>
      </c>
      <c r="DY49" s="18">
        <v>0</v>
      </c>
      <c r="DZ49" s="18">
        <v>0</v>
      </c>
      <c r="EA49" s="18">
        <v>0</v>
      </c>
      <c r="EB49" s="18">
        <v>36788321.05999992</v>
      </c>
      <c r="EC49" s="18">
        <v>0</v>
      </c>
      <c r="ED49" s="18">
        <v>0</v>
      </c>
      <c r="EE49" s="18">
        <v>0</v>
      </c>
      <c r="EF49" s="18">
        <v>50213.590000000004</v>
      </c>
      <c r="EG49" s="18">
        <v>0</v>
      </c>
      <c r="EH49" s="18">
        <v>208937.82000000007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686720</v>
      </c>
      <c r="ES49" s="18">
        <v>0</v>
      </c>
      <c r="ET49" s="18">
        <v>0</v>
      </c>
      <c r="EU49" s="18">
        <v>0</v>
      </c>
      <c r="EV49" s="18">
        <v>106771.71000000002</v>
      </c>
      <c r="EW49" s="18">
        <v>0</v>
      </c>
      <c r="EX49" s="18">
        <v>51848845.139999807</v>
      </c>
      <c r="EY49" s="18">
        <v>0</v>
      </c>
      <c r="EZ49" s="18">
        <v>0</v>
      </c>
      <c r="FA49" s="18">
        <v>0</v>
      </c>
      <c r="FB49" s="18">
        <v>1279075.27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6232392.8500000006</v>
      </c>
      <c r="FO49" s="19">
        <v>0</v>
      </c>
      <c r="FP49" s="18">
        <v>0</v>
      </c>
      <c r="FQ49" s="18">
        <v>0</v>
      </c>
      <c r="FR49" s="18">
        <v>581283</v>
      </c>
      <c r="FS49" s="18">
        <v>0</v>
      </c>
      <c r="FT49" s="80">
        <v>5651109.8500000006</v>
      </c>
      <c r="FU49" s="80">
        <v>0</v>
      </c>
      <c r="FV49" s="18">
        <v>0</v>
      </c>
      <c r="FW49" s="18">
        <v>0</v>
      </c>
      <c r="FX49" s="18">
        <v>5651109.8500000006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573090.67999999668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269924522.29999965</v>
      </c>
      <c r="HU49" s="18">
        <v>0</v>
      </c>
      <c r="HV49" s="19">
        <v>269924522.29999965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1015437.47</v>
      </c>
      <c r="E50" s="19">
        <v>0</v>
      </c>
      <c r="F50" s="18">
        <v>830948.1</v>
      </c>
      <c r="G50" s="18">
        <v>0</v>
      </c>
      <c r="H50" s="18">
        <v>22797.08</v>
      </c>
      <c r="I50" s="18">
        <v>0</v>
      </c>
      <c r="J50" s="18">
        <v>161692.29</v>
      </c>
      <c r="K50" s="18">
        <v>0</v>
      </c>
      <c r="L50" s="18">
        <v>318.33</v>
      </c>
      <c r="M50" s="18">
        <v>0</v>
      </c>
      <c r="N50" s="18">
        <v>2769914.8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2528609.9900000002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218960427.75999999</v>
      </c>
      <c r="AQ50" s="18">
        <v>0</v>
      </c>
      <c r="AR50" s="18">
        <v>0</v>
      </c>
      <c r="AS50" s="18">
        <v>0</v>
      </c>
      <c r="AT50" s="18">
        <v>173539.4</v>
      </c>
      <c r="AU50" s="18">
        <v>0</v>
      </c>
      <c r="AV50" s="18">
        <v>25587.7</v>
      </c>
      <c r="AW50" s="18">
        <v>0</v>
      </c>
      <c r="AX50" s="18">
        <v>3350</v>
      </c>
      <c r="AY50" s="18">
        <v>0</v>
      </c>
      <c r="AZ50" s="18">
        <v>11242.37</v>
      </c>
      <c r="BA50" s="18">
        <v>0</v>
      </c>
      <c r="BB50" s="18">
        <v>26884.83</v>
      </c>
      <c r="BC50" s="18">
        <v>0</v>
      </c>
      <c r="BD50" s="18">
        <v>80001.58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142783.78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20302.64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3308139.16</v>
      </c>
      <c r="CK50" s="18">
        <v>0</v>
      </c>
      <c r="CL50" s="18">
        <v>52203.76</v>
      </c>
      <c r="CM50" s="18">
        <v>0</v>
      </c>
      <c r="CN50" s="18">
        <v>133923.34</v>
      </c>
      <c r="CO50" s="18">
        <v>0</v>
      </c>
      <c r="CP50" s="18">
        <v>0</v>
      </c>
      <c r="CQ50" s="18">
        <v>0</v>
      </c>
      <c r="CR50" s="18">
        <v>44790.55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2293221.63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1244021.29</v>
      </c>
      <c r="DY50" s="18">
        <v>0</v>
      </c>
      <c r="DZ50" s="18">
        <v>0</v>
      </c>
      <c r="EA50" s="18">
        <v>0</v>
      </c>
      <c r="EB50" s="18">
        <v>49246.69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146063.82999999999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1509005.98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234539016.88</v>
      </c>
      <c r="HU50" s="18">
        <v>0</v>
      </c>
      <c r="HV50" s="19">
        <v>234539016.88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58429.41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109058754.77999118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109117184.18999118</v>
      </c>
      <c r="HU51" s="18">
        <v>0</v>
      </c>
      <c r="HV51" s="19">
        <v>109117184.18999118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10406403.389999995</v>
      </c>
      <c r="E52" s="19">
        <v>0</v>
      </c>
      <c r="F52" s="18">
        <v>3629987.0799999954</v>
      </c>
      <c r="G52" s="18">
        <v>0</v>
      </c>
      <c r="H52" s="18">
        <v>5558110.9999999991</v>
      </c>
      <c r="I52" s="18">
        <v>0</v>
      </c>
      <c r="J52" s="18">
        <v>1218305.31</v>
      </c>
      <c r="K52" s="18">
        <v>0</v>
      </c>
      <c r="L52" s="18">
        <v>0</v>
      </c>
      <c r="M52" s="18">
        <v>0</v>
      </c>
      <c r="N52" s="18">
        <v>1961825.35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302199.09000000003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57293302.609999999</v>
      </c>
      <c r="AQ52" s="18">
        <v>0</v>
      </c>
      <c r="AR52" s="18">
        <v>83177</v>
      </c>
      <c r="AS52" s="18">
        <v>0</v>
      </c>
      <c r="AT52" s="18">
        <v>58427.4</v>
      </c>
      <c r="AU52" s="18">
        <v>0</v>
      </c>
      <c r="AV52" s="18">
        <v>53443.72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828347.15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3106.24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5033695.99</v>
      </c>
      <c r="DE52" s="18">
        <v>0</v>
      </c>
      <c r="DF52" s="18">
        <v>96798.59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9055460.4100000001</v>
      </c>
      <c r="DY52" s="18">
        <v>0</v>
      </c>
      <c r="DZ52" s="18">
        <v>0</v>
      </c>
      <c r="EA52" s="18">
        <v>0</v>
      </c>
      <c r="EB52" s="18">
        <v>6499275.8499999996</v>
      </c>
      <c r="EC52" s="18">
        <v>0</v>
      </c>
      <c r="ED52" s="18">
        <v>0</v>
      </c>
      <c r="EE52" s="18">
        <v>0</v>
      </c>
      <c r="EF52" s="18">
        <v>57186.63</v>
      </c>
      <c r="EG52" s="18">
        <v>0</v>
      </c>
      <c r="EH52" s="18">
        <v>392142.86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6749.71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92131541.98999998</v>
      </c>
      <c r="HU52" s="18">
        <v>0</v>
      </c>
      <c r="HV52" s="19">
        <v>92131541.98999998</v>
      </c>
    </row>
    <row r="53" spans="1:230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4212147776.7561722</v>
      </c>
      <c r="FO53" s="19">
        <v>0</v>
      </c>
      <c r="FP53" s="18">
        <v>2563799.7849999997</v>
      </c>
      <c r="FQ53" s="18">
        <v>0</v>
      </c>
      <c r="FR53" s="18">
        <v>17305.776600000041</v>
      </c>
      <c r="FS53" s="18">
        <v>0</v>
      </c>
      <c r="FT53" s="80">
        <v>877748890.29899752</v>
      </c>
      <c r="FU53" s="80">
        <v>0</v>
      </c>
      <c r="FV53" s="18">
        <v>5819406.6765000205</v>
      </c>
      <c r="FW53" s="18">
        <v>0</v>
      </c>
      <c r="FX53" s="18">
        <v>871929483.62249756</v>
      </c>
      <c r="FY53" s="18">
        <v>0</v>
      </c>
      <c r="FZ53" s="80">
        <v>3331817780.8955746</v>
      </c>
      <c r="GA53" s="80">
        <v>0</v>
      </c>
      <c r="GB53" s="18">
        <v>132778410.77950019</v>
      </c>
      <c r="GC53" s="18">
        <v>0</v>
      </c>
      <c r="GD53" s="18">
        <v>3199039370.1160746</v>
      </c>
      <c r="GE53" s="18">
        <v>0</v>
      </c>
      <c r="GF53" s="18">
        <v>121247.94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4212269024.6961722</v>
      </c>
      <c r="HU53" s="18">
        <v>0</v>
      </c>
      <c r="HV53" s="19">
        <v>4212269024.6961722</v>
      </c>
    </row>
    <row r="54" spans="1:230" ht="12.75" customHeight="1">
      <c r="A54" s="57" t="s">
        <v>242</v>
      </c>
      <c r="B54" s="17">
        <v>2002</v>
      </c>
      <c r="C54" s="58" t="s">
        <v>240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1410322.4600000002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224386464.10999998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225797150.05571428</v>
      </c>
      <c r="HU54" s="18">
        <v>0</v>
      </c>
      <c r="HV54" s="19">
        <v>225797150.05571428</v>
      </c>
    </row>
    <row r="55" spans="1:230" ht="12.75" customHeight="1">
      <c r="A55" s="57" t="s">
        <v>244</v>
      </c>
      <c r="B55" s="17">
        <v>2005</v>
      </c>
      <c r="C55" s="58" t="s">
        <v>240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50363.670000000304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61132872.940000243</v>
      </c>
      <c r="FO55" s="19">
        <v>0</v>
      </c>
      <c r="FP55" s="18">
        <v>11299.400000000003</v>
      </c>
      <c r="FQ55" s="18">
        <v>0</v>
      </c>
      <c r="FR55" s="18">
        <v>18846526.809999954</v>
      </c>
      <c r="FS55" s="18">
        <v>0</v>
      </c>
      <c r="FT55" s="80">
        <v>22645299.7400003</v>
      </c>
      <c r="FU55" s="80">
        <v>0</v>
      </c>
      <c r="FV55" s="18">
        <v>113203.71999999993</v>
      </c>
      <c r="FW55" s="18">
        <v>0</v>
      </c>
      <c r="FX55" s="18">
        <v>22532096.020000301</v>
      </c>
      <c r="FY55" s="18">
        <v>0</v>
      </c>
      <c r="FZ55" s="80">
        <v>19629746.989999998</v>
      </c>
      <c r="GA55" s="80">
        <v>0</v>
      </c>
      <c r="GB55" s="18">
        <v>2204381.6400000006</v>
      </c>
      <c r="GC55" s="18">
        <v>0</v>
      </c>
      <c r="GD55" s="18">
        <v>17425365.349999998</v>
      </c>
      <c r="GE55" s="18">
        <v>0</v>
      </c>
      <c r="GF55" s="18">
        <v>17957526.739999019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63668.959999999992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79204432.309999257</v>
      </c>
      <c r="HU55" s="18">
        <v>0</v>
      </c>
      <c r="HV55" s="19">
        <v>79204432.309999257</v>
      </c>
    </row>
    <row r="56" spans="1:230" ht="12.75" customHeight="1">
      <c r="A56" s="57" t="s">
        <v>246</v>
      </c>
      <c r="B56" s="17">
        <v>2006</v>
      </c>
      <c r="C56" s="58" t="s">
        <v>240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60781.39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30710955.420000002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30771736.810000002</v>
      </c>
      <c r="HU56" s="18">
        <v>0</v>
      </c>
      <c r="HV56" s="19">
        <v>30771736.810000002</v>
      </c>
    </row>
    <row r="57" spans="1:230" ht="12.75" customHeight="1">
      <c r="A57" s="57" t="s">
        <v>248</v>
      </c>
      <c r="B57" s="17">
        <v>2007</v>
      </c>
      <c r="C57" s="58" t="s">
        <v>240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376747.62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12599333.33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12976080.949999999</v>
      </c>
      <c r="HU57" s="18">
        <v>0</v>
      </c>
      <c r="HV57" s="19">
        <v>12976080.949999999</v>
      </c>
    </row>
    <row r="58" spans="1:230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8765.2559999999994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8765.2559999999994</v>
      </c>
      <c r="GA58" s="80">
        <v>0</v>
      </c>
      <c r="GB58" s="18">
        <v>0.1</v>
      </c>
      <c r="GC58" s="18">
        <v>0</v>
      </c>
      <c r="GD58" s="18">
        <v>8765.155999999999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728939632.60187852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728948398.05787849</v>
      </c>
      <c r="HU58" s="18">
        <v>0</v>
      </c>
      <c r="HV58" s="19">
        <v>728948398.05787849</v>
      </c>
    </row>
    <row r="59" spans="1:230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98610.880000000005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77932219.910000086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78030830.790000081</v>
      </c>
      <c r="HU59" s="18">
        <v>0</v>
      </c>
      <c r="HV59" s="19">
        <v>78030830.790000081</v>
      </c>
    </row>
    <row r="60" spans="1:230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22227.599999999999</v>
      </c>
      <c r="DE60" s="18">
        <v>0</v>
      </c>
      <c r="DF60" s="18">
        <v>164279.91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628299285.1400001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628485792.6500001</v>
      </c>
      <c r="HU60" s="18">
        <v>0</v>
      </c>
      <c r="HV60" s="19">
        <v>628485792.6500001</v>
      </c>
    </row>
    <row r="61" spans="1:230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359480.87000003998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44961171.810000002</v>
      </c>
      <c r="GM61" s="18">
        <v>0</v>
      </c>
      <c r="GN61" s="18">
        <v>816576113.09986496</v>
      </c>
      <c r="GO61" s="18">
        <v>27046112.270000301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861896765.77986503</v>
      </c>
      <c r="HU61" s="18">
        <v>27046112.270000301</v>
      </c>
      <c r="HV61" s="19">
        <v>888942878.04986537</v>
      </c>
    </row>
    <row r="62" spans="1:230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4776467.4800009103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1062470.49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1062470.49</v>
      </c>
      <c r="FU62" s="80">
        <v>0</v>
      </c>
      <c r="FV62" s="18">
        <v>1062470.49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92091723.820001617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97930661.79000254</v>
      </c>
      <c r="HU62" s="18">
        <v>0</v>
      </c>
      <c r="HV62" s="19">
        <v>97930661.79000254</v>
      </c>
    </row>
    <row r="63" spans="1:230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25421561.030000001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905282797.38999999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930704358.41999996</v>
      </c>
      <c r="HU63" s="18">
        <v>0</v>
      </c>
      <c r="HV63" s="19">
        <v>930704358.41999996</v>
      </c>
    </row>
    <row r="64" spans="1:230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7093.89</v>
      </c>
      <c r="DE64" s="18">
        <v>0</v>
      </c>
      <c r="DF64" s="18">
        <v>0</v>
      </c>
      <c r="DG64" s="18">
        <v>2857.1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8874481.9000000004</v>
      </c>
      <c r="GO64" s="18">
        <v>478100.45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8881575.790000001</v>
      </c>
      <c r="HU64" s="18">
        <v>480957.55</v>
      </c>
      <c r="HV64" s="19">
        <v>9362533.3400000017</v>
      </c>
    </row>
    <row r="65" spans="1:242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8089992.800000052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164553249.15291402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172643241.95291406</v>
      </c>
      <c r="HU65" s="18">
        <v>0</v>
      </c>
      <c r="HV65" s="19">
        <v>172643241.95291406</v>
      </c>
    </row>
    <row r="66" spans="1:242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30358207.260000005</v>
      </c>
      <c r="DE66" s="18">
        <v>0</v>
      </c>
      <c r="DF66" s="18">
        <v>31473726.500000019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28529104.130000044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28529104.130000044</v>
      </c>
      <c r="FU66" s="80">
        <v>0</v>
      </c>
      <c r="FV66" s="18">
        <v>2786383.2100000344</v>
      </c>
      <c r="FW66" s="18">
        <v>0</v>
      </c>
      <c r="FX66" s="18">
        <v>25742720.920000009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469275998.0000003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559637035.89000046</v>
      </c>
      <c r="HU66" s="18">
        <v>0</v>
      </c>
      <c r="HV66" s="19">
        <v>559637035.89000046</v>
      </c>
    </row>
    <row r="67" spans="1:242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77651287.381897971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2205152.2900000005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2205152.2900000005</v>
      </c>
      <c r="FU67" s="80">
        <v>0</v>
      </c>
      <c r="FV67" s="18">
        <v>9966.4700000000012</v>
      </c>
      <c r="FW67" s="18">
        <v>0</v>
      </c>
      <c r="FX67" s="18">
        <v>2195185.8200000003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176462531.4959338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256318971.16783181</v>
      </c>
      <c r="HU67" s="18">
        <v>0</v>
      </c>
      <c r="HV67" s="19">
        <v>256318971.16783181</v>
      </c>
    </row>
    <row r="68" spans="1:242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255.48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2005275.29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2005275.29</v>
      </c>
      <c r="FU68" s="80">
        <v>0</v>
      </c>
      <c r="FV68" s="18">
        <v>319081.5199999999</v>
      </c>
      <c r="FW68" s="18">
        <v>0</v>
      </c>
      <c r="FX68" s="18">
        <v>1686193.77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693356282.87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695361813.6400001</v>
      </c>
      <c r="HU68" s="18">
        <v>0</v>
      </c>
      <c r="HV68" s="19">
        <v>695361813.6400001</v>
      </c>
    </row>
    <row r="69" spans="1:242" ht="12.75" customHeight="1">
      <c r="A69" s="57" t="s">
        <v>273</v>
      </c>
      <c r="B69" s="17">
        <v>3013</v>
      </c>
      <c r="C69" s="58" t="s">
        <v>240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189717.07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5663573.4699999988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5853290.5399999991</v>
      </c>
      <c r="HU69" s="18">
        <v>0</v>
      </c>
      <c r="HV69" s="19">
        <v>5853290.5399999991</v>
      </c>
    </row>
    <row r="70" spans="1:242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823509.87000000011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8947258.929999996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8947258.929999996</v>
      </c>
      <c r="FU70" s="80">
        <v>0</v>
      </c>
      <c r="FV70" s="18">
        <v>0</v>
      </c>
      <c r="FW70" s="18">
        <v>0</v>
      </c>
      <c r="FX70" s="18">
        <v>8947258.929999996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33292252.800000001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43063021.600000009</v>
      </c>
      <c r="HU70" s="18">
        <v>0</v>
      </c>
      <c r="HV70" s="19">
        <v>43063021.600000009</v>
      </c>
    </row>
    <row r="71" spans="1:242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3237397.13</v>
      </c>
      <c r="DE71" s="18">
        <v>0</v>
      </c>
      <c r="DF71" s="18">
        <v>12221267.65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144185089.94000003</v>
      </c>
      <c r="FO71" s="19">
        <v>0</v>
      </c>
      <c r="FP71" s="18">
        <v>9795</v>
      </c>
      <c r="FQ71" s="18">
        <v>0</v>
      </c>
      <c r="FR71" s="18">
        <v>84423.8</v>
      </c>
      <c r="FS71" s="18">
        <v>0</v>
      </c>
      <c r="FT71" s="80">
        <v>14808691.930000002</v>
      </c>
      <c r="FU71" s="80">
        <v>0</v>
      </c>
      <c r="FV71" s="18">
        <v>109095.73</v>
      </c>
      <c r="FW71" s="18">
        <v>0</v>
      </c>
      <c r="FX71" s="18">
        <v>14699596.200000001</v>
      </c>
      <c r="FY71" s="18">
        <v>0</v>
      </c>
      <c r="FZ71" s="80">
        <v>129282179.21000001</v>
      </c>
      <c r="GA71" s="80">
        <v>0</v>
      </c>
      <c r="GB71" s="18">
        <v>83031.75</v>
      </c>
      <c r="GC71" s="18">
        <v>0</v>
      </c>
      <c r="GD71" s="18">
        <v>129199147.46000001</v>
      </c>
      <c r="GE71" s="18">
        <v>0</v>
      </c>
      <c r="GF71" s="18">
        <v>351047.42999998998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30814383.44999785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190809185.59999779</v>
      </c>
      <c r="HU71" s="18">
        <v>0</v>
      </c>
      <c r="HV71" s="19">
        <v>190809185.59999779</v>
      </c>
    </row>
    <row r="72" spans="1:242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91018485.080000594</v>
      </c>
      <c r="DE72" s="18">
        <v>0</v>
      </c>
      <c r="DF72" s="18">
        <v>11257934.400000071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396139.41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396139.41</v>
      </c>
      <c r="FU72" s="80">
        <v>0</v>
      </c>
      <c r="FV72" s="18">
        <v>7388.42</v>
      </c>
      <c r="FW72" s="18">
        <v>0</v>
      </c>
      <c r="FX72" s="18">
        <v>388750.99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382001484.69595402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484674043.58595461</v>
      </c>
      <c r="HU72" s="18">
        <v>0</v>
      </c>
      <c r="HV72" s="19">
        <v>484674043.58595461</v>
      </c>
    </row>
    <row r="73" spans="1:242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1009990.6900000001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1555190070.8062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1556200061.4962001</v>
      </c>
      <c r="HU73" s="18">
        <v>0</v>
      </c>
      <c r="HV73" s="19">
        <v>1556200061.4962001</v>
      </c>
    </row>
    <row r="74" spans="1:242" ht="12.75" customHeight="1">
      <c r="A74" s="59" t="s">
        <v>283</v>
      </c>
      <c r="B74" s="48">
        <v>9000</v>
      </c>
      <c r="C74" s="58" t="s">
        <v>284</v>
      </c>
      <c r="D74" s="49">
        <v>5464323030.5269918</v>
      </c>
      <c r="E74" s="49">
        <v>176130563.75539994</v>
      </c>
      <c r="F74" s="49">
        <v>1002885551.824488</v>
      </c>
      <c r="G74" s="49">
        <v>23091883.878148802</v>
      </c>
      <c r="H74" s="49">
        <v>2023682187.7286048</v>
      </c>
      <c r="I74" s="49">
        <v>41778417.41947291</v>
      </c>
      <c r="J74" s="49">
        <v>2437755290.973897</v>
      </c>
      <c r="K74" s="49">
        <v>111260262.45777828</v>
      </c>
      <c r="L74" s="49">
        <v>300538192.39390606</v>
      </c>
      <c r="M74" s="49">
        <v>21002305.370000001</v>
      </c>
      <c r="N74" s="49">
        <v>865018992.42000306</v>
      </c>
      <c r="O74" s="49">
        <v>0</v>
      </c>
      <c r="P74" s="49">
        <v>5218756.59</v>
      </c>
      <c r="Q74" s="49">
        <v>0</v>
      </c>
      <c r="R74" s="49">
        <v>48646122.129999995</v>
      </c>
      <c r="S74" s="49">
        <v>0</v>
      </c>
      <c r="T74" s="49">
        <v>44523207.966328487</v>
      </c>
      <c r="U74" s="49">
        <v>0</v>
      </c>
      <c r="V74" s="49">
        <v>9714852.0800000001</v>
      </c>
      <c r="W74" s="49">
        <v>0</v>
      </c>
      <c r="X74" s="49">
        <v>14980.96</v>
      </c>
      <c r="Y74" s="49">
        <v>0</v>
      </c>
      <c r="Z74" s="49">
        <v>987814894.58296728</v>
      </c>
      <c r="AA74" s="49">
        <v>33151641.248999998</v>
      </c>
      <c r="AB74" s="49">
        <v>2939542.2499999995</v>
      </c>
      <c r="AC74" s="49">
        <v>0</v>
      </c>
      <c r="AD74" s="49">
        <v>474861424.27786201</v>
      </c>
      <c r="AE74" s="49">
        <v>28538061.061000001</v>
      </c>
      <c r="AF74" s="49">
        <v>0</v>
      </c>
      <c r="AG74" s="49">
        <v>0</v>
      </c>
      <c r="AH74" s="49">
        <v>0</v>
      </c>
      <c r="AI74" s="49">
        <v>0</v>
      </c>
      <c r="AJ74" s="49">
        <v>11940419343.683502</v>
      </c>
      <c r="AK74" s="49">
        <v>478897.03</v>
      </c>
      <c r="AL74" s="49">
        <v>267280578.98906806</v>
      </c>
      <c r="AM74" s="49">
        <v>402798.7</v>
      </c>
      <c r="AN74" s="49">
        <v>902273130.12600052</v>
      </c>
      <c r="AO74" s="49">
        <v>47645176.220000006</v>
      </c>
      <c r="AP74" s="49">
        <v>9861144969.8166237</v>
      </c>
      <c r="AQ74" s="49">
        <v>39823303.949999996</v>
      </c>
      <c r="AR74" s="49">
        <v>12712103.359999973</v>
      </c>
      <c r="AS74" s="49">
        <v>0</v>
      </c>
      <c r="AT74" s="49">
        <v>370284715.10010016</v>
      </c>
      <c r="AU74" s="49">
        <v>1377561.7620000001</v>
      </c>
      <c r="AV74" s="49">
        <v>481700991.94353253</v>
      </c>
      <c r="AW74" s="49">
        <v>27926005.260000005</v>
      </c>
      <c r="AX74" s="49">
        <v>225682.13</v>
      </c>
      <c r="AY74" s="49">
        <v>26640.86</v>
      </c>
      <c r="AZ74" s="49">
        <v>2737425.74</v>
      </c>
      <c r="BA74" s="49">
        <v>0</v>
      </c>
      <c r="BB74" s="49">
        <v>35890634.477346331</v>
      </c>
      <c r="BC74" s="49">
        <v>510934.65500000003</v>
      </c>
      <c r="BD74" s="49">
        <v>252570228.82721072</v>
      </c>
      <c r="BE74" s="49">
        <v>949757.28489999985</v>
      </c>
      <c r="BF74" s="49">
        <v>3178688.28</v>
      </c>
      <c r="BG74" s="49">
        <v>0</v>
      </c>
      <c r="BH74" s="49">
        <v>44419089.559999913</v>
      </c>
      <c r="BI74" s="49">
        <v>0</v>
      </c>
      <c r="BJ74" s="49">
        <v>127330320.45</v>
      </c>
      <c r="BK74" s="49">
        <v>13235434.789999999</v>
      </c>
      <c r="BL74" s="49">
        <v>69048659.580000013</v>
      </c>
      <c r="BM74" s="49">
        <v>6917329.4100000001</v>
      </c>
      <c r="BN74" s="49">
        <v>12158199.220000001</v>
      </c>
      <c r="BO74" s="49">
        <v>0</v>
      </c>
      <c r="BP74" s="49">
        <v>15949362.357480882</v>
      </c>
      <c r="BQ74" s="49">
        <v>116836.98</v>
      </c>
      <c r="BR74" s="49">
        <v>1599914.3900000004</v>
      </c>
      <c r="BS74" s="49">
        <v>0</v>
      </c>
      <c r="BT74" s="49">
        <v>0</v>
      </c>
      <c r="BU74" s="49">
        <v>0</v>
      </c>
      <c r="BV74" s="49">
        <v>235137938.66999999</v>
      </c>
      <c r="BW74" s="49">
        <v>15501126.319999998</v>
      </c>
      <c r="BX74" s="49">
        <v>2119305.37</v>
      </c>
      <c r="BY74" s="49">
        <v>25000</v>
      </c>
      <c r="BZ74" s="49">
        <v>96267730.120000005</v>
      </c>
      <c r="CA74" s="49">
        <v>4667326.84</v>
      </c>
      <c r="CB74" s="49">
        <v>25580578.944799993</v>
      </c>
      <c r="CC74" s="49">
        <v>2740109.96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1393123786.8467593</v>
      </c>
      <c r="CK74" s="49">
        <v>7849048.7814999986</v>
      </c>
      <c r="CL74" s="49">
        <v>151215845.51154736</v>
      </c>
      <c r="CM74" s="49">
        <v>702406.15359999985</v>
      </c>
      <c r="CN74" s="49">
        <v>74317607.293872386</v>
      </c>
      <c r="CO74" s="49">
        <v>3144.4899999999407</v>
      </c>
      <c r="CP74" s="49">
        <v>0</v>
      </c>
      <c r="CQ74" s="49">
        <v>0</v>
      </c>
      <c r="CR74" s="49">
        <v>50759009.208893038</v>
      </c>
      <c r="CS74" s="49">
        <v>46192.929999999942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10954678.52</v>
      </c>
      <c r="DA74" s="49">
        <v>0</v>
      </c>
      <c r="DB74" s="49">
        <v>294076.46000000002</v>
      </c>
      <c r="DC74" s="49">
        <v>0</v>
      </c>
      <c r="DD74" s="49">
        <v>766171056.5080657</v>
      </c>
      <c r="DE74" s="49">
        <v>16713160.190000001</v>
      </c>
      <c r="DF74" s="49">
        <v>5510977.6699999981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172290.72999999998</v>
      </c>
      <c r="DM74" s="49">
        <v>221.38</v>
      </c>
      <c r="DN74" s="49">
        <v>151678875.09916005</v>
      </c>
      <c r="DO74" s="49">
        <v>6440865.2000000002</v>
      </c>
      <c r="DP74" s="49">
        <v>12008517.654372999</v>
      </c>
      <c r="DQ74" s="49">
        <v>33229150.399371598</v>
      </c>
      <c r="DR74" s="49">
        <v>0</v>
      </c>
      <c r="DS74" s="49">
        <v>0</v>
      </c>
      <c r="DT74" s="49">
        <v>5438664.8316000002</v>
      </c>
      <c r="DU74" s="49">
        <v>18482.18</v>
      </c>
      <c r="DV74" s="49">
        <v>180606569.21888903</v>
      </c>
      <c r="DW74" s="49">
        <v>1625449.64</v>
      </c>
      <c r="DX74" s="49">
        <v>314167433.70790327</v>
      </c>
      <c r="DY74" s="49">
        <v>47617.599999999999</v>
      </c>
      <c r="DZ74" s="49">
        <v>0</v>
      </c>
      <c r="EA74" s="49">
        <v>0</v>
      </c>
      <c r="EB74" s="49">
        <v>903276166.85390699</v>
      </c>
      <c r="EC74" s="49">
        <v>118631580.233</v>
      </c>
      <c r="ED74" s="49">
        <v>87559967.103</v>
      </c>
      <c r="EE74" s="49">
        <v>3564073.497</v>
      </c>
      <c r="EF74" s="49">
        <v>386408515.01519799</v>
      </c>
      <c r="EG74" s="49">
        <v>90691637.936999992</v>
      </c>
      <c r="EH74" s="49">
        <v>950544674.9599998</v>
      </c>
      <c r="EI74" s="49">
        <v>1416773.855</v>
      </c>
      <c r="EJ74" s="49">
        <v>0</v>
      </c>
      <c r="EK74" s="49">
        <v>0</v>
      </c>
      <c r="EL74" s="49">
        <v>4761.8999999999996</v>
      </c>
      <c r="EM74" s="49">
        <v>0</v>
      </c>
      <c r="EN74" s="49">
        <v>176634406.83999997</v>
      </c>
      <c r="EO74" s="49">
        <v>-0.37999999999374301</v>
      </c>
      <c r="EP74" s="49">
        <v>5548382.0899999999</v>
      </c>
      <c r="EQ74" s="49">
        <v>0</v>
      </c>
      <c r="ER74" s="49">
        <v>686720</v>
      </c>
      <c r="ES74" s="49">
        <v>0</v>
      </c>
      <c r="ET74" s="49">
        <v>44527970.700000003</v>
      </c>
      <c r="EU74" s="49">
        <v>777948.12</v>
      </c>
      <c r="EV74" s="49">
        <v>111392788.00999998</v>
      </c>
      <c r="EW74" s="49">
        <v>0</v>
      </c>
      <c r="EX74" s="49">
        <v>4974655595.9099693</v>
      </c>
      <c r="EY74" s="49">
        <v>0</v>
      </c>
      <c r="EZ74" s="49">
        <v>26607488.200000003</v>
      </c>
      <c r="FA74" s="49">
        <v>0</v>
      </c>
      <c r="FB74" s="49">
        <v>589078425.88000023</v>
      </c>
      <c r="FC74" s="49">
        <v>0</v>
      </c>
      <c r="FD74" s="49">
        <v>241648.46999999997</v>
      </c>
      <c r="FE74" s="49">
        <v>743790.17</v>
      </c>
      <c r="FF74" s="49">
        <v>156864.92000000001</v>
      </c>
      <c r="FG74" s="49">
        <v>0</v>
      </c>
      <c r="FH74" s="49">
        <v>23335288.129999999</v>
      </c>
      <c r="FI74" s="49">
        <v>0</v>
      </c>
      <c r="FJ74" s="49">
        <v>110196960.16000001</v>
      </c>
      <c r="FK74" s="49">
        <v>0</v>
      </c>
      <c r="FL74" s="49">
        <v>25740217.430476189</v>
      </c>
      <c r="FM74" s="49">
        <v>0</v>
      </c>
      <c r="FN74" s="49">
        <v>12905168373.240923</v>
      </c>
      <c r="FO74" s="49">
        <v>9508094.4299999885</v>
      </c>
      <c r="FP74" s="49">
        <v>23781195.735000081</v>
      </c>
      <c r="FQ74" s="49">
        <v>600</v>
      </c>
      <c r="FR74" s="49">
        <v>148690864.69660011</v>
      </c>
      <c r="FS74" s="49">
        <v>0</v>
      </c>
      <c r="FT74" s="49">
        <v>3297745578.0891414</v>
      </c>
      <c r="FU74" s="49">
        <v>0</v>
      </c>
      <c r="FV74" s="49">
        <v>196697899.77796978</v>
      </c>
      <c r="FW74" s="49">
        <v>0</v>
      </c>
      <c r="FX74" s="49">
        <v>3101047678.3111725</v>
      </c>
      <c r="FY74" s="49">
        <v>0</v>
      </c>
      <c r="FZ74" s="49">
        <v>9434950734.7201786</v>
      </c>
      <c r="GA74" s="49">
        <v>9507494.4299999885</v>
      </c>
      <c r="GB74" s="49">
        <v>1265217458.7974694</v>
      </c>
      <c r="GC74" s="49">
        <v>2937865.35</v>
      </c>
      <c r="GD74" s="49">
        <v>8169733275.9227104</v>
      </c>
      <c r="GE74" s="49">
        <v>6569629.0799999898</v>
      </c>
      <c r="GF74" s="49">
        <v>197929069.63466719</v>
      </c>
      <c r="GG74" s="49">
        <v>494779.62</v>
      </c>
      <c r="GH74" s="49">
        <v>49721153.697700001</v>
      </c>
      <c r="GI74" s="49">
        <v>0</v>
      </c>
      <c r="GJ74" s="49">
        <v>153142.21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57649631557.930626</v>
      </c>
      <c r="HU74" s="49">
        <v>713671227.88377154</v>
      </c>
      <c r="HV74" s="49">
        <v>58363302785.8144</v>
      </c>
    </row>
    <row r="75" spans="1:242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244962499.75189957</v>
      </c>
      <c r="DE75" s="49">
        <v>0</v>
      </c>
      <c r="DF75" s="49">
        <v>55117208.46000009</v>
      </c>
      <c r="DG75" s="49">
        <v>2857.1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248472128.6760003</v>
      </c>
      <c r="FO75" s="49">
        <v>0</v>
      </c>
      <c r="FP75" s="49">
        <v>21094.400000000001</v>
      </c>
      <c r="FQ75" s="49">
        <v>0</v>
      </c>
      <c r="FR75" s="49">
        <v>18930950.609999955</v>
      </c>
      <c r="FS75" s="49">
        <v>0</v>
      </c>
      <c r="FT75" s="49">
        <v>80599392.210000336</v>
      </c>
      <c r="FU75" s="49">
        <v>0</v>
      </c>
      <c r="FV75" s="49">
        <v>4407589.560000035</v>
      </c>
      <c r="FW75" s="49">
        <v>0</v>
      </c>
      <c r="FX75" s="49">
        <v>76191802.650000304</v>
      </c>
      <c r="FY75" s="49">
        <v>0</v>
      </c>
      <c r="FZ75" s="49">
        <v>148920691.456</v>
      </c>
      <c r="GA75" s="49">
        <v>0</v>
      </c>
      <c r="GB75" s="49">
        <v>2287413.4900000007</v>
      </c>
      <c r="GC75" s="49">
        <v>0</v>
      </c>
      <c r="GD75" s="49">
        <v>146633277.96600002</v>
      </c>
      <c r="GE75" s="49">
        <v>0</v>
      </c>
      <c r="GF75" s="49">
        <v>18308574.169999007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44961171.910000004</v>
      </c>
      <c r="GM75" s="49">
        <v>0</v>
      </c>
      <c r="GN75" s="49">
        <v>7036366502.4227467</v>
      </c>
      <c r="GO75" s="49">
        <v>27524212.720000301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7648188448.876359</v>
      </c>
      <c r="HU75" s="49">
        <v>27527069.820000302</v>
      </c>
      <c r="HV75" s="49">
        <v>7675715518.6963587</v>
      </c>
      <c r="HW75" s="35"/>
      <c r="HX75" s="35"/>
      <c r="HY75" s="35"/>
      <c r="HZ75" s="35"/>
      <c r="IA75" s="35"/>
    </row>
    <row r="76" spans="1:242">
      <c r="A76" s="59" t="s">
        <v>289</v>
      </c>
      <c r="B76" s="48">
        <v>9003</v>
      </c>
      <c r="C76" s="58" t="s">
        <v>290</v>
      </c>
      <c r="D76" s="49">
        <v>5464323030.5269918</v>
      </c>
      <c r="E76" s="49">
        <v>176130563.75539994</v>
      </c>
      <c r="F76" s="49">
        <v>1002885551.824488</v>
      </c>
      <c r="G76" s="49">
        <v>23091883.878148802</v>
      </c>
      <c r="H76" s="49">
        <v>2023682187.7286048</v>
      </c>
      <c r="I76" s="49">
        <v>41778417.41947291</v>
      </c>
      <c r="J76" s="49">
        <v>2437755290.973897</v>
      </c>
      <c r="K76" s="49">
        <v>111260262.45777828</v>
      </c>
      <c r="L76" s="49">
        <v>300538192.39390606</v>
      </c>
      <c r="M76" s="49">
        <v>21002305.370000001</v>
      </c>
      <c r="N76" s="49">
        <v>865018992.42000306</v>
      </c>
      <c r="O76" s="49">
        <v>0</v>
      </c>
      <c r="P76" s="49">
        <v>5218756.59</v>
      </c>
      <c r="Q76" s="49">
        <v>0</v>
      </c>
      <c r="R76" s="49">
        <v>48646122.129999995</v>
      </c>
      <c r="S76" s="49">
        <v>0</v>
      </c>
      <c r="T76" s="49">
        <v>44523207.966328487</v>
      </c>
      <c r="U76" s="49">
        <v>0</v>
      </c>
      <c r="V76" s="49">
        <v>9714852.0800000001</v>
      </c>
      <c r="W76" s="49">
        <v>0</v>
      </c>
      <c r="X76" s="49">
        <v>14980.96</v>
      </c>
      <c r="Y76" s="49">
        <v>0</v>
      </c>
      <c r="Z76" s="49">
        <v>987814894.58296728</v>
      </c>
      <c r="AA76" s="49">
        <v>33151641.248999998</v>
      </c>
      <c r="AB76" s="49">
        <v>2939542.2499999995</v>
      </c>
      <c r="AC76" s="49">
        <v>0</v>
      </c>
      <c r="AD76" s="49">
        <v>474861424.27786201</v>
      </c>
      <c r="AE76" s="49">
        <v>28538061.061000001</v>
      </c>
      <c r="AF76" s="49">
        <v>0</v>
      </c>
      <c r="AG76" s="49">
        <v>0</v>
      </c>
      <c r="AH76" s="49">
        <v>0</v>
      </c>
      <c r="AI76" s="49">
        <v>0</v>
      </c>
      <c r="AJ76" s="49">
        <v>11940419343.683502</v>
      </c>
      <c r="AK76" s="49">
        <v>478897.03</v>
      </c>
      <c r="AL76" s="49">
        <v>267280578.98906806</v>
      </c>
      <c r="AM76" s="49">
        <v>402798.7</v>
      </c>
      <c r="AN76" s="49">
        <v>902273130.12600052</v>
      </c>
      <c r="AO76" s="49">
        <v>47645176.220000006</v>
      </c>
      <c r="AP76" s="49">
        <v>9861144969.8166237</v>
      </c>
      <c r="AQ76" s="49">
        <v>39823303.949999996</v>
      </c>
      <c r="AR76" s="49">
        <v>12712103.359999973</v>
      </c>
      <c r="AS76" s="49">
        <v>0</v>
      </c>
      <c r="AT76" s="49">
        <v>370284715.10010016</v>
      </c>
      <c r="AU76" s="49">
        <v>1377561.7620000001</v>
      </c>
      <c r="AV76" s="49">
        <v>481700991.94353253</v>
      </c>
      <c r="AW76" s="49">
        <v>27926005.260000005</v>
      </c>
      <c r="AX76" s="49">
        <v>225682.13</v>
      </c>
      <c r="AY76" s="49">
        <v>26640.86</v>
      </c>
      <c r="AZ76" s="49">
        <v>2737425.74</v>
      </c>
      <c r="BA76" s="49">
        <v>0</v>
      </c>
      <c r="BB76" s="49">
        <v>35890634.477346331</v>
      </c>
      <c r="BC76" s="49">
        <v>510934.65500000003</v>
      </c>
      <c r="BD76" s="49">
        <v>252570228.82721072</v>
      </c>
      <c r="BE76" s="49">
        <v>949757.28489999985</v>
      </c>
      <c r="BF76" s="49">
        <v>3178688.28</v>
      </c>
      <c r="BG76" s="49">
        <v>0</v>
      </c>
      <c r="BH76" s="49">
        <v>44419089.559999913</v>
      </c>
      <c r="BI76" s="49">
        <v>0</v>
      </c>
      <c r="BJ76" s="49">
        <v>127330320.45</v>
      </c>
      <c r="BK76" s="49">
        <v>13235434.789999999</v>
      </c>
      <c r="BL76" s="49">
        <v>69048659.580000013</v>
      </c>
      <c r="BM76" s="49">
        <v>6917329.4100000001</v>
      </c>
      <c r="BN76" s="49">
        <v>12158199.220000001</v>
      </c>
      <c r="BO76" s="49">
        <v>0</v>
      </c>
      <c r="BP76" s="49">
        <v>15949362.357480882</v>
      </c>
      <c r="BQ76" s="49">
        <v>116836.98</v>
      </c>
      <c r="BR76" s="49">
        <v>1599914.3900000004</v>
      </c>
      <c r="BS76" s="49">
        <v>0</v>
      </c>
      <c r="BT76" s="49">
        <v>0</v>
      </c>
      <c r="BU76" s="49">
        <v>0</v>
      </c>
      <c r="BV76" s="49">
        <v>235137938.66999999</v>
      </c>
      <c r="BW76" s="49">
        <v>15501126.319999998</v>
      </c>
      <c r="BX76" s="49">
        <v>2119305.37</v>
      </c>
      <c r="BY76" s="49">
        <v>25000</v>
      </c>
      <c r="BZ76" s="49">
        <v>96267730.120000005</v>
      </c>
      <c r="CA76" s="49">
        <v>4667326.84</v>
      </c>
      <c r="CB76" s="49">
        <v>25580578.944799993</v>
      </c>
      <c r="CC76" s="49">
        <v>2740109.96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1393123786.8467593</v>
      </c>
      <c r="CK76" s="49">
        <v>7849048.7814999986</v>
      </c>
      <c r="CL76" s="49">
        <v>151215845.51154736</v>
      </c>
      <c r="CM76" s="49">
        <v>702406.15359999985</v>
      </c>
      <c r="CN76" s="49">
        <v>74317607.293872386</v>
      </c>
      <c r="CO76" s="49">
        <v>3144.4899999999407</v>
      </c>
      <c r="CP76" s="49">
        <v>0</v>
      </c>
      <c r="CQ76" s="49">
        <v>0</v>
      </c>
      <c r="CR76" s="49">
        <v>50759009.208893038</v>
      </c>
      <c r="CS76" s="49">
        <v>46192.929999999942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10954678.52</v>
      </c>
      <c r="DA76" s="49">
        <v>0</v>
      </c>
      <c r="DB76" s="49">
        <v>294076.46000000002</v>
      </c>
      <c r="DC76" s="49">
        <v>0</v>
      </c>
      <c r="DD76" s="49">
        <v>1011133556.2599653</v>
      </c>
      <c r="DE76" s="49">
        <v>16713160.190000001</v>
      </c>
      <c r="DF76" s="49">
        <v>60628186.130000085</v>
      </c>
      <c r="DG76" s="49">
        <v>2857.1</v>
      </c>
      <c r="DH76" s="49">
        <v>0</v>
      </c>
      <c r="DI76" s="49">
        <v>0</v>
      </c>
      <c r="DJ76" s="49">
        <v>0</v>
      </c>
      <c r="DK76" s="49">
        <v>0</v>
      </c>
      <c r="DL76" s="49">
        <v>172290.72999999998</v>
      </c>
      <c r="DM76" s="49">
        <v>221.38</v>
      </c>
      <c r="DN76" s="49">
        <v>151678875.09916005</v>
      </c>
      <c r="DO76" s="49">
        <v>6440865.2000000002</v>
      </c>
      <c r="DP76" s="49">
        <v>12008517.654372999</v>
      </c>
      <c r="DQ76" s="49">
        <v>33229150.399371598</v>
      </c>
      <c r="DR76" s="49">
        <v>0</v>
      </c>
      <c r="DS76" s="49">
        <v>0</v>
      </c>
      <c r="DT76" s="49">
        <v>5438664.8316000002</v>
      </c>
      <c r="DU76" s="49">
        <v>18482.18</v>
      </c>
      <c r="DV76" s="49">
        <v>180606569.21888903</v>
      </c>
      <c r="DW76" s="49">
        <v>1625449.64</v>
      </c>
      <c r="DX76" s="49">
        <v>314167433.70790327</v>
      </c>
      <c r="DY76" s="49">
        <v>47617.599999999999</v>
      </c>
      <c r="DZ76" s="49">
        <v>0</v>
      </c>
      <c r="EA76" s="49">
        <v>0</v>
      </c>
      <c r="EB76" s="49">
        <v>903276166.85390699</v>
      </c>
      <c r="EC76" s="49">
        <v>118631580.233</v>
      </c>
      <c r="ED76" s="49">
        <v>87559967.103</v>
      </c>
      <c r="EE76" s="49">
        <v>3564073.497</v>
      </c>
      <c r="EF76" s="49">
        <v>386408515.01519799</v>
      </c>
      <c r="EG76" s="49">
        <v>90691637.936999992</v>
      </c>
      <c r="EH76" s="49">
        <v>950544674.9599998</v>
      </c>
      <c r="EI76" s="49">
        <v>1416773.855</v>
      </c>
      <c r="EJ76" s="49">
        <v>0</v>
      </c>
      <c r="EK76" s="49">
        <v>0</v>
      </c>
      <c r="EL76" s="49">
        <v>4761.8999999999996</v>
      </c>
      <c r="EM76" s="49">
        <v>0</v>
      </c>
      <c r="EN76" s="49">
        <v>176634406.83999997</v>
      </c>
      <c r="EO76" s="49">
        <v>-0.37999999999374301</v>
      </c>
      <c r="EP76" s="49">
        <v>5548382.0899999999</v>
      </c>
      <c r="EQ76" s="49">
        <v>0</v>
      </c>
      <c r="ER76" s="49">
        <v>686720</v>
      </c>
      <c r="ES76" s="49">
        <v>0</v>
      </c>
      <c r="ET76" s="49">
        <v>44527970.700000003</v>
      </c>
      <c r="EU76" s="49">
        <v>777948.12</v>
      </c>
      <c r="EV76" s="49">
        <v>111392788.00999998</v>
      </c>
      <c r="EW76" s="49">
        <v>0</v>
      </c>
      <c r="EX76" s="49">
        <v>4974655595.9099693</v>
      </c>
      <c r="EY76" s="49">
        <v>0</v>
      </c>
      <c r="EZ76" s="49">
        <v>26607488.200000003</v>
      </c>
      <c r="FA76" s="49">
        <v>0</v>
      </c>
      <c r="FB76" s="49">
        <v>589078425.88000023</v>
      </c>
      <c r="FC76" s="49">
        <v>0</v>
      </c>
      <c r="FD76" s="49">
        <v>241648.46999999997</v>
      </c>
      <c r="FE76" s="49">
        <v>743790.17</v>
      </c>
      <c r="FF76" s="49">
        <v>156864.92000000001</v>
      </c>
      <c r="FG76" s="49">
        <v>0</v>
      </c>
      <c r="FH76" s="49">
        <v>23335288.129999999</v>
      </c>
      <c r="FI76" s="49">
        <v>0</v>
      </c>
      <c r="FJ76" s="49">
        <v>110196960.16000001</v>
      </c>
      <c r="FK76" s="49">
        <v>0</v>
      </c>
      <c r="FL76" s="49">
        <v>25740580.916190475</v>
      </c>
      <c r="FM76" s="49">
        <v>0</v>
      </c>
      <c r="FN76" s="49">
        <v>13153640501.916924</v>
      </c>
      <c r="FO76" s="49">
        <v>9508094.4299999885</v>
      </c>
      <c r="FP76" s="49">
        <v>23802290.13500008</v>
      </c>
      <c r="FQ76" s="49">
        <v>600</v>
      </c>
      <c r="FR76" s="49">
        <v>167621815.30660006</v>
      </c>
      <c r="FS76" s="49">
        <v>0</v>
      </c>
      <c r="FT76" s="49">
        <v>3378344970.2991419</v>
      </c>
      <c r="FU76" s="49">
        <v>0</v>
      </c>
      <c r="FV76" s="49">
        <v>201105489.33796981</v>
      </c>
      <c r="FW76" s="49">
        <v>0</v>
      </c>
      <c r="FX76" s="49">
        <v>3177239480.9611726</v>
      </c>
      <c r="FY76" s="49">
        <v>0</v>
      </c>
      <c r="FZ76" s="49">
        <v>9583871426.176178</v>
      </c>
      <c r="GA76" s="49">
        <v>9507494.4299999885</v>
      </c>
      <c r="GB76" s="49">
        <v>1267504872.2874694</v>
      </c>
      <c r="GC76" s="49">
        <v>2937865.35</v>
      </c>
      <c r="GD76" s="49">
        <v>8316366553.88871</v>
      </c>
      <c r="GE76" s="49">
        <v>6569629.0799999898</v>
      </c>
      <c r="GF76" s="49">
        <v>216237643.80466619</v>
      </c>
      <c r="GG76" s="49">
        <v>494779.62</v>
      </c>
      <c r="GH76" s="49">
        <v>49721153.697700001</v>
      </c>
      <c r="GI76" s="49">
        <v>0</v>
      </c>
      <c r="GJ76" s="49">
        <v>153142.21</v>
      </c>
      <c r="GK76" s="49">
        <v>0</v>
      </c>
      <c r="GL76" s="49">
        <v>44961171.910000004</v>
      </c>
      <c r="GM76" s="49">
        <v>0</v>
      </c>
      <c r="GN76" s="49">
        <v>7036366502.4227467</v>
      </c>
      <c r="GO76" s="49">
        <v>27524212.720000301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65297820006.806984</v>
      </c>
      <c r="HU76" s="49">
        <v>741198297.70377183</v>
      </c>
      <c r="HV76" s="49">
        <v>66039018304.510757</v>
      </c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</row>
    <row r="77" spans="1:242" s="35" customFormat="1">
      <c r="A77" s="53"/>
      <c r="B77" s="53"/>
      <c r="C77" s="53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 t="s">
        <v>248</v>
      </c>
      <c r="B129" s="53">
        <v>2007</v>
      </c>
      <c r="C129" s="53"/>
    </row>
    <row r="130" spans="1:230" s="35" customFormat="1">
      <c r="A130" s="53"/>
      <c r="B130" s="53"/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/>
    <row r="137" spans="1:230" s="35" customFormat="1"/>
    <row r="138" spans="1:23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</row>
    <row r="139" spans="1:230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</row>
    <row r="140" spans="1:230" s="35" customFormat="1"/>
    <row r="141" spans="1:230" s="35" customFormat="1"/>
    <row r="142" spans="1:230" s="35" customFormat="1"/>
    <row r="143" spans="1:230" s="35" customFormat="1">
      <c r="A143" s="53"/>
      <c r="B143" s="53"/>
      <c r="C143" s="53"/>
    </row>
    <row r="144" spans="1:230" s="35" customFormat="1">
      <c r="A144" s="53"/>
      <c r="B144" s="53"/>
      <c r="C144" s="53"/>
    </row>
    <row r="145" spans="1:242" s="35" customFormat="1">
      <c r="A145" s="53"/>
      <c r="B145" s="53"/>
      <c r="C145" s="53"/>
    </row>
    <row r="146" spans="1:242" s="35" customFormat="1">
      <c r="A146" s="53"/>
      <c r="B146" s="53"/>
      <c r="C146" s="53"/>
    </row>
    <row r="147" spans="1:242" s="35" customFormat="1">
      <c r="A147" s="53"/>
      <c r="B147" s="53"/>
      <c r="C147" s="53"/>
    </row>
    <row r="148" spans="1:242" s="35" customFormat="1">
      <c r="A148" s="53"/>
      <c r="B148" s="53"/>
      <c r="C148" s="53"/>
    </row>
    <row r="149" spans="1:242" s="35" customFormat="1">
      <c r="A149" s="53"/>
      <c r="B149" s="53"/>
      <c r="C149" s="53"/>
    </row>
    <row r="150" spans="1:242" s="35" customFormat="1">
      <c r="A150" s="53"/>
      <c r="B150" s="53"/>
      <c r="C150" s="53"/>
    </row>
    <row r="151" spans="1:242" s="35" customFormat="1">
      <c r="A151" s="53"/>
      <c r="B151" s="53"/>
      <c r="C151" s="53"/>
    </row>
    <row r="152" spans="1:242" s="35" customFormat="1">
      <c r="A152" s="53"/>
      <c r="B152" s="53"/>
      <c r="C152" s="53"/>
    </row>
    <row r="153" spans="1:242" s="35" customFormat="1">
      <c r="A153" s="53"/>
      <c r="B153" s="53"/>
      <c r="C153" s="53"/>
    </row>
    <row r="154" spans="1:242" s="35" customFormat="1">
      <c r="A154" s="53"/>
      <c r="B154" s="53"/>
      <c r="C154" s="53"/>
    </row>
    <row r="155" spans="1:242" s="35" customFormat="1">
      <c r="A155" s="53"/>
      <c r="B155" s="53"/>
      <c r="C155" s="53"/>
    </row>
    <row r="156" spans="1:242" s="35" customFormat="1">
      <c r="A156" s="53"/>
      <c r="B156" s="53"/>
      <c r="C156" s="53"/>
    </row>
    <row r="157" spans="1:242" s="35" customFormat="1">
      <c r="A157" s="53"/>
      <c r="B157" s="53"/>
      <c r="C157" s="53"/>
    </row>
    <row r="158" spans="1:242" s="35" customFormat="1">
      <c r="A158" s="53"/>
      <c r="B158" s="53"/>
      <c r="C158" s="53"/>
    </row>
    <row r="159" spans="1:242" s="35" customFormat="1">
      <c r="A159" s="53"/>
      <c r="B159" s="53"/>
      <c r="C159" s="53"/>
    </row>
    <row r="160" spans="1:242" s="35" customFormat="1">
      <c r="A160" s="53"/>
      <c r="B160" s="53"/>
      <c r="C160" s="5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2023-04-26T13:18:35Z</dcterms:created>
  <dcterms:modified xsi:type="dcterms:W3CDTF">2023-06-20T10:59:42Z</dcterms:modified>
</cp:coreProperties>
</file>