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bookViews>
    <workbookView xWindow="720" yWindow="345" windowWidth="27660" windowHeight="12255" tabRatio="850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Analiz'!$C$1:$C$77</definedName>
    <definedName name="_xlnm._FilterDatabase" localSheetId="24" hidden="1">Destek!$C$1:$C$77</definedName>
    <definedName name="_xlnm._FilterDatabase" localSheetId="25" hidden="1">'Dev.Dest.Tarım Sigortaları'!$C$1:$C$77</definedName>
    <definedName name="_xlnm._FilterDatabase" localSheetId="30" hidden="1">Direkt!$C$1:$C$77</definedName>
    <definedName name="_xlnm._FilterDatabase" localSheetId="31" hidden="1">Endirekt!$C$1:$C$77</definedName>
    <definedName name="_xlnm._FilterDatabase" localSheetId="22" hidden="1">'Finansal Kayıplar'!$C$1:$C$77</definedName>
    <definedName name="_xlnm._FilterDatabase" localSheetId="0" hidden="1">Genel!#REF!</definedName>
    <definedName name="_xlnm._FilterDatabase" localSheetId="19" hidden="1">'Genel Sorumluluk'!$C$1:$C$77</definedName>
    <definedName name="_xlnm._FilterDatabase" localSheetId="14" hidden="1">'Genel Zararlar'!$C$1:$C$77</definedName>
    <definedName name="_xlnm._FilterDatabase" localSheetId="6" hidden="1">'Hastalık-Sağlık'!$C$1:$C$77</definedName>
    <definedName name="_xlnm._FilterDatabase" localSheetId="10" hidden="1">'Hava Araçları'!$C$1:$C$77</definedName>
    <definedName name="_xlnm._FilterDatabase" localSheetId="17" hidden="1">'Hava Araçları Sorumluluk'!$C$1:$C$77</definedName>
    <definedName name="_xlnm._FilterDatabase" localSheetId="4" hidden="1">Hayat!$C$1:$C$77</definedName>
    <definedName name="_xlnm._FilterDatabase" localSheetId="29" hidden="1">'Hayat Grubu Toplam'!$C$1:$C$77</definedName>
    <definedName name="_xlnm._FilterDatabase" localSheetId="3" hidden="1">Hayatdışı!$C$1:$C$77</definedName>
    <definedName name="_xlnm._FilterDatabase" localSheetId="28" hidden="1">'H-Hastalık Sağlık'!$C$1:$C$77</definedName>
    <definedName name="_xlnm._FilterDatabase" localSheetId="27" hidden="1">'H-Hayat Toplam'!$C$1:$C$77</definedName>
    <definedName name="_xlnm._FilterDatabase" localSheetId="23" hidden="1">'Hukuksal Koruma'!$C$1:$C$77</definedName>
    <definedName name="_xlnm._FilterDatabase" localSheetId="7" hidden="1">'Kara Araçları'!$C$1:$C$77</definedName>
    <definedName name="_xlnm._FilterDatabase" localSheetId="15" hidden="1">'Kara Araçları Sorumluluk'!$C$1:$C$77</definedName>
    <definedName name="_xlnm._FilterDatabase" localSheetId="2" hidden="1">'Karşılaştırmalı Prim Üretimi'!#REF!</definedName>
    <definedName name="_xlnm._FilterDatabase" localSheetId="8" hidden="1">Kasko!$C$1:$C$77</definedName>
    <definedName name="_xlnm._FilterDatabase" localSheetId="5" hidden="1">Kaza!$C$1:$C$77</definedName>
    <definedName name="_xlnm._FilterDatabase" localSheetId="21" hidden="1">Kefalet!$C$1:$C$77</definedName>
    <definedName name="_xlnm._FilterDatabase" localSheetId="20" hidden="1">Kredi!$C$1:$C$77</definedName>
    <definedName name="_xlnm._FilterDatabase" localSheetId="26" hidden="1">'Mühendislik Sigortaları'!$C$1:$C$77</definedName>
    <definedName name="_xlnm._FilterDatabase" localSheetId="12" hidden="1">Nakliyat!$C$1:$C$77</definedName>
    <definedName name="_xlnm._FilterDatabase" localSheetId="9" hidden="1">'Raylı Araçlar'!$C$1:$C$77</definedName>
    <definedName name="_xlnm._FilterDatabase" localSheetId="11" hidden="1">'Su Araçları'!$C$1:$C$77</definedName>
    <definedName name="_xlnm._FilterDatabase" localSheetId="18" hidden="1">'Su Araçları Sorumluluk'!$C$1:$C$77</definedName>
    <definedName name="_xlnm._FilterDatabase" localSheetId="32" hidden="1">Toplam!$C$1:$C$77</definedName>
    <definedName name="_xlnm._FilterDatabase" localSheetId="16" hidden="1">Trafik!$C$1:$C$77</definedName>
    <definedName name="_xlnm._FilterDatabase" localSheetId="13" hidden="1">'Yangın ve Doğal Afetler'!$C$1:$C$77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G74" i="30" l="1"/>
  <c r="G66" i="30"/>
  <c r="G58" i="30"/>
  <c r="G50" i="30"/>
  <c r="G42" i="30"/>
  <c r="G34" i="30"/>
  <c r="G26" i="30"/>
  <c r="G18" i="30"/>
  <c r="G10" i="30"/>
  <c r="H70" i="30"/>
  <c r="H62" i="30"/>
  <c r="H54" i="30"/>
  <c r="H46" i="30"/>
  <c r="H38" i="30"/>
  <c r="H30" i="30"/>
  <c r="H22" i="30"/>
  <c r="H14" i="30"/>
  <c r="I74" i="30"/>
  <c r="I66" i="30"/>
  <c r="I58" i="30"/>
  <c r="I50" i="30"/>
  <c r="I42" i="30"/>
  <c r="I34" i="30"/>
  <c r="I26" i="30"/>
  <c r="I18" i="30"/>
  <c r="I10" i="30"/>
  <c r="D69" i="29"/>
  <c r="G60" i="29"/>
  <c r="J51" i="29"/>
  <c r="J72" i="30"/>
  <c r="J64" i="30"/>
  <c r="J56" i="30"/>
  <c r="J48" i="30"/>
  <c r="J40" i="30"/>
  <c r="J32" i="30"/>
  <c r="J24" i="30"/>
  <c r="J16" i="30"/>
  <c r="J8" i="30"/>
  <c r="M69" i="29"/>
  <c r="I68" i="29"/>
  <c r="L59" i="29"/>
  <c r="D51" i="29"/>
  <c r="G42" i="29"/>
  <c r="J33" i="29"/>
  <c r="M24" i="29"/>
  <c r="F13" i="29"/>
  <c r="D73" i="30"/>
  <c r="E54" i="30"/>
  <c r="D33" i="30"/>
  <c r="F11" i="30"/>
  <c r="F67" i="29"/>
  <c r="F51" i="29"/>
  <c r="G40" i="29"/>
  <c r="I29" i="29"/>
  <c r="M17" i="29"/>
  <c r="I9" i="29"/>
  <c r="D51" i="28"/>
  <c r="D19" i="28"/>
  <c r="E66" i="27"/>
  <c r="E50" i="27"/>
  <c r="E34" i="27"/>
  <c r="E18" i="27"/>
  <c r="F72" i="26"/>
  <c r="G63" i="26"/>
  <c r="H54" i="26"/>
  <c r="I45" i="26"/>
  <c r="J36" i="26"/>
  <c r="D26" i="26"/>
  <c r="E17" i="26"/>
  <c r="F8" i="26"/>
  <c r="D62" i="25"/>
  <c r="D46" i="25"/>
  <c r="D30" i="25"/>
  <c r="D14" i="25"/>
  <c r="E71" i="23"/>
  <c r="J64" i="23"/>
  <c r="G57" i="23"/>
  <c r="D50" i="23"/>
  <c r="L42" i="23"/>
  <c r="I35" i="23"/>
  <c r="F28" i="23"/>
  <c r="K21" i="23"/>
  <c r="H14" i="23"/>
  <c r="E7" i="23"/>
  <c r="D59" i="22"/>
  <c r="D43" i="22"/>
  <c r="D27" i="22"/>
  <c r="D11" i="22"/>
  <c r="I69" i="21"/>
  <c r="I61" i="21"/>
  <c r="I53" i="21"/>
  <c r="I45" i="21"/>
  <c r="I37" i="21"/>
  <c r="I29" i="21"/>
  <c r="I21" i="21"/>
  <c r="I13" i="21"/>
  <c r="F74" i="20"/>
  <c r="F70" i="20"/>
  <c r="F66" i="20"/>
  <c r="F62" i="20"/>
  <c r="F58" i="20"/>
  <c r="F54" i="20"/>
  <c r="F50" i="20"/>
  <c r="F46" i="20"/>
  <c r="F42" i="20"/>
  <c r="F38" i="20"/>
  <c r="F34" i="20"/>
  <c r="F30" i="20"/>
  <c r="F26" i="20"/>
  <c r="F22" i="20"/>
  <c r="E65" i="30"/>
  <c r="D44" i="30"/>
  <c r="F22" i="30"/>
  <c r="J69" i="29"/>
  <c r="D58" i="29"/>
  <c r="I45" i="29"/>
  <c r="D37" i="29"/>
  <c r="F26" i="29"/>
  <c r="J14" i="29"/>
  <c r="E59" i="28"/>
  <c r="G73" i="30"/>
  <c r="G65" i="30"/>
  <c r="G57" i="30"/>
  <c r="G49" i="30"/>
  <c r="G41" i="30"/>
  <c r="G33" i="30"/>
  <c r="G25" i="30"/>
  <c r="G17" i="30"/>
  <c r="G9" i="30"/>
  <c r="H69" i="30"/>
  <c r="H61" i="30"/>
  <c r="H53" i="30"/>
  <c r="H45" i="30"/>
  <c r="H37" i="30"/>
  <c r="H29" i="30"/>
  <c r="H21" i="30"/>
  <c r="H13" i="30"/>
  <c r="I73" i="30"/>
  <c r="I65" i="30"/>
  <c r="I57" i="30"/>
  <c r="I49" i="30"/>
  <c r="I41" i="30"/>
  <c r="I33" i="30"/>
  <c r="I25" i="30"/>
  <c r="I17" i="30"/>
  <c r="I9" i="30"/>
  <c r="G68" i="29"/>
  <c r="J59" i="29"/>
  <c r="M50" i="29"/>
  <c r="J71" i="30"/>
  <c r="J63" i="30"/>
  <c r="J55" i="30"/>
  <c r="J47" i="30"/>
  <c r="J39" i="30"/>
  <c r="J31" i="30"/>
  <c r="J23" i="30"/>
  <c r="J15" i="30"/>
  <c r="J7" i="30"/>
  <c r="F66" i="29"/>
  <c r="L67" i="29"/>
  <c r="D59" i="29"/>
  <c r="G50" i="29"/>
  <c r="J41" i="29"/>
  <c r="M32" i="29"/>
  <c r="F21" i="29"/>
  <c r="I12" i="29"/>
  <c r="E73" i="30"/>
  <c r="F51" i="30"/>
  <c r="E30" i="30"/>
  <c r="D9" i="30"/>
  <c r="L63" i="29"/>
  <c r="F50" i="29"/>
  <c r="I39" i="29"/>
  <c r="M27" i="29"/>
  <c r="D17" i="29"/>
  <c r="M7" i="29"/>
  <c r="E48" i="28"/>
  <c r="E16" i="28"/>
  <c r="G63" i="27"/>
  <c r="G47" i="27"/>
  <c r="G31" i="27"/>
  <c r="G15" i="27"/>
  <c r="G71" i="26"/>
  <c r="H62" i="26"/>
  <c r="I53" i="26"/>
  <c r="J44" i="26"/>
  <c r="D34" i="26"/>
  <c r="E25" i="26"/>
  <c r="F16" i="26"/>
  <c r="G7" i="26"/>
  <c r="D60" i="25"/>
  <c r="D44" i="25"/>
  <c r="D28" i="25"/>
  <c r="D12" i="25"/>
  <c r="H70" i="23"/>
  <c r="E63" i="23"/>
  <c r="J56" i="23"/>
  <c r="G49" i="23"/>
  <c r="D42" i="23"/>
  <c r="L34" i="23"/>
  <c r="I27" i="23"/>
  <c r="F20" i="23"/>
  <c r="K13" i="23"/>
  <c r="F72" i="22"/>
  <c r="F56" i="22"/>
  <c r="F40" i="22"/>
  <c r="F24" i="22"/>
  <c r="F8" i="22"/>
  <c r="I68" i="21"/>
  <c r="I60" i="21"/>
  <c r="I52" i="21"/>
  <c r="I44" i="21"/>
  <c r="I36" i="21"/>
  <c r="I28" i="21"/>
  <c r="I20" i="21"/>
  <c r="I12" i="21"/>
  <c r="N73" i="20"/>
  <c r="N69" i="20"/>
  <c r="N65" i="20"/>
  <c r="N61" i="20"/>
  <c r="N57" i="20"/>
  <c r="N53" i="20"/>
  <c r="N49" i="20"/>
  <c r="N45" i="20"/>
  <c r="N41" i="20"/>
  <c r="N37" i="20"/>
  <c r="N33" i="20"/>
  <c r="N29" i="20"/>
  <c r="N25" i="20"/>
  <c r="N21" i="20"/>
  <c r="F62" i="30"/>
  <c r="E41" i="30"/>
  <c r="D20" i="30"/>
  <c r="J68" i="29"/>
  <c r="F56" i="29"/>
  <c r="J44" i="29"/>
  <c r="F36" i="29"/>
  <c r="J24" i="29"/>
  <c r="L13" i="29"/>
  <c r="D54" i="28"/>
  <c r="D22" i="28"/>
  <c r="F66" i="27"/>
  <c r="F50" i="27"/>
  <c r="F34" i="27"/>
  <c r="F18" i="27"/>
  <c r="G72" i="26"/>
  <c r="H63" i="26"/>
  <c r="G72" i="30"/>
  <c r="G64" i="30"/>
  <c r="G56" i="30"/>
  <c r="G48" i="30"/>
  <c r="G40" i="30"/>
  <c r="G32" i="30"/>
  <c r="G24" i="30"/>
  <c r="G16" i="30"/>
  <c r="G8" i="30"/>
  <c r="H68" i="30"/>
  <c r="H60" i="30"/>
  <c r="H52" i="30"/>
  <c r="H44" i="30"/>
  <c r="H36" i="30"/>
  <c r="H28" i="30"/>
  <c r="H20" i="30"/>
  <c r="H12" i="30"/>
  <c r="I72" i="30"/>
  <c r="I64" i="30"/>
  <c r="I56" i="30"/>
  <c r="I48" i="30"/>
  <c r="I40" i="30"/>
  <c r="I32" i="30"/>
  <c r="I24" i="30"/>
  <c r="I16" i="30"/>
  <c r="I8" i="30"/>
  <c r="J67" i="29"/>
  <c r="M58" i="29"/>
  <c r="F47" i="29"/>
  <c r="J70" i="30"/>
  <c r="J62" i="30"/>
  <c r="J54" i="30"/>
  <c r="J46" i="30"/>
  <c r="J38" i="30"/>
  <c r="J30" i="30"/>
  <c r="J22" i="30"/>
  <c r="J14" i="30"/>
  <c r="F74" i="29"/>
  <c r="I65" i="29"/>
  <c r="D67" i="29"/>
  <c r="G58" i="29"/>
  <c r="J49" i="29"/>
  <c r="M40" i="29"/>
  <c r="F29" i="29"/>
  <c r="I20" i="29"/>
  <c r="L11" i="29"/>
  <c r="E70" i="30"/>
  <c r="D49" i="30"/>
  <c r="F27" i="30"/>
  <c r="D74" i="29"/>
  <c r="M62" i="29"/>
  <c r="F49" i="29"/>
  <c r="J38" i="29"/>
  <c r="G25" i="29"/>
  <c r="F16" i="29"/>
  <c r="D7" i="29"/>
  <c r="D43" i="28"/>
  <c r="D11" i="28"/>
  <c r="E62" i="27"/>
  <c r="E46" i="27"/>
  <c r="E30" i="27"/>
  <c r="E14" i="27"/>
  <c r="H70" i="26"/>
  <c r="I61" i="26"/>
  <c r="J52" i="26"/>
  <c r="D42" i="26"/>
  <c r="E33" i="26"/>
  <c r="F24" i="26"/>
  <c r="G15" i="26"/>
  <c r="D74" i="25"/>
  <c r="D58" i="25"/>
  <c r="D42" i="25"/>
  <c r="D26" i="25"/>
  <c r="D10" i="25"/>
  <c r="K69" i="23"/>
  <c r="H62" i="23"/>
  <c r="E55" i="23"/>
  <c r="J48" i="23"/>
  <c r="G41" i="23"/>
  <c r="D34" i="23"/>
  <c r="L26" i="23"/>
  <c r="I19" i="23"/>
  <c r="F12" i="23"/>
  <c r="D71" i="22"/>
  <c r="D55" i="22"/>
  <c r="D39" i="22"/>
  <c r="D23" i="22"/>
  <c r="D7" i="22"/>
  <c r="I67" i="21"/>
  <c r="I59" i="21"/>
  <c r="I51" i="21"/>
  <c r="I43" i="21"/>
  <c r="I35" i="21"/>
  <c r="I27" i="21"/>
  <c r="I19" i="21"/>
  <c r="I11" i="21"/>
  <c r="F73" i="20"/>
  <c r="F69" i="20"/>
  <c r="F65" i="20"/>
  <c r="F61" i="20"/>
  <c r="F57" i="20"/>
  <c r="F53" i="20"/>
  <c r="F49" i="20"/>
  <c r="F45" i="20"/>
  <c r="F41" i="20"/>
  <c r="F37" i="20"/>
  <c r="F33" i="20"/>
  <c r="F29" i="20"/>
  <c r="F25" i="20"/>
  <c r="F21" i="20"/>
  <c r="D60" i="30"/>
  <c r="F38" i="30"/>
  <c r="E17" i="30"/>
  <c r="G67" i="29"/>
  <c r="F54" i="29"/>
  <c r="M42" i="29"/>
  <c r="J34" i="29"/>
  <c r="L23" i="29"/>
  <c r="G11" i="29"/>
  <c r="E51" i="28"/>
  <c r="E19" i="28"/>
  <c r="D65" i="27"/>
  <c r="D49" i="27"/>
  <c r="D33" i="27"/>
  <c r="D17" i="27"/>
  <c r="H71" i="26"/>
  <c r="I62" i="26"/>
  <c r="G71" i="30"/>
  <c r="G63" i="30"/>
  <c r="G55" i="30"/>
  <c r="G47" i="30"/>
  <c r="G39" i="30"/>
  <c r="G31" i="30"/>
  <c r="G23" i="30"/>
  <c r="G15" i="30"/>
  <c r="G7" i="30"/>
  <c r="H67" i="30"/>
  <c r="H59" i="30"/>
  <c r="H51" i="30"/>
  <c r="H43" i="30"/>
  <c r="H35" i="30"/>
  <c r="H27" i="30"/>
  <c r="H19" i="30"/>
  <c r="H11" i="30"/>
  <c r="I71" i="30"/>
  <c r="I63" i="30"/>
  <c r="I55" i="30"/>
  <c r="I47" i="30"/>
  <c r="I39" i="30"/>
  <c r="I31" i="30"/>
  <c r="I23" i="30"/>
  <c r="I15" i="30"/>
  <c r="I7" i="30"/>
  <c r="M66" i="29"/>
  <c r="F55" i="29"/>
  <c r="I46" i="29"/>
  <c r="J69" i="30"/>
  <c r="J61" i="30"/>
  <c r="J53" i="30"/>
  <c r="J45" i="30"/>
  <c r="J37" i="30"/>
  <c r="J29" i="30"/>
  <c r="J21" i="30"/>
  <c r="J13" i="30"/>
  <c r="I73" i="29"/>
  <c r="L64" i="29"/>
  <c r="G66" i="29"/>
  <c r="J57" i="29"/>
  <c r="M48" i="29"/>
  <c r="F37" i="29"/>
  <c r="I28" i="29"/>
  <c r="L19" i="29"/>
  <c r="D11" i="29"/>
  <c r="F67" i="30"/>
  <c r="E46" i="30"/>
  <c r="D25" i="30"/>
  <c r="D73" i="29"/>
  <c r="M61" i="29"/>
  <c r="G48" i="29"/>
  <c r="L37" i="29"/>
  <c r="I24" i="29"/>
  <c r="G15" i="29"/>
  <c r="E72" i="28"/>
  <c r="E40" i="28"/>
  <c r="E8" i="28"/>
  <c r="G59" i="27"/>
  <c r="G43" i="27"/>
  <c r="G27" i="27"/>
  <c r="G11" i="27"/>
  <c r="I69" i="26"/>
  <c r="J60" i="26"/>
  <c r="D50" i="26"/>
  <c r="E41" i="26"/>
  <c r="F32" i="26"/>
  <c r="G23" i="26"/>
  <c r="H14" i="26"/>
  <c r="D72" i="25"/>
  <c r="D56" i="25"/>
  <c r="D40" i="25"/>
  <c r="D24" i="25"/>
  <c r="D8" i="25"/>
  <c r="F68" i="23"/>
  <c r="K61" i="23"/>
  <c r="H54" i="23"/>
  <c r="E47" i="23"/>
  <c r="J40" i="23"/>
  <c r="G33" i="23"/>
  <c r="D26" i="23"/>
  <c r="L18" i="23"/>
  <c r="I11" i="23"/>
  <c r="F68" i="22"/>
  <c r="F52" i="22"/>
  <c r="F36" i="22"/>
  <c r="F20" i="22"/>
  <c r="I74" i="21"/>
  <c r="I66" i="21"/>
  <c r="I58" i="21"/>
  <c r="I50" i="21"/>
  <c r="I42" i="21"/>
  <c r="I34" i="21"/>
  <c r="I26" i="21"/>
  <c r="I18" i="21"/>
  <c r="I10" i="21"/>
  <c r="N72" i="20"/>
  <c r="N68" i="20"/>
  <c r="N64" i="20"/>
  <c r="N60" i="20"/>
  <c r="N56" i="20"/>
  <c r="N52" i="20"/>
  <c r="N48" i="20"/>
  <c r="N44" i="20"/>
  <c r="N40" i="20"/>
  <c r="N36" i="20"/>
  <c r="N32" i="20"/>
  <c r="N28" i="20"/>
  <c r="N24" i="20"/>
  <c r="N20" i="20"/>
  <c r="E57" i="30"/>
  <c r="D36" i="30"/>
  <c r="F14" i="30"/>
  <c r="D66" i="29"/>
  <c r="G53" i="29"/>
  <c r="D42" i="29"/>
  <c r="L33" i="29"/>
  <c r="G21" i="29"/>
  <c r="I10" i="29"/>
  <c r="D46" i="28"/>
  <c r="D14" i="28"/>
  <c r="F62" i="27"/>
  <c r="F46" i="27"/>
  <c r="F30" i="27"/>
  <c r="F14" i="27"/>
  <c r="I70" i="26"/>
  <c r="J61" i="26"/>
  <c r="G70" i="30"/>
  <c r="G62" i="30"/>
  <c r="G54" i="30"/>
  <c r="G46" i="30"/>
  <c r="G38" i="30"/>
  <c r="G30" i="30"/>
  <c r="G22" i="30"/>
  <c r="G14" i="30"/>
  <c r="H74" i="30"/>
  <c r="H66" i="30"/>
  <c r="H58" i="30"/>
  <c r="H50" i="30"/>
  <c r="H42" i="30"/>
  <c r="H34" i="30"/>
  <c r="H26" i="30"/>
  <c r="H18" i="30"/>
  <c r="H10" i="30"/>
  <c r="I70" i="30"/>
  <c r="I62" i="30"/>
  <c r="I54" i="30"/>
  <c r="I46" i="30"/>
  <c r="I38" i="30"/>
  <c r="I30" i="30"/>
  <c r="I22" i="30"/>
  <c r="I14" i="30"/>
  <c r="M74" i="29"/>
  <c r="F63" i="29"/>
  <c r="I54" i="29"/>
  <c r="L45" i="29"/>
  <c r="J68" i="30"/>
  <c r="J60" i="30"/>
  <c r="J52" i="30"/>
  <c r="J44" i="30"/>
  <c r="J36" i="30"/>
  <c r="J28" i="30"/>
  <c r="J20" i="30"/>
  <c r="J12" i="30"/>
  <c r="L72" i="29"/>
  <c r="G74" i="29"/>
  <c r="J65" i="29"/>
  <c r="M56" i="29"/>
  <c r="F45" i="29"/>
  <c r="I36" i="29"/>
  <c r="L27" i="29"/>
  <c r="D19" i="29"/>
  <c r="G10" i="29"/>
  <c r="D65" i="30"/>
  <c r="F43" i="30"/>
  <c r="E22" i="30"/>
  <c r="L71" i="29"/>
  <c r="M60" i="29"/>
  <c r="G47" i="29"/>
  <c r="G35" i="29"/>
  <c r="M22" i="29"/>
  <c r="I14" i="29"/>
  <c r="D67" i="28"/>
  <c r="D35" i="28"/>
  <c r="E74" i="27"/>
  <c r="E58" i="27"/>
  <c r="E42" i="27"/>
  <c r="E26" i="27"/>
  <c r="E10" i="27"/>
  <c r="J68" i="26"/>
  <c r="D58" i="26"/>
  <c r="E49" i="26"/>
  <c r="F40" i="26"/>
  <c r="G31" i="26"/>
  <c r="H22" i="26"/>
  <c r="I13" i="26"/>
  <c r="D70" i="25"/>
  <c r="D54" i="25"/>
  <c r="D38" i="25"/>
  <c r="D22" i="25"/>
  <c r="L74" i="23"/>
  <c r="I67" i="23"/>
  <c r="F60" i="23"/>
  <c r="K53" i="23"/>
  <c r="H46" i="23"/>
  <c r="E39" i="23"/>
  <c r="J32" i="23"/>
  <c r="G25" i="23"/>
  <c r="D18" i="23"/>
  <c r="L10" i="23"/>
  <c r="D67" i="22"/>
  <c r="D51" i="22"/>
  <c r="D35" i="22"/>
  <c r="D19" i="22"/>
  <c r="I73" i="21"/>
  <c r="I65" i="21"/>
  <c r="I57" i="21"/>
  <c r="I49" i="21"/>
  <c r="I41" i="21"/>
  <c r="I33" i="21"/>
  <c r="I25" i="21"/>
  <c r="I17" i="21"/>
  <c r="I9" i="21"/>
  <c r="F72" i="20"/>
  <c r="F68" i="20"/>
  <c r="F64" i="20"/>
  <c r="F60" i="20"/>
  <c r="F56" i="20"/>
  <c r="F52" i="20"/>
  <c r="F48" i="20"/>
  <c r="F44" i="20"/>
  <c r="F40" i="20"/>
  <c r="F36" i="20"/>
  <c r="F32" i="20"/>
  <c r="F28" i="20"/>
  <c r="F24" i="20"/>
  <c r="F20" i="20"/>
  <c r="F54" i="30"/>
  <c r="E33" i="30"/>
  <c r="D12" i="30"/>
  <c r="D65" i="29"/>
  <c r="F52" i="29"/>
  <c r="F41" i="29"/>
  <c r="D32" i="29"/>
  <c r="J19" i="29"/>
  <c r="L8" i="29"/>
  <c r="E43" i="28"/>
  <c r="E11" i="28"/>
  <c r="D61" i="27"/>
  <c r="D45" i="27"/>
  <c r="D29" i="27"/>
  <c r="G69" i="30"/>
  <c r="G61" i="30"/>
  <c r="G53" i="30"/>
  <c r="G45" i="30"/>
  <c r="G37" i="30"/>
  <c r="G29" i="30"/>
  <c r="G21" i="30"/>
  <c r="G13" i="30"/>
  <c r="H73" i="30"/>
  <c r="H65" i="30"/>
  <c r="H57" i="30"/>
  <c r="H49" i="30"/>
  <c r="H41" i="30"/>
  <c r="H33" i="30"/>
  <c r="H25" i="30"/>
  <c r="H17" i="30"/>
  <c r="H9" i="30"/>
  <c r="I69" i="30"/>
  <c r="I61" i="30"/>
  <c r="I53" i="30"/>
  <c r="I45" i="30"/>
  <c r="I37" i="30"/>
  <c r="I29" i="30"/>
  <c r="I21" i="30"/>
  <c r="I13" i="30"/>
  <c r="F71" i="29"/>
  <c r="I62" i="29"/>
  <c r="L53" i="29"/>
  <c r="D45" i="29"/>
  <c r="J67" i="30"/>
  <c r="J59" i="30"/>
  <c r="J51" i="30"/>
  <c r="J43" i="30"/>
  <c r="J35" i="30"/>
  <c r="J27" i="30"/>
  <c r="J19" i="30"/>
  <c r="J11" i="30"/>
  <c r="D72" i="29"/>
  <c r="J73" i="29"/>
  <c r="M64" i="29"/>
  <c r="F53" i="29"/>
  <c r="I44" i="29"/>
  <c r="L35" i="29"/>
  <c r="D27" i="29"/>
  <c r="G18" i="29"/>
  <c r="J9" i="29"/>
  <c r="E62" i="30"/>
  <c r="D41" i="30"/>
  <c r="F19" i="30"/>
  <c r="L70" i="29"/>
  <c r="D57" i="29"/>
  <c r="G46" i="29"/>
  <c r="I34" i="29"/>
  <c r="D22" i="29"/>
  <c r="M12" i="29"/>
  <c r="E64" i="28"/>
  <c r="E32" i="28"/>
  <c r="G71" i="27"/>
  <c r="G55" i="27"/>
  <c r="G39" i="27"/>
  <c r="G23" i="27"/>
  <c r="G7" i="27"/>
  <c r="D66" i="26"/>
  <c r="E57" i="26"/>
  <c r="F48" i="26"/>
  <c r="G39" i="26"/>
  <c r="H30" i="26"/>
  <c r="I21" i="26"/>
  <c r="J12" i="26"/>
  <c r="D68" i="25"/>
  <c r="D52" i="25"/>
  <c r="D36" i="25"/>
  <c r="D20" i="25"/>
  <c r="D74" i="23"/>
  <c r="L66" i="23"/>
  <c r="I59" i="23"/>
  <c r="F52" i="23"/>
  <c r="K45" i="23"/>
  <c r="H38" i="23"/>
  <c r="E31" i="23"/>
  <c r="J24" i="23"/>
  <c r="G17" i="23"/>
  <c r="D10" i="23"/>
  <c r="F64" i="22"/>
  <c r="F48" i="22"/>
  <c r="F32" i="22"/>
  <c r="F16" i="22"/>
  <c r="I72" i="21"/>
  <c r="I64" i="21"/>
  <c r="I56" i="21"/>
  <c r="I48" i="21"/>
  <c r="I40" i="21"/>
  <c r="I32" i="21"/>
  <c r="I24" i="21"/>
  <c r="I16" i="21"/>
  <c r="I8" i="21"/>
  <c r="N71" i="20"/>
  <c r="N67" i="20"/>
  <c r="N63" i="20"/>
  <c r="N59" i="20"/>
  <c r="N55" i="20"/>
  <c r="N51" i="20"/>
  <c r="N47" i="20"/>
  <c r="N43" i="20"/>
  <c r="N39" i="20"/>
  <c r="N35" i="20"/>
  <c r="N31" i="20"/>
  <c r="N27" i="20"/>
  <c r="N23" i="20"/>
  <c r="F73" i="30"/>
  <c r="D52" i="30"/>
  <c r="F30" i="30"/>
  <c r="E9" i="30"/>
  <c r="M63" i="29"/>
  <c r="G51" i="29"/>
  <c r="J39" i="29"/>
  <c r="F31" i="29"/>
  <c r="L18" i="29"/>
  <c r="G68" i="30"/>
  <c r="G60" i="30"/>
  <c r="G52" i="30"/>
  <c r="G44" i="30"/>
  <c r="G36" i="30"/>
  <c r="G28" i="30"/>
  <c r="G20" i="30"/>
  <c r="G12" i="30"/>
  <c r="H72" i="30"/>
  <c r="H64" i="30"/>
  <c r="H56" i="30"/>
  <c r="H48" i="30"/>
  <c r="H40" i="30"/>
  <c r="H32" i="30"/>
  <c r="H24" i="30"/>
  <c r="H16" i="30"/>
  <c r="H8" i="30"/>
  <c r="I68" i="30"/>
  <c r="I60" i="30"/>
  <c r="I52" i="30"/>
  <c r="I44" i="30"/>
  <c r="I36" i="30"/>
  <c r="I28" i="30"/>
  <c r="I20" i="30"/>
  <c r="I12" i="30"/>
  <c r="I70" i="29"/>
  <c r="L61" i="29"/>
  <c r="D53" i="29"/>
  <c r="J74" i="30"/>
  <c r="J66" i="30"/>
  <c r="J58" i="30"/>
  <c r="J50" i="30"/>
  <c r="J42" i="30"/>
  <c r="J34" i="30"/>
  <c r="J26" i="30"/>
  <c r="J18" i="30"/>
  <c r="J10" i="30"/>
  <c r="G71" i="29"/>
  <c r="M72" i="29"/>
  <c r="F61" i="29"/>
  <c r="I52" i="29"/>
  <c r="L43" i="29"/>
  <c r="D35" i="29"/>
  <c r="G26" i="29"/>
  <c r="J17" i="29"/>
  <c r="M8" i="29"/>
  <c r="F59" i="30"/>
  <c r="E38" i="30"/>
  <c r="D17" i="30"/>
  <c r="I69" i="29"/>
  <c r="D56" i="29"/>
  <c r="J43" i="29"/>
  <c r="L32" i="29"/>
  <c r="G20" i="29"/>
  <c r="D12" i="29"/>
  <c r="D59" i="28"/>
  <c r="D27" i="28"/>
  <c r="E70" i="27"/>
  <c r="E54" i="27"/>
  <c r="E38" i="27"/>
  <c r="E22" i="27"/>
  <c r="D74" i="26"/>
  <c r="E65" i="26"/>
  <c r="F56" i="26"/>
  <c r="G47" i="26"/>
  <c r="H38" i="26"/>
  <c r="I29" i="26"/>
  <c r="J20" i="26"/>
  <c r="D10" i="26"/>
  <c r="D66" i="25"/>
  <c r="D50" i="25"/>
  <c r="D34" i="25"/>
  <c r="D18" i="25"/>
  <c r="G73" i="23"/>
  <c r="D66" i="23"/>
  <c r="L58" i="23"/>
  <c r="I51" i="23"/>
  <c r="F44" i="23"/>
  <c r="K37" i="23"/>
  <c r="H30" i="23"/>
  <c r="E23" i="23"/>
  <c r="J16" i="23"/>
  <c r="G9" i="23"/>
  <c r="D63" i="22"/>
  <c r="D47" i="22"/>
  <c r="D31" i="22"/>
  <c r="D15" i="22"/>
  <c r="I71" i="21"/>
  <c r="I63" i="21"/>
  <c r="I55" i="21"/>
  <c r="I47" i="21"/>
  <c r="I39" i="21"/>
  <c r="I31" i="21"/>
  <c r="I23" i="21"/>
  <c r="I15" i="21"/>
  <c r="I7" i="21"/>
  <c r="F71" i="20"/>
  <c r="F67" i="20"/>
  <c r="F63" i="20"/>
  <c r="F59" i="20"/>
  <c r="F55" i="20"/>
  <c r="F51" i="20"/>
  <c r="F47" i="20"/>
  <c r="F43" i="20"/>
  <c r="F39" i="20"/>
  <c r="F35" i="20"/>
  <c r="F31" i="20"/>
  <c r="F27" i="20"/>
  <c r="F23" i="20"/>
  <c r="F70" i="30"/>
  <c r="E49" i="30"/>
  <c r="D28" i="30"/>
  <c r="M71" i="29"/>
  <c r="D62" i="29"/>
  <c r="G49" i="29"/>
  <c r="L38" i="29"/>
  <c r="J29" i="29"/>
  <c r="G16" i="29"/>
  <c r="E67" i="28"/>
  <c r="E35" i="28"/>
  <c r="D73" i="27"/>
  <c r="D57" i="27"/>
  <c r="D41" i="27"/>
  <c r="D25" i="27"/>
  <c r="D9" i="27"/>
  <c r="E66" i="26"/>
  <c r="F57" i="26"/>
  <c r="G59" i="30"/>
  <c r="H63" i="30"/>
  <c r="I67" i="30"/>
  <c r="L69" i="29"/>
  <c r="J33" i="30"/>
  <c r="D43" i="29"/>
  <c r="F68" i="29"/>
  <c r="G67" i="27"/>
  <c r="I37" i="26"/>
  <c r="J72" i="23"/>
  <c r="E15" i="23"/>
  <c r="I54" i="21"/>
  <c r="N66" i="20"/>
  <c r="N34" i="20"/>
  <c r="D60" i="29"/>
  <c r="D30" i="28"/>
  <c r="F42" i="27"/>
  <c r="E74" i="26"/>
  <c r="G56" i="26"/>
  <c r="H47" i="26"/>
  <c r="I38" i="26"/>
  <c r="J29" i="26"/>
  <c r="D19" i="26"/>
  <c r="E10" i="26"/>
  <c r="E66" i="25"/>
  <c r="E50" i="25"/>
  <c r="E34" i="25"/>
  <c r="E18" i="25"/>
  <c r="D65" i="24"/>
  <c r="D33" i="24"/>
  <c r="H73" i="23"/>
  <c r="E66" i="23"/>
  <c r="J59" i="23"/>
  <c r="G52" i="23"/>
  <c r="D45" i="23"/>
  <c r="L37" i="23"/>
  <c r="I30" i="23"/>
  <c r="F23" i="23"/>
  <c r="K16" i="23"/>
  <c r="H9" i="23"/>
  <c r="E63" i="22"/>
  <c r="E47" i="22"/>
  <c r="E31" i="22"/>
  <c r="E15" i="22"/>
  <c r="G73" i="20"/>
  <c r="G69" i="20"/>
  <c r="G65" i="20"/>
  <c r="G61" i="20"/>
  <c r="G57" i="20"/>
  <c r="G53" i="20"/>
  <c r="G49" i="20"/>
  <c r="G45" i="20"/>
  <c r="G41" i="20"/>
  <c r="G37" i="20"/>
  <c r="G33" i="20"/>
  <c r="G29" i="20"/>
  <c r="G25" i="20"/>
  <c r="G21" i="20"/>
  <c r="G17" i="20"/>
  <c r="G13" i="20"/>
  <c r="D55" i="30"/>
  <c r="F33" i="30"/>
  <c r="E12" i="30"/>
  <c r="F59" i="29"/>
  <c r="I48" i="29"/>
  <c r="D38" i="29"/>
  <c r="M28" i="29"/>
  <c r="M18" i="29"/>
  <c r="J10" i="29"/>
  <c r="D57" i="28"/>
  <c r="D25" i="28"/>
  <c r="E69" i="27"/>
  <c r="E53" i="27"/>
  <c r="E37" i="27"/>
  <c r="E21" i="27"/>
  <c r="G73" i="26"/>
  <c r="H64" i="26"/>
  <c r="I55" i="26"/>
  <c r="J46" i="26"/>
  <c r="D36" i="26"/>
  <c r="E27" i="26"/>
  <c r="F18" i="26"/>
  <c r="G9" i="26"/>
  <c r="J70" i="23"/>
  <c r="G63" i="23"/>
  <c r="D56" i="23"/>
  <c r="L48" i="23"/>
  <c r="I41" i="23"/>
  <c r="F34" i="23"/>
  <c r="K27" i="23"/>
  <c r="H20" i="23"/>
  <c r="E13" i="23"/>
  <c r="D74" i="22"/>
  <c r="D58" i="22"/>
  <c r="D42" i="22"/>
  <c r="D26" i="22"/>
  <c r="D10" i="22"/>
  <c r="P71" i="20"/>
  <c r="P67" i="20"/>
  <c r="P63" i="20"/>
  <c r="P59" i="20"/>
  <c r="P55" i="20"/>
  <c r="P51" i="20"/>
  <c r="P47" i="20"/>
  <c r="P43" i="20"/>
  <c r="P39" i="20"/>
  <c r="P35" i="20"/>
  <c r="P31" i="20"/>
  <c r="P27" i="20"/>
  <c r="P23" i="20"/>
  <c r="P19" i="20"/>
  <c r="P15" i="20"/>
  <c r="E55" i="30"/>
  <c r="D34" i="30"/>
  <c r="F12" i="30"/>
  <c r="L68" i="29"/>
  <c r="G59" i="29"/>
  <c r="L46" i="29"/>
  <c r="G32" i="29"/>
  <c r="I21" i="29"/>
  <c r="M9" i="29"/>
  <c r="E57" i="28"/>
  <c r="E25" i="28"/>
  <c r="D68" i="27"/>
  <c r="D52" i="27"/>
  <c r="D36" i="27"/>
  <c r="D20" i="27"/>
  <c r="G51" i="30"/>
  <c r="H55" i="30"/>
  <c r="I59" i="30"/>
  <c r="D61" i="29"/>
  <c r="J25" i="30"/>
  <c r="G34" i="29"/>
  <c r="D55" i="29"/>
  <c r="G51" i="27"/>
  <c r="J28" i="26"/>
  <c r="G65" i="23"/>
  <c r="J8" i="23"/>
  <c r="I46" i="21"/>
  <c r="N62" i="20"/>
  <c r="N30" i="20"/>
  <c r="I47" i="29"/>
  <c r="E27" i="28"/>
  <c r="F38" i="27"/>
  <c r="F73" i="26"/>
  <c r="H55" i="26"/>
  <c r="I46" i="26"/>
  <c r="J37" i="26"/>
  <c r="D27" i="26"/>
  <c r="E18" i="26"/>
  <c r="F9" i="26"/>
  <c r="E64" i="25"/>
  <c r="E48" i="25"/>
  <c r="E32" i="25"/>
  <c r="E16" i="25"/>
  <c r="D61" i="24"/>
  <c r="D29" i="24"/>
  <c r="K72" i="23"/>
  <c r="H65" i="23"/>
  <c r="E58" i="23"/>
  <c r="J51" i="23"/>
  <c r="G44" i="23"/>
  <c r="D37" i="23"/>
  <c r="L29" i="23"/>
  <c r="I22" i="23"/>
  <c r="F15" i="23"/>
  <c r="K8" i="23"/>
  <c r="G60" i="22"/>
  <c r="G44" i="22"/>
  <c r="G28" i="22"/>
  <c r="G12" i="22"/>
  <c r="O72" i="20"/>
  <c r="O68" i="20"/>
  <c r="O64" i="20"/>
  <c r="O60" i="20"/>
  <c r="O56" i="20"/>
  <c r="O52" i="20"/>
  <c r="O48" i="20"/>
  <c r="O44" i="20"/>
  <c r="O40" i="20"/>
  <c r="O36" i="20"/>
  <c r="O32" i="20"/>
  <c r="O28" i="20"/>
  <c r="O24" i="20"/>
  <c r="O20" i="20"/>
  <c r="O16" i="20"/>
  <c r="E74" i="30"/>
  <c r="E52" i="30"/>
  <c r="D31" i="30"/>
  <c r="F9" i="30"/>
  <c r="F58" i="29"/>
  <c r="J47" i="29"/>
  <c r="G36" i="29"/>
  <c r="D28" i="29"/>
  <c r="D18" i="29"/>
  <c r="L9" i="29"/>
  <c r="E54" i="28"/>
  <c r="E22" i="28"/>
  <c r="G66" i="27"/>
  <c r="G50" i="27"/>
  <c r="G34" i="27"/>
  <c r="G18" i="27"/>
  <c r="H72" i="26"/>
  <c r="I63" i="26"/>
  <c r="J54" i="26"/>
  <c r="D44" i="26"/>
  <c r="E35" i="26"/>
  <c r="F26" i="26"/>
  <c r="G17" i="26"/>
  <c r="H8" i="26"/>
  <c r="E69" i="23"/>
  <c r="J62" i="23"/>
  <c r="G55" i="23"/>
  <c r="D48" i="23"/>
  <c r="L40" i="23"/>
  <c r="I33" i="23"/>
  <c r="F26" i="23"/>
  <c r="K19" i="23"/>
  <c r="H12" i="23"/>
  <c r="F71" i="22"/>
  <c r="F55" i="22"/>
  <c r="F39" i="22"/>
  <c r="F23" i="22"/>
  <c r="F7" i="22"/>
  <c r="H71" i="20"/>
  <c r="H67" i="20"/>
  <c r="H63" i="20"/>
  <c r="H59" i="20"/>
  <c r="H55" i="20"/>
  <c r="H51" i="20"/>
  <c r="H47" i="20"/>
  <c r="H43" i="20"/>
  <c r="H39" i="20"/>
  <c r="H35" i="20"/>
  <c r="H31" i="20"/>
  <c r="H27" i="20"/>
  <c r="H23" i="20"/>
  <c r="H19" i="20"/>
  <c r="F74" i="30"/>
  <c r="F52" i="30"/>
  <c r="E31" i="30"/>
  <c r="G43" i="30"/>
  <c r="H47" i="30"/>
  <c r="I51" i="30"/>
  <c r="G52" i="29"/>
  <c r="J17" i="30"/>
  <c r="J25" i="29"/>
  <c r="L42" i="29"/>
  <c r="G35" i="27"/>
  <c r="D18" i="26"/>
  <c r="D58" i="23"/>
  <c r="F60" i="22"/>
  <c r="I38" i="21"/>
  <c r="N58" i="20"/>
  <c r="N26" i="20"/>
  <c r="M37" i="29"/>
  <c r="F74" i="27"/>
  <c r="D37" i="27"/>
  <c r="J69" i="26"/>
  <c r="I54" i="26"/>
  <c r="J45" i="26"/>
  <c r="D35" i="26"/>
  <c r="E26" i="26"/>
  <c r="F17" i="26"/>
  <c r="G8" i="26"/>
  <c r="E62" i="25"/>
  <c r="E46" i="25"/>
  <c r="E30" i="25"/>
  <c r="E14" i="25"/>
  <c r="D57" i="24"/>
  <c r="D25" i="24"/>
  <c r="F71" i="23"/>
  <c r="K64" i="23"/>
  <c r="H57" i="23"/>
  <c r="E50" i="23"/>
  <c r="J43" i="23"/>
  <c r="G36" i="23"/>
  <c r="D29" i="23"/>
  <c r="L21" i="23"/>
  <c r="I14" i="23"/>
  <c r="F7" i="23"/>
  <c r="E59" i="22"/>
  <c r="E43" i="22"/>
  <c r="E27" i="22"/>
  <c r="E11" i="22"/>
  <c r="G72" i="20"/>
  <c r="G68" i="20"/>
  <c r="G64" i="20"/>
  <c r="G60" i="20"/>
  <c r="G56" i="20"/>
  <c r="G52" i="20"/>
  <c r="G48" i="20"/>
  <c r="G44" i="20"/>
  <c r="G40" i="20"/>
  <c r="G36" i="20"/>
  <c r="G32" i="20"/>
  <c r="G28" i="20"/>
  <c r="G24" i="20"/>
  <c r="G20" i="20"/>
  <c r="G16" i="20"/>
  <c r="D71" i="30"/>
  <c r="F49" i="30"/>
  <c r="E28" i="30"/>
  <c r="D7" i="30"/>
  <c r="F57" i="29"/>
  <c r="J46" i="29"/>
  <c r="I35" i="29"/>
  <c r="F27" i="29"/>
  <c r="F17" i="29"/>
  <c r="D8" i="29"/>
  <c r="D49" i="28"/>
  <c r="D17" i="28"/>
  <c r="E65" i="27"/>
  <c r="E49" i="27"/>
  <c r="E33" i="27"/>
  <c r="E17" i="27"/>
  <c r="I71" i="26"/>
  <c r="J62" i="26"/>
  <c r="D52" i="26"/>
  <c r="E43" i="26"/>
  <c r="F34" i="26"/>
  <c r="G25" i="26"/>
  <c r="H16" i="26"/>
  <c r="I7" i="26"/>
  <c r="H68" i="23"/>
  <c r="E61" i="23"/>
  <c r="J54" i="23"/>
  <c r="G47" i="23"/>
  <c r="D40" i="23"/>
  <c r="L32" i="23"/>
  <c r="I25" i="23"/>
  <c r="F18" i="23"/>
  <c r="K11" i="23"/>
  <c r="D70" i="22"/>
  <c r="D54" i="22"/>
  <c r="D38" i="22"/>
  <c r="D22" i="22"/>
  <c r="P74" i="20"/>
  <c r="G35" i="30"/>
  <c r="H39" i="30"/>
  <c r="I43" i="30"/>
  <c r="J73" i="30"/>
  <c r="J9" i="30"/>
  <c r="M16" i="29"/>
  <c r="G30" i="29"/>
  <c r="G19" i="27"/>
  <c r="E9" i="26"/>
  <c r="L50" i="23"/>
  <c r="F44" i="22"/>
  <c r="I30" i="21"/>
  <c r="N54" i="20"/>
  <c r="N22" i="20"/>
  <c r="L28" i="29"/>
  <c r="F70" i="27"/>
  <c r="F26" i="27"/>
  <c r="D67" i="26"/>
  <c r="J53" i="26"/>
  <c r="D43" i="26"/>
  <c r="E34" i="26"/>
  <c r="F25" i="26"/>
  <c r="G16" i="26"/>
  <c r="H7" i="26"/>
  <c r="E60" i="25"/>
  <c r="E44" i="25"/>
  <c r="E28" i="25"/>
  <c r="E12" i="25"/>
  <c r="D53" i="24"/>
  <c r="D21" i="24"/>
  <c r="I70" i="23"/>
  <c r="F63" i="23"/>
  <c r="K56" i="23"/>
  <c r="H49" i="23"/>
  <c r="E42" i="23"/>
  <c r="J35" i="23"/>
  <c r="G28" i="23"/>
  <c r="D21" i="23"/>
  <c r="L13" i="23"/>
  <c r="G72" i="22"/>
  <c r="G56" i="22"/>
  <c r="G40" i="22"/>
  <c r="G24" i="22"/>
  <c r="G8" i="22"/>
  <c r="O71" i="20"/>
  <c r="O67" i="20"/>
  <c r="O63" i="20"/>
  <c r="O59" i="20"/>
  <c r="O55" i="20"/>
  <c r="O51" i="20"/>
  <c r="O47" i="20"/>
  <c r="O43" i="20"/>
  <c r="O39" i="20"/>
  <c r="O35" i="20"/>
  <c r="O31" i="20"/>
  <c r="O27" i="20"/>
  <c r="O23" i="20"/>
  <c r="O19" i="20"/>
  <c r="O15" i="20"/>
  <c r="E68" i="30"/>
  <c r="D47" i="30"/>
  <c r="F25" i="30"/>
  <c r="I74" i="29"/>
  <c r="G56" i="29"/>
  <c r="J45" i="29"/>
  <c r="M33" i="29"/>
  <c r="I25" i="29"/>
  <c r="J15" i="29"/>
  <c r="F7" i="29"/>
  <c r="E46" i="28"/>
  <c r="E14" i="28"/>
  <c r="G62" i="27"/>
  <c r="G46" i="27"/>
  <c r="G30" i="27"/>
  <c r="G14" i="27"/>
  <c r="J70" i="26"/>
  <c r="D60" i="26"/>
  <c r="E51" i="26"/>
  <c r="F42" i="26"/>
  <c r="G33" i="26"/>
  <c r="H24" i="26"/>
  <c r="I15" i="26"/>
  <c r="F74" i="23"/>
  <c r="K67" i="23"/>
  <c r="H60" i="23"/>
  <c r="E53" i="23"/>
  <c r="J46" i="23"/>
  <c r="G39" i="23"/>
  <c r="D32" i="23"/>
  <c r="L24" i="23"/>
  <c r="I17" i="23"/>
  <c r="F10" i="23"/>
  <c r="F67" i="22"/>
  <c r="F51" i="22"/>
  <c r="F35" i="22"/>
  <c r="F19" i="22"/>
  <c r="H74" i="20"/>
  <c r="H70" i="20"/>
  <c r="H66" i="20"/>
  <c r="H62" i="20"/>
  <c r="H58" i="20"/>
  <c r="H54" i="20"/>
  <c r="H50" i="20"/>
  <c r="H46" i="20"/>
  <c r="H42" i="20"/>
  <c r="H38" i="20"/>
  <c r="H34" i="20"/>
  <c r="H30" i="20"/>
  <c r="H26" i="20"/>
  <c r="H22" i="20"/>
  <c r="H18" i="20"/>
  <c r="F68" i="30"/>
  <c r="E47" i="30"/>
  <c r="D26" i="30"/>
  <c r="J74" i="29"/>
  <c r="F65" i="29"/>
  <c r="I53" i="29"/>
  <c r="J40" i="29"/>
  <c r="L29" i="29"/>
  <c r="I16" i="29"/>
  <c r="G7" i="29"/>
  <c r="D44" i="28"/>
  <c r="D12" i="28"/>
  <c r="F61" i="27"/>
  <c r="F45" i="27"/>
  <c r="F29" i="27"/>
  <c r="G27" i="30"/>
  <c r="H31" i="30"/>
  <c r="I35" i="30"/>
  <c r="J65" i="30"/>
  <c r="J70" i="29"/>
  <c r="D74" i="30"/>
  <c r="I19" i="29"/>
  <c r="E73" i="26"/>
  <c r="D64" i="25"/>
  <c r="I43" i="23"/>
  <c r="F28" i="22"/>
  <c r="I22" i="21"/>
  <c r="N50" i="20"/>
  <c r="D68" i="30"/>
  <c r="I15" i="29"/>
  <c r="D69" i="27"/>
  <c r="F22" i="27"/>
  <c r="F65" i="26"/>
  <c r="D51" i="26"/>
  <c r="E42" i="26"/>
  <c r="F33" i="26"/>
  <c r="G24" i="26"/>
  <c r="H15" i="26"/>
  <c r="E74" i="25"/>
  <c r="E58" i="25"/>
  <c r="E42" i="25"/>
  <c r="E26" i="25"/>
  <c r="E10" i="25"/>
  <c r="D49" i="24"/>
  <c r="D17" i="24"/>
  <c r="L69" i="23"/>
  <c r="I62" i="23"/>
  <c r="F55" i="23"/>
  <c r="K48" i="23"/>
  <c r="H41" i="23"/>
  <c r="E34" i="23"/>
  <c r="J27" i="23"/>
  <c r="G20" i="23"/>
  <c r="D13" i="23"/>
  <c r="E71" i="22"/>
  <c r="E55" i="22"/>
  <c r="E39" i="22"/>
  <c r="E23" i="22"/>
  <c r="E7" i="22"/>
  <c r="G71" i="20"/>
  <c r="G67" i="20"/>
  <c r="G63" i="20"/>
  <c r="G59" i="20"/>
  <c r="G55" i="20"/>
  <c r="G51" i="20"/>
  <c r="G47" i="20"/>
  <c r="G43" i="20"/>
  <c r="G39" i="20"/>
  <c r="G35" i="20"/>
  <c r="G31" i="20"/>
  <c r="G27" i="20"/>
  <c r="G23" i="20"/>
  <c r="G19" i="20"/>
  <c r="G15" i="20"/>
  <c r="F65" i="30"/>
  <c r="E44" i="30"/>
  <c r="D23" i="30"/>
  <c r="F73" i="29"/>
  <c r="G55" i="29"/>
  <c r="M43" i="29"/>
  <c r="D33" i="29"/>
  <c r="M23" i="29"/>
  <c r="L14" i="29"/>
  <c r="D73" i="28"/>
  <c r="D41" i="28"/>
  <c r="D9" i="28"/>
  <c r="E61" i="27"/>
  <c r="E45" i="27"/>
  <c r="E29" i="27"/>
  <c r="E13" i="27"/>
  <c r="D68" i="26"/>
  <c r="E59" i="26"/>
  <c r="F50" i="26"/>
  <c r="G41" i="26"/>
  <c r="H32" i="26"/>
  <c r="I23" i="26"/>
  <c r="J14" i="26"/>
  <c r="I73" i="23"/>
  <c r="F66" i="23"/>
  <c r="K59" i="23"/>
  <c r="H52" i="23"/>
  <c r="E45" i="23"/>
  <c r="J38" i="23"/>
  <c r="G31" i="23"/>
  <c r="D24" i="23"/>
  <c r="L16" i="23"/>
  <c r="I9" i="23"/>
  <c r="D66" i="22"/>
  <c r="D50" i="22"/>
  <c r="D34" i="22"/>
  <c r="D18" i="22"/>
  <c r="P73" i="20"/>
  <c r="P69" i="20"/>
  <c r="P65" i="20"/>
  <c r="P61" i="20"/>
  <c r="P57" i="20"/>
  <c r="P53" i="20"/>
  <c r="P49" i="20"/>
  <c r="P45" i="20"/>
  <c r="P41" i="20"/>
  <c r="P37" i="20"/>
  <c r="P33" i="20"/>
  <c r="P29" i="20"/>
  <c r="P25" i="20"/>
  <c r="P21" i="20"/>
  <c r="P17" i="20"/>
  <c r="D66" i="30"/>
  <c r="F44" i="30"/>
  <c r="E23" i="30"/>
  <c r="G73" i="29"/>
  <c r="F64" i="29"/>
  <c r="J52" i="29"/>
  <c r="L39" i="29"/>
  <c r="G27" i="29"/>
  <c r="M14" i="29"/>
  <c r="E73" i="28"/>
  <c r="E41" i="28"/>
  <c r="E9" i="28"/>
  <c r="D60" i="27"/>
  <c r="D44" i="27"/>
  <c r="D28" i="27"/>
  <c r="D12" i="27"/>
  <c r="G19" i="30"/>
  <c r="H23" i="30"/>
  <c r="I27" i="30"/>
  <c r="J57" i="30"/>
  <c r="F69" i="29"/>
  <c r="D57" i="30"/>
  <c r="F11" i="29"/>
  <c r="F64" i="26"/>
  <c r="D48" i="25"/>
  <c r="F36" i="23"/>
  <c r="F12" i="22"/>
  <c r="I14" i="21"/>
  <c r="N46" i="20"/>
  <c r="F46" i="30"/>
  <c r="D70" i="28"/>
  <c r="F58" i="27"/>
  <c r="D21" i="27"/>
  <c r="G64" i="26"/>
  <c r="E50" i="26"/>
  <c r="F41" i="26"/>
  <c r="G32" i="26"/>
  <c r="H23" i="26"/>
  <c r="I14" i="26"/>
  <c r="E72" i="25"/>
  <c r="E56" i="25"/>
  <c r="E40" i="25"/>
  <c r="E24" i="25"/>
  <c r="E8" i="25"/>
  <c r="D45" i="24"/>
  <c r="D13" i="24"/>
  <c r="D69" i="23"/>
  <c r="L61" i="23"/>
  <c r="I54" i="23"/>
  <c r="F47" i="23"/>
  <c r="K40" i="23"/>
  <c r="H33" i="23"/>
  <c r="E26" i="23"/>
  <c r="J19" i="23"/>
  <c r="G12" i="23"/>
  <c r="G68" i="22"/>
  <c r="G52" i="22"/>
  <c r="G36" i="22"/>
  <c r="G20" i="22"/>
  <c r="O74" i="20"/>
  <c r="O70" i="20"/>
  <c r="O66" i="20"/>
  <c r="O62" i="20"/>
  <c r="O58" i="20"/>
  <c r="O54" i="20"/>
  <c r="O50" i="20"/>
  <c r="O46" i="20"/>
  <c r="O42" i="20"/>
  <c r="O38" i="20"/>
  <c r="O34" i="20"/>
  <c r="O30" i="20"/>
  <c r="O26" i="20"/>
  <c r="O22" i="20"/>
  <c r="O18" i="20"/>
  <c r="O14" i="20"/>
  <c r="D63" i="30"/>
  <c r="F41" i="30"/>
  <c r="E20" i="30"/>
  <c r="F72" i="29"/>
  <c r="G54" i="29"/>
  <c r="G41" i="29"/>
  <c r="F32" i="29"/>
  <c r="D23" i="29"/>
  <c r="M13" i="29"/>
  <c r="E70" i="28"/>
  <c r="E38" i="28"/>
  <c r="G74" i="27"/>
  <c r="G58" i="27"/>
  <c r="G42" i="27"/>
  <c r="G26" i="27"/>
  <c r="G10" i="27"/>
  <c r="E67" i="26"/>
  <c r="F58" i="26"/>
  <c r="G49" i="26"/>
  <c r="H40" i="26"/>
  <c r="I31" i="26"/>
  <c r="J22" i="26"/>
  <c r="D12" i="26"/>
  <c r="L72" i="23"/>
  <c r="I65" i="23"/>
  <c r="F58" i="23"/>
  <c r="K51" i="23"/>
  <c r="H44" i="23"/>
  <c r="E37" i="23"/>
  <c r="J30" i="23"/>
  <c r="G23" i="23"/>
  <c r="D16" i="23"/>
  <c r="L8" i="23"/>
  <c r="F63" i="22"/>
  <c r="F47" i="22"/>
  <c r="F31" i="22"/>
  <c r="F15" i="22"/>
  <c r="H73" i="20"/>
  <c r="G11" i="30"/>
  <c r="H15" i="30"/>
  <c r="I19" i="30"/>
  <c r="J49" i="30"/>
  <c r="I60" i="29"/>
  <c r="F35" i="30"/>
  <c r="E56" i="28"/>
  <c r="G55" i="26"/>
  <c r="D32" i="25"/>
  <c r="K29" i="23"/>
  <c r="I70" i="21"/>
  <c r="N74" i="20"/>
  <c r="N42" i="20"/>
  <c r="E25" i="30"/>
  <c r="D62" i="28"/>
  <c r="F54" i="27"/>
  <c r="D13" i="27"/>
  <c r="D59" i="26"/>
  <c r="F49" i="26"/>
  <c r="G40" i="26"/>
  <c r="H31" i="26"/>
  <c r="I22" i="26"/>
  <c r="J13" i="26"/>
  <c r="E70" i="25"/>
  <c r="E54" i="25"/>
  <c r="E38" i="25"/>
  <c r="E22" i="25"/>
  <c r="D73" i="24"/>
  <c r="D41" i="24"/>
  <c r="D9" i="24"/>
  <c r="G68" i="23"/>
  <c r="D61" i="23"/>
  <c r="L53" i="23"/>
  <c r="I46" i="23"/>
  <c r="F39" i="23"/>
  <c r="K32" i="23"/>
  <c r="H25" i="23"/>
  <c r="E18" i="23"/>
  <c r="J11" i="23"/>
  <c r="E67" i="22"/>
  <c r="E51" i="22"/>
  <c r="E35" i="22"/>
  <c r="E19" i="22"/>
  <c r="G74" i="20"/>
  <c r="G70" i="20"/>
  <c r="G66" i="20"/>
  <c r="G62" i="20"/>
  <c r="G58" i="20"/>
  <c r="G54" i="20"/>
  <c r="G50" i="20"/>
  <c r="G46" i="20"/>
  <c r="G42" i="20"/>
  <c r="G38" i="20"/>
  <c r="G34" i="20"/>
  <c r="G30" i="20"/>
  <c r="G26" i="20"/>
  <c r="G22" i="20"/>
  <c r="G18" i="20"/>
  <c r="G14" i="20"/>
  <c r="G67" i="30"/>
  <c r="H46" i="26"/>
  <c r="D53" i="27"/>
  <c r="E68" i="25"/>
  <c r="G60" i="23"/>
  <c r="G64" i="22"/>
  <c r="O57" i="20"/>
  <c r="O25" i="20"/>
  <c r="F17" i="30"/>
  <c r="G31" i="29"/>
  <c r="D33" i="28"/>
  <c r="E25" i="27"/>
  <c r="H48" i="26"/>
  <c r="E11" i="26"/>
  <c r="F50" i="23"/>
  <c r="J22" i="23"/>
  <c r="D46" i="22"/>
  <c r="P70" i="20"/>
  <c r="P62" i="20"/>
  <c r="P54" i="20"/>
  <c r="P46" i="20"/>
  <c r="P38" i="20"/>
  <c r="P30" i="20"/>
  <c r="P22" i="20"/>
  <c r="E71" i="30"/>
  <c r="F28" i="30"/>
  <c r="D70" i="29"/>
  <c r="I51" i="29"/>
  <c r="I31" i="29"/>
  <c r="G12" i="29"/>
  <c r="E49" i="28"/>
  <c r="F69" i="27"/>
  <c r="F41" i="27"/>
  <c r="F17" i="27"/>
  <c r="J71" i="26"/>
  <c r="D61" i="26"/>
  <c r="E52" i="26"/>
  <c r="F43" i="26"/>
  <c r="G34" i="26"/>
  <c r="H25" i="26"/>
  <c r="I16" i="26"/>
  <c r="J7" i="26"/>
  <c r="D46" i="24"/>
  <c r="D14" i="24"/>
  <c r="I68" i="23"/>
  <c r="F61" i="23"/>
  <c r="K54" i="23"/>
  <c r="H47" i="23"/>
  <c r="E40" i="23"/>
  <c r="J33" i="23"/>
  <c r="G26" i="23"/>
  <c r="D19" i="23"/>
  <c r="L11" i="23"/>
  <c r="E70" i="22"/>
  <c r="E54" i="22"/>
  <c r="E38" i="22"/>
  <c r="E22" i="22"/>
  <c r="D74" i="21"/>
  <c r="D66" i="21"/>
  <c r="D58" i="21"/>
  <c r="D50" i="21"/>
  <c r="D42" i="21"/>
  <c r="D34" i="21"/>
  <c r="D26" i="21"/>
  <c r="D18" i="21"/>
  <c r="D10" i="21"/>
  <c r="Q72" i="20"/>
  <c r="Q68" i="20"/>
  <c r="Q64" i="20"/>
  <c r="Q60" i="20"/>
  <c r="Q56" i="20"/>
  <c r="Q52" i="20"/>
  <c r="Q48" i="20"/>
  <c r="Q44" i="20"/>
  <c r="Q40" i="20"/>
  <c r="Q36" i="20"/>
  <c r="Q32" i="20"/>
  <c r="Q28" i="20"/>
  <c r="Q24" i="20"/>
  <c r="Q20" i="20"/>
  <c r="Q16" i="20"/>
  <c r="Q12" i="20"/>
  <c r="D69" i="30"/>
  <c r="F47" i="30"/>
  <c r="E26" i="30"/>
  <c r="M68" i="29"/>
  <c r="I57" i="29"/>
  <c r="M46" i="29"/>
  <c r="F38" i="29"/>
  <c r="D29" i="29"/>
  <c r="F18" i="29"/>
  <c r="H71" i="30"/>
  <c r="D16" i="25"/>
  <c r="F10" i="27"/>
  <c r="E52" i="25"/>
  <c r="D53" i="23"/>
  <c r="G48" i="22"/>
  <c r="O53" i="20"/>
  <c r="O21" i="20"/>
  <c r="D15" i="30"/>
  <c r="I30" i="29"/>
  <c r="E30" i="28"/>
  <c r="G22" i="27"/>
  <c r="I47" i="26"/>
  <c r="F10" i="26"/>
  <c r="I49" i="23"/>
  <c r="E21" i="23"/>
  <c r="F43" i="22"/>
  <c r="H69" i="20"/>
  <c r="H61" i="20"/>
  <c r="H53" i="20"/>
  <c r="H45" i="20"/>
  <c r="H37" i="20"/>
  <c r="H29" i="20"/>
  <c r="H21" i="20"/>
  <c r="E63" i="30"/>
  <c r="F20" i="30"/>
  <c r="I67" i="29"/>
  <c r="J50" i="29"/>
  <c r="J30" i="29"/>
  <c r="I11" i="29"/>
  <c r="D36" i="28"/>
  <c r="F65" i="27"/>
  <c r="D40" i="27"/>
  <c r="D16" i="27"/>
  <c r="D69" i="26"/>
  <c r="E60" i="26"/>
  <c r="F51" i="26"/>
  <c r="G42" i="26"/>
  <c r="H33" i="26"/>
  <c r="I24" i="26"/>
  <c r="J15" i="26"/>
  <c r="D74" i="24"/>
  <c r="D42" i="24"/>
  <c r="D10" i="24"/>
  <c r="L67" i="23"/>
  <c r="I60" i="23"/>
  <c r="F53" i="23"/>
  <c r="K46" i="23"/>
  <c r="H39" i="23"/>
  <c r="E32" i="23"/>
  <c r="J25" i="23"/>
  <c r="G18" i="23"/>
  <c r="D11" i="23"/>
  <c r="G67" i="22"/>
  <c r="G51" i="22"/>
  <c r="G35" i="22"/>
  <c r="G19" i="22"/>
  <c r="D73" i="21"/>
  <c r="D65" i="21"/>
  <c r="D57" i="21"/>
  <c r="D49" i="21"/>
  <c r="D41" i="21"/>
  <c r="D33" i="21"/>
  <c r="D25" i="21"/>
  <c r="D17" i="21"/>
  <c r="D9" i="21"/>
  <c r="I72" i="20"/>
  <c r="I68" i="20"/>
  <c r="I64" i="20"/>
  <c r="I60" i="20"/>
  <c r="I56" i="20"/>
  <c r="I52" i="20"/>
  <c r="I48" i="20"/>
  <c r="I44" i="20"/>
  <c r="I40" i="20"/>
  <c r="I36" i="20"/>
  <c r="I32" i="20"/>
  <c r="I28" i="20"/>
  <c r="I24" i="20"/>
  <c r="I20" i="20"/>
  <c r="I16" i="20"/>
  <c r="I12" i="20"/>
  <c r="E66" i="30"/>
  <c r="D45" i="30"/>
  <c r="F23" i="30"/>
  <c r="M67" i="29"/>
  <c r="I56" i="29"/>
  <c r="M45" i="29"/>
  <c r="J36" i="29"/>
  <c r="F28" i="29"/>
  <c r="J16" i="29"/>
  <c r="E68" i="28"/>
  <c r="E36" i="28"/>
  <c r="G73" i="27"/>
  <c r="G57" i="27"/>
  <c r="G41" i="27"/>
  <c r="G25" i="27"/>
  <c r="G9" i="27"/>
  <c r="G67" i="26"/>
  <c r="H58" i="26"/>
  <c r="I49" i="26"/>
  <c r="J40" i="26"/>
  <c r="D30" i="26"/>
  <c r="E21" i="26"/>
  <c r="F12" i="26"/>
  <c r="D67" i="25"/>
  <c r="D51" i="25"/>
  <c r="D35" i="25"/>
  <c r="D19" i="25"/>
  <c r="K73" i="23"/>
  <c r="H66" i="23"/>
  <c r="E59" i="23"/>
  <c r="J52" i="23"/>
  <c r="G45" i="23"/>
  <c r="D38" i="23"/>
  <c r="L30" i="23"/>
  <c r="I23" i="23"/>
  <c r="F16" i="23"/>
  <c r="K9" i="23"/>
  <c r="D65" i="22"/>
  <c r="D49" i="22"/>
  <c r="D33" i="22"/>
  <c r="D17" i="22"/>
  <c r="E71" i="21"/>
  <c r="H7" i="30"/>
  <c r="H22" i="23"/>
  <c r="E58" i="26"/>
  <c r="E36" i="25"/>
  <c r="L45" i="23"/>
  <c r="G32" i="22"/>
  <c r="O49" i="20"/>
  <c r="O17" i="20"/>
  <c r="D64" i="29"/>
  <c r="F22" i="29"/>
  <c r="E73" i="27"/>
  <c r="E9" i="27"/>
  <c r="I39" i="26"/>
  <c r="D72" i="23"/>
  <c r="K43" i="23"/>
  <c r="G15" i="23"/>
  <c r="D30" i="22"/>
  <c r="P68" i="20"/>
  <c r="P60" i="20"/>
  <c r="P52" i="20"/>
  <c r="P44" i="20"/>
  <c r="P36" i="20"/>
  <c r="P28" i="20"/>
  <c r="P20" i="20"/>
  <c r="F60" i="30"/>
  <c r="D18" i="30"/>
  <c r="I66" i="29"/>
  <c r="J48" i="29"/>
  <c r="I26" i="29"/>
  <c r="D9" i="29"/>
  <c r="E33" i="28"/>
  <c r="D64" i="27"/>
  <c r="F37" i="27"/>
  <c r="F13" i="27"/>
  <c r="E68" i="26"/>
  <c r="F59" i="26"/>
  <c r="G50" i="26"/>
  <c r="H41" i="26"/>
  <c r="I32" i="26"/>
  <c r="J23" i="26"/>
  <c r="D13" i="26"/>
  <c r="D70" i="24"/>
  <c r="D38" i="24"/>
  <c r="G74" i="23"/>
  <c r="D67" i="23"/>
  <c r="L59" i="23"/>
  <c r="I52" i="23"/>
  <c r="F45" i="23"/>
  <c r="K38" i="23"/>
  <c r="H31" i="23"/>
  <c r="E24" i="23"/>
  <c r="J17" i="23"/>
  <c r="G10" i="23"/>
  <c r="E66" i="22"/>
  <c r="E50" i="22"/>
  <c r="E34" i="22"/>
  <c r="E18" i="22"/>
  <c r="D72" i="21"/>
  <c r="D64" i="21"/>
  <c r="D56" i="21"/>
  <c r="D48" i="21"/>
  <c r="D40" i="21"/>
  <c r="D32" i="21"/>
  <c r="D24" i="21"/>
  <c r="D16" i="21"/>
  <c r="D8" i="21"/>
  <c r="Q71" i="20"/>
  <c r="Q67" i="20"/>
  <c r="Q63" i="20"/>
  <c r="Q59" i="20"/>
  <c r="Q55" i="20"/>
  <c r="Q51" i="20"/>
  <c r="Q47" i="20"/>
  <c r="Q43" i="20"/>
  <c r="Q39" i="20"/>
  <c r="Q35" i="20"/>
  <c r="Q31" i="20"/>
  <c r="Q27" i="20"/>
  <c r="Q23" i="20"/>
  <c r="Q19" i="20"/>
  <c r="Q15" i="20"/>
  <c r="Q11" i="20"/>
  <c r="F63" i="30"/>
  <c r="E42" i="30"/>
  <c r="D21" i="30"/>
  <c r="J66" i="29"/>
  <c r="J55" i="29"/>
  <c r="M44" i="29"/>
  <c r="M34" i="29"/>
  <c r="J26" i="29"/>
  <c r="L15" i="29"/>
  <c r="D63" i="28"/>
  <c r="D31" i="28"/>
  <c r="E72" i="27"/>
  <c r="E56" i="27"/>
  <c r="E40" i="27"/>
  <c r="E24" i="27"/>
  <c r="E8" i="27"/>
  <c r="H66" i="26"/>
  <c r="I57" i="26"/>
  <c r="J48" i="26"/>
  <c r="D38" i="26"/>
  <c r="E29" i="26"/>
  <c r="F20" i="26"/>
  <c r="G11" i="26"/>
  <c r="D65" i="25"/>
  <c r="D49" i="25"/>
  <c r="D33" i="25"/>
  <c r="D17" i="25"/>
  <c r="F72" i="23"/>
  <c r="K65" i="23"/>
  <c r="H58" i="23"/>
  <c r="E51" i="23"/>
  <c r="J44" i="23"/>
  <c r="G37" i="23"/>
  <c r="D30" i="23"/>
  <c r="L22" i="23"/>
  <c r="I15" i="23"/>
  <c r="F8" i="23"/>
  <c r="F62" i="22"/>
  <c r="F46" i="22"/>
  <c r="F30" i="22"/>
  <c r="F14" i="22"/>
  <c r="E70" i="21"/>
  <c r="I11" i="30"/>
  <c r="I62" i="21"/>
  <c r="G48" i="26"/>
  <c r="E20" i="25"/>
  <c r="I38" i="23"/>
  <c r="G16" i="22"/>
  <c r="O45" i="20"/>
  <c r="O13" i="20"/>
  <c r="D63" i="29"/>
  <c r="J20" i="29"/>
  <c r="G70" i="27"/>
  <c r="F74" i="26"/>
  <c r="J38" i="26"/>
  <c r="G71" i="23"/>
  <c r="F42" i="23"/>
  <c r="J14" i="23"/>
  <c r="F27" i="22"/>
  <c r="H68" i="20"/>
  <c r="H60" i="20"/>
  <c r="H52" i="20"/>
  <c r="H44" i="20"/>
  <c r="H36" i="20"/>
  <c r="H28" i="20"/>
  <c r="H20" i="20"/>
  <c r="D58" i="30"/>
  <c r="E15" i="30"/>
  <c r="F62" i="29"/>
  <c r="L44" i="29"/>
  <c r="L24" i="29"/>
  <c r="F8" i="29"/>
  <c r="D28" i="28"/>
  <c r="F57" i="27"/>
  <c r="F33" i="27"/>
  <c r="F9" i="27"/>
  <c r="F67" i="26"/>
  <c r="G58" i="26"/>
  <c r="H49" i="26"/>
  <c r="I40" i="26"/>
  <c r="J31" i="26"/>
  <c r="D21" i="26"/>
  <c r="E12" i="26"/>
  <c r="D66" i="24"/>
  <c r="D34" i="24"/>
  <c r="J73" i="23"/>
  <c r="G66" i="23"/>
  <c r="D59" i="23"/>
  <c r="L51" i="23"/>
  <c r="I44" i="23"/>
  <c r="F37" i="23"/>
  <c r="K30" i="23"/>
  <c r="H23" i="23"/>
  <c r="E16" i="23"/>
  <c r="J9" i="23"/>
  <c r="G63" i="22"/>
  <c r="G47" i="22"/>
  <c r="G31" i="22"/>
  <c r="G15" i="22"/>
  <c r="D71" i="21"/>
  <c r="D63" i="21"/>
  <c r="D55" i="21"/>
  <c r="D47" i="21"/>
  <c r="D39" i="21"/>
  <c r="D31" i="21"/>
  <c r="D23" i="21"/>
  <c r="D15" i="21"/>
  <c r="D7" i="21"/>
  <c r="I71" i="20"/>
  <c r="I67" i="20"/>
  <c r="I63" i="20"/>
  <c r="I59" i="20"/>
  <c r="I55" i="20"/>
  <c r="I51" i="20"/>
  <c r="I47" i="20"/>
  <c r="I43" i="20"/>
  <c r="I39" i="20"/>
  <c r="I35" i="20"/>
  <c r="I31" i="20"/>
  <c r="I27" i="20"/>
  <c r="I23" i="20"/>
  <c r="I19" i="20"/>
  <c r="I15" i="20"/>
  <c r="I11" i="20"/>
  <c r="D61" i="30"/>
  <c r="F39" i="30"/>
  <c r="E18" i="30"/>
  <c r="G65" i="29"/>
  <c r="J54" i="29"/>
  <c r="D44" i="29"/>
  <c r="D34" i="29"/>
  <c r="L25" i="29"/>
  <c r="G13" i="29"/>
  <c r="E60" i="28"/>
  <c r="E28" i="28"/>
  <c r="G69" i="27"/>
  <c r="G53" i="27"/>
  <c r="G37" i="27"/>
  <c r="G21" i="27"/>
  <c r="H74" i="26"/>
  <c r="I65" i="26"/>
  <c r="J56" i="26"/>
  <c r="D46" i="26"/>
  <c r="E37" i="26"/>
  <c r="F28" i="26"/>
  <c r="G19" i="26"/>
  <c r="H10" i="26"/>
  <c r="D63" i="25"/>
  <c r="D47" i="25"/>
  <c r="D31" i="25"/>
  <c r="D15" i="25"/>
  <c r="I71" i="23"/>
  <c r="F64" i="23"/>
  <c r="K57" i="23"/>
  <c r="H50" i="23"/>
  <c r="E43" i="23"/>
  <c r="J36" i="23"/>
  <c r="G29" i="23"/>
  <c r="D22" i="23"/>
  <c r="L14" i="23"/>
  <c r="I7" i="23"/>
  <c r="D61" i="22"/>
  <c r="D45" i="22"/>
  <c r="D29" i="22"/>
  <c r="D13" i="22"/>
  <c r="E69" i="21"/>
  <c r="E61" i="21"/>
  <c r="E53" i="21"/>
  <c r="E45" i="21"/>
  <c r="E37" i="21"/>
  <c r="J41" i="30"/>
  <c r="N70" i="20"/>
  <c r="H39" i="26"/>
  <c r="D69" i="24"/>
  <c r="F31" i="23"/>
  <c r="O73" i="20"/>
  <c r="O41" i="20"/>
  <c r="E60" i="30"/>
  <c r="I50" i="29"/>
  <c r="D13" i="29"/>
  <c r="E57" i="27"/>
  <c r="F66" i="26"/>
  <c r="J30" i="26"/>
  <c r="L64" i="23"/>
  <c r="H36" i="23"/>
  <c r="D8" i="23"/>
  <c r="D14" i="22"/>
  <c r="P66" i="20"/>
  <c r="P58" i="20"/>
  <c r="P50" i="20"/>
  <c r="P42" i="20"/>
  <c r="P34" i="20"/>
  <c r="P26" i="20"/>
  <c r="P18" i="20"/>
  <c r="D50" i="30"/>
  <c r="D10" i="30"/>
  <c r="G61" i="29"/>
  <c r="F42" i="29"/>
  <c r="G22" i="29"/>
  <c r="D68" i="28"/>
  <c r="D20" i="28"/>
  <c r="D56" i="27"/>
  <c r="D32" i="27"/>
  <c r="D8" i="27"/>
  <c r="G66" i="26"/>
  <c r="H57" i="26"/>
  <c r="I48" i="26"/>
  <c r="J39" i="26"/>
  <c r="D29" i="26"/>
  <c r="E20" i="26"/>
  <c r="F11" i="26"/>
  <c r="D62" i="24"/>
  <c r="D30" i="24"/>
  <c r="E72" i="23"/>
  <c r="J65" i="23"/>
  <c r="G58" i="23"/>
  <c r="D51" i="23"/>
  <c r="L43" i="23"/>
  <c r="I36" i="23"/>
  <c r="F29" i="23"/>
  <c r="K22" i="23"/>
  <c r="H15" i="23"/>
  <c r="E8" i="23"/>
  <c r="E62" i="22"/>
  <c r="E46" i="22"/>
  <c r="E30" i="22"/>
  <c r="E14" i="22"/>
  <c r="D70" i="21"/>
  <c r="D62" i="21"/>
  <c r="D54" i="21"/>
  <c r="D46" i="21"/>
  <c r="D38" i="21"/>
  <c r="D30" i="21"/>
  <c r="D22" i="21"/>
  <c r="D14" i="21"/>
  <c r="Q74" i="20"/>
  <c r="Q70" i="20"/>
  <c r="Q66" i="20"/>
  <c r="Q62" i="20"/>
  <c r="Q58" i="20"/>
  <c r="Q54" i="20"/>
  <c r="Q50" i="20"/>
  <c r="Q46" i="20"/>
  <c r="Q42" i="20"/>
  <c r="Q38" i="20"/>
  <c r="Q34" i="20"/>
  <c r="Q30" i="20"/>
  <c r="Q26" i="20"/>
  <c r="Q22" i="20"/>
  <c r="Q18" i="20"/>
  <c r="Q14" i="20"/>
  <c r="Q10" i="20"/>
  <c r="E58" i="30"/>
  <c r="D37" i="30"/>
  <c r="F15" i="30"/>
  <c r="G64" i="29"/>
  <c r="J53" i="29"/>
  <c r="F43" i="29"/>
  <c r="F33" i="29"/>
  <c r="D24" i="29"/>
  <c r="J11" i="29"/>
  <c r="D55" i="28"/>
  <c r="D23" i="28"/>
  <c r="E68" i="27"/>
  <c r="E52" i="27"/>
  <c r="E36" i="27"/>
  <c r="E20" i="27"/>
  <c r="I73" i="26"/>
  <c r="J64" i="26"/>
  <c r="D54" i="26"/>
  <c r="E45" i="26"/>
  <c r="F36" i="26"/>
  <c r="G27" i="26"/>
  <c r="H18" i="26"/>
  <c r="I9" i="26"/>
  <c r="D61" i="25"/>
  <c r="D45" i="25"/>
  <c r="D29" i="25"/>
  <c r="D13" i="25"/>
  <c r="L70" i="23"/>
  <c r="I63" i="23"/>
  <c r="F56" i="23"/>
  <c r="K49" i="23"/>
  <c r="H42" i="23"/>
  <c r="E35" i="23"/>
  <c r="J28" i="23"/>
  <c r="L51" i="29"/>
  <c r="N38" i="20"/>
  <c r="I30" i="26"/>
  <c r="D37" i="24"/>
  <c r="K24" i="23"/>
  <c r="O69" i="20"/>
  <c r="O37" i="20"/>
  <c r="F57" i="30"/>
  <c r="I49" i="29"/>
  <c r="F12" i="29"/>
  <c r="G54" i="27"/>
  <c r="G65" i="26"/>
  <c r="D28" i="26"/>
  <c r="D64" i="23"/>
  <c r="K35" i="23"/>
  <c r="G7" i="23"/>
  <c r="F11" i="22"/>
  <c r="H65" i="20"/>
  <c r="H57" i="20"/>
  <c r="H49" i="20"/>
  <c r="H41" i="20"/>
  <c r="H33" i="20"/>
  <c r="H25" i="20"/>
  <c r="H17" i="20"/>
  <c r="D42" i="30"/>
  <c r="E7" i="30"/>
  <c r="F60" i="29"/>
  <c r="G37" i="29"/>
  <c r="M19" i="29"/>
  <c r="E65" i="28"/>
  <c r="E17" i="28"/>
  <c r="F53" i="27"/>
  <c r="F25" i="27"/>
  <c r="G74" i="26"/>
  <c r="H65" i="26"/>
  <c r="I56" i="26"/>
  <c r="J47" i="26"/>
  <c r="D37" i="26"/>
  <c r="E28" i="26"/>
  <c r="F19" i="26"/>
  <c r="G10" i="26"/>
  <c r="D58" i="24"/>
  <c r="D26" i="24"/>
  <c r="H71" i="23"/>
  <c r="E64" i="23"/>
  <c r="J57" i="23"/>
  <c r="G50" i="23"/>
  <c r="D43" i="23"/>
  <c r="L35" i="23"/>
  <c r="I28" i="23"/>
  <c r="F21" i="23"/>
  <c r="K14" i="23"/>
  <c r="H7" i="23"/>
  <c r="G59" i="22"/>
  <c r="G43" i="22"/>
  <c r="G27" i="22"/>
  <c r="G11" i="22"/>
  <c r="D69" i="21"/>
  <c r="D61" i="21"/>
  <c r="D53" i="21"/>
  <c r="D45" i="21"/>
  <c r="D37" i="21"/>
  <c r="D29" i="21"/>
  <c r="D21" i="21"/>
  <c r="D13" i="21"/>
  <c r="I74" i="20"/>
  <c r="I70" i="20"/>
  <c r="I66" i="20"/>
  <c r="I62" i="20"/>
  <c r="I58" i="20"/>
  <c r="I54" i="20"/>
  <c r="I50" i="20"/>
  <c r="I46" i="20"/>
  <c r="I42" i="20"/>
  <c r="I38" i="20"/>
  <c r="I34" i="20"/>
  <c r="I30" i="20"/>
  <c r="I26" i="20"/>
  <c r="I22" i="20"/>
  <c r="I18" i="20"/>
  <c r="I14" i="20"/>
  <c r="I10" i="20"/>
  <c r="F55" i="30"/>
  <c r="E34" i="30"/>
  <c r="D13" i="30"/>
  <c r="G63" i="29"/>
  <c r="L49" i="29"/>
  <c r="I41" i="29"/>
  <c r="J31" i="29"/>
  <c r="F23" i="29"/>
  <c r="E14" i="30"/>
  <c r="M70" i="29"/>
  <c r="J21" i="26"/>
  <c r="E74" i="23"/>
  <c r="H17" i="23"/>
  <c r="O65" i="20"/>
  <c r="O33" i="20"/>
  <c r="D39" i="30"/>
  <c r="I40" i="29"/>
  <c r="D65" i="28"/>
  <c r="E41" i="27"/>
  <c r="G57" i="26"/>
  <c r="D20" i="26"/>
  <c r="I57" i="23"/>
  <c r="E29" i="23"/>
  <c r="D62" i="22"/>
  <c r="P72" i="20"/>
  <c r="P64" i="20"/>
  <c r="P56" i="20"/>
  <c r="P48" i="20"/>
  <c r="P40" i="20"/>
  <c r="P32" i="20"/>
  <c r="P24" i="20"/>
  <c r="P16" i="20"/>
  <c r="E39" i="30"/>
  <c r="G72" i="29"/>
  <c r="G57" i="29"/>
  <c r="J35" i="29"/>
  <c r="G17" i="29"/>
  <c r="D60" i="28"/>
  <c r="F73" i="27"/>
  <c r="F49" i="27"/>
  <c r="D24" i="27"/>
  <c r="H73" i="26"/>
  <c r="I64" i="26"/>
  <c r="J55" i="26"/>
  <c r="D45" i="26"/>
  <c r="E36" i="26"/>
  <c r="F27" i="26"/>
  <c r="G18" i="26"/>
  <c r="H9" i="26"/>
  <c r="D54" i="24"/>
  <c r="D22" i="24"/>
  <c r="K70" i="23"/>
  <c r="H63" i="23"/>
  <c r="E56" i="23"/>
  <c r="J49" i="23"/>
  <c r="G42" i="23"/>
  <c r="D35" i="23"/>
  <c r="L27" i="23"/>
  <c r="I20" i="23"/>
  <c r="F13" i="23"/>
  <c r="E74" i="22"/>
  <c r="E58" i="22"/>
  <c r="E42" i="22"/>
  <c r="E26" i="22"/>
  <c r="E10" i="22"/>
  <c r="D68" i="21"/>
  <c r="D60" i="21"/>
  <c r="D52" i="21"/>
  <c r="D44" i="21"/>
  <c r="D36" i="21"/>
  <c r="D28" i="21"/>
  <c r="D20" i="21"/>
  <c r="D12" i="21"/>
  <c r="Q73" i="20"/>
  <c r="Q69" i="20"/>
  <c r="Q65" i="20"/>
  <c r="Q61" i="20"/>
  <c r="Q57" i="20"/>
  <c r="Q53" i="20"/>
  <c r="Q49" i="20"/>
  <c r="Q45" i="20"/>
  <c r="Q41" i="20"/>
  <c r="Q37" i="20"/>
  <c r="Q33" i="20"/>
  <c r="Q29" i="20"/>
  <c r="Q25" i="20"/>
  <c r="Q21" i="20"/>
  <c r="Q17" i="20"/>
  <c r="Q13" i="20"/>
  <c r="Q9" i="20"/>
  <c r="D53" i="30"/>
  <c r="F31" i="30"/>
  <c r="E10" i="30"/>
  <c r="G62" i="29"/>
  <c r="L48" i="29"/>
  <c r="M39" i="29"/>
  <c r="L30" i="29"/>
  <c r="J21" i="29"/>
  <c r="G8" i="29"/>
  <c r="D47" i="28"/>
  <c r="D15" i="28"/>
  <c r="E64" i="27"/>
  <c r="E48" i="27"/>
  <c r="E32" i="27"/>
  <c r="E16" i="27"/>
  <c r="D70" i="26"/>
  <c r="E61" i="26"/>
  <c r="F52" i="26"/>
  <c r="G43" i="26"/>
  <c r="H34" i="26"/>
  <c r="I25" i="26"/>
  <c r="J16" i="26"/>
  <c r="D73" i="25"/>
  <c r="D57" i="25"/>
  <c r="D41" i="25"/>
  <c r="D25" i="25"/>
  <c r="D9" i="25"/>
  <c r="G69" i="23"/>
  <c r="D62" i="23"/>
  <c r="L54" i="23"/>
  <c r="I47" i="23"/>
  <c r="F40" i="23"/>
  <c r="K33" i="23"/>
  <c r="H26" i="23"/>
  <c r="E19" i="23"/>
  <c r="J12" i="23"/>
  <c r="F70" i="22"/>
  <c r="F54" i="22"/>
  <c r="F38" i="22"/>
  <c r="F22" i="22"/>
  <c r="E74" i="21"/>
  <c r="E66" i="21"/>
  <c r="E58" i="21"/>
  <c r="E50" i="21"/>
  <c r="E42" i="21"/>
  <c r="E24" i="28"/>
  <c r="M38" i="29"/>
  <c r="H72" i="20"/>
  <c r="F36" i="30"/>
  <c r="F21" i="27"/>
  <c r="I8" i="26"/>
  <c r="G34" i="23"/>
  <c r="G7" i="22"/>
  <c r="D11" i="21"/>
  <c r="I45" i="20"/>
  <c r="I13" i="20"/>
  <c r="M29" i="29"/>
  <c r="E20" i="28"/>
  <c r="E44" i="27"/>
  <c r="E69" i="26"/>
  <c r="F44" i="26"/>
  <c r="D22" i="26"/>
  <c r="D55" i="25"/>
  <c r="D11" i="25"/>
  <c r="J60" i="23"/>
  <c r="I39" i="23"/>
  <c r="G21" i="23"/>
  <c r="F74" i="22"/>
  <c r="F42" i="22"/>
  <c r="F10" i="22"/>
  <c r="E63" i="21"/>
  <c r="E52" i="21"/>
  <c r="E41" i="21"/>
  <c r="E32" i="21"/>
  <c r="E24" i="21"/>
  <c r="E16" i="21"/>
  <c r="E8" i="21"/>
  <c r="J68" i="20"/>
  <c r="J60" i="20"/>
  <c r="J52" i="20"/>
  <c r="J44" i="20"/>
  <c r="J36" i="20"/>
  <c r="J28" i="20"/>
  <c r="J20" i="20"/>
  <c r="J12" i="20"/>
  <c r="D65" i="18"/>
  <c r="D72" i="30"/>
  <c r="F50" i="30"/>
  <c r="E29" i="30"/>
  <c r="D8" i="30"/>
  <c r="J60" i="29"/>
  <c r="M49" i="29"/>
  <c r="M35" i="29"/>
  <c r="D25" i="29"/>
  <c r="M15" i="29"/>
  <c r="D74" i="28"/>
  <c r="D42" i="28"/>
  <c r="D10" i="28"/>
  <c r="F60" i="27"/>
  <c r="F44" i="27"/>
  <c r="F28" i="27"/>
  <c r="F12" i="27"/>
  <c r="F69" i="26"/>
  <c r="G60" i="26"/>
  <c r="H51" i="26"/>
  <c r="I42" i="26"/>
  <c r="J33" i="26"/>
  <c r="D23" i="26"/>
  <c r="E14" i="26"/>
  <c r="E71" i="25"/>
  <c r="E55" i="25"/>
  <c r="E39" i="25"/>
  <c r="E23" i="25"/>
  <c r="E7" i="25"/>
  <c r="D43" i="24"/>
  <c r="D11" i="24"/>
  <c r="H69" i="23"/>
  <c r="E62" i="23"/>
  <c r="J55" i="23"/>
  <c r="G48" i="23"/>
  <c r="D41" i="23"/>
  <c r="L33" i="23"/>
  <c r="I26" i="23"/>
  <c r="F19" i="23"/>
  <c r="K12" i="23"/>
  <c r="E73" i="22"/>
  <c r="E57" i="22"/>
  <c r="E41" i="22"/>
  <c r="E25" i="22"/>
  <c r="E9" i="22"/>
  <c r="F67" i="21"/>
  <c r="F59" i="21"/>
  <c r="F51" i="21"/>
  <c r="F43" i="21"/>
  <c r="F35" i="21"/>
  <c r="D38" i="28"/>
  <c r="E62" i="28"/>
  <c r="H64" i="20"/>
  <c r="D71" i="29"/>
  <c r="I72" i="26"/>
  <c r="D50" i="24"/>
  <c r="D27" i="23"/>
  <c r="D67" i="21"/>
  <c r="I73" i="20"/>
  <c r="I41" i="20"/>
  <c r="F71" i="30"/>
  <c r="L20" i="29"/>
  <c r="E12" i="28"/>
  <c r="G33" i="27"/>
  <c r="F68" i="26"/>
  <c r="H42" i="26"/>
  <c r="I17" i="26"/>
  <c r="D53" i="25"/>
  <c r="D7" i="25"/>
  <c r="I55" i="23"/>
  <c r="L38" i="23"/>
  <c r="J20" i="23"/>
  <c r="D73" i="22"/>
  <c r="D41" i="22"/>
  <c r="D9" i="22"/>
  <c r="E62" i="21"/>
  <c r="E51" i="21"/>
  <c r="E40" i="21"/>
  <c r="E31" i="21"/>
  <c r="E23" i="21"/>
  <c r="E15" i="21"/>
  <c r="E7" i="21"/>
  <c r="J67" i="20"/>
  <c r="J59" i="20"/>
  <c r="J51" i="20"/>
  <c r="J43" i="20"/>
  <c r="J35" i="20"/>
  <c r="J27" i="20"/>
  <c r="J19" i="20"/>
  <c r="J11" i="20"/>
  <c r="D61" i="18"/>
  <c r="E69" i="30"/>
  <c r="D48" i="30"/>
  <c r="F26" i="30"/>
  <c r="L74" i="29"/>
  <c r="I59" i="29"/>
  <c r="M47" i="29"/>
  <c r="G33" i="29"/>
  <c r="F24" i="29"/>
  <c r="D15" i="29"/>
  <c r="E71" i="28"/>
  <c r="E39" i="28"/>
  <c r="E7" i="28"/>
  <c r="D59" i="27"/>
  <c r="D43" i="27"/>
  <c r="D27" i="27"/>
  <c r="D11" i="27"/>
  <c r="G68" i="26"/>
  <c r="H59" i="26"/>
  <c r="I50" i="26"/>
  <c r="J41" i="26"/>
  <c r="D31" i="26"/>
  <c r="E22" i="26"/>
  <c r="F13" i="26"/>
  <c r="E69" i="25"/>
  <c r="E53" i="25"/>
  <c r="E37" i="25"/>
  <c r="E21" i="25"/>
  <c r="D71" i="24"/>
  <c r="D39" i="24"/>
  <c r="D7" i="24"/>
  <c r="K68" i="23"/>
  <c r="H61" i="23"/>
  <c r="E54" i="23"/>
  <c r="J47" i="23"/>
  <c r="G40" i="23"/>
  <c r="D33" i="23"/>
  <c r="L25" i="23"/>
  <c r="I18" i="23"/>
  <c r="F11" i="23"/>
  <c r="G70" i="22"/>
  <c r="G54" i="22"/>
  <c r="G38" i="22"/>
  <c r="G22" i="22"/>
  <c r="F74" i="21"/>
  <c r="F66" i="21"/>
  <c r="F58" i="21"/>
  <c r="F50" i="21"/>
  <c r="F42" i="21"/>
  <c r="F34" i="21"/>
  <c r="F26" i="21"/>
  <c r="F18" i="21"/>
  <c r="F10" i="21"/>
  <c r="K70" i="20"/>
  <c r="D11" i="26"/>
  <c r="G38" i="27"/>
  <c r="H56" i="20"/>
  <c r="I55" i="29"/>
  <c r="J63" i="26"/>
  <c r="D18" i="24"/>
  <c r="L19" i="23"/>
  <c r="D59" i="21"/>
  <c r="I69" i="20"/>
  <c r="I37" i="20"/>
  <c r="E50" i="30"/>
  <c r="L10" i="29"/>
  <c r="D7" i="28"/>
  <c r="G29" i="27"/>
  <c r="D62" i="26"/>
  <c r="I41" i="26"/>
  <c r="D14" i="26"/>
  <c r="D43" i="25"/>
  <c r="H74" i="23"/>
  <c r="D54" i="23"/>
  <c r="H34" i="23"/>
  <c r="H18" i="23"/>
  <c r="D69" i="22"/>
  <c r="D37" i="22"/>
  <c r="E73" i="21"/>
  <c r="E60" i="21"/>
  <c r="E49" i="21"/>
  <c r="E39" i="21"/>
  <c r="E30" i="21"/>
  <c r="E22" i="21"/>
  <c r="E14" i="21"/>
  <c r="J74" i="20"/>
  <c r="J66" i="20"/>
  <c r="J58" i="20"/>
  <c r="J50" i="20"/>
  <c r="J42" i="20"/>
  <c r="J34" i="20"/>
  <c r="J26" i="20"/>
  <c r="J18" i="20"/>
  <c r="J10" i="20"/>
  <c r="D57" i="18"/>
  <c r="F66" i="30"/>
  <c r="E45" i="30"/>
  <c r="D24" i="30"/>
  <c r="L73" i="29"/>
  <c r="J58" i="29"/>
  <c r="D46" i="29"/>
  <c r="I32" i="29"/>
  <c r="G23" i="29"/>
  <c r="F14" i="29"/>
  <c r="D66" i="28"/>
  <c r="D34" i="28"/>
  <c r="F72" i="27"/>
  <c r="F56" i="27"/>
  <c r="F40" i="27"/>
  <c r="F24" i="27"/>
  <c r="F8" i="27"/>
  <c r="H67" i="26"/>
  <c r="I58" i="26"/>
  <c r="J49" i="26"/>
  <c r="D39" i="26"/>
  <c r="E30" i="26"/>
  <c r="F21" i="26"/>
  <c r="G12" i="26"/>
  <c r="E67" i="25"/>
  <c r="E51" i="25"/>
  <c r="E35" i="25"/>
  <c r="E19" i="25"/>
  <c r="D67" i="24"/>
  <c r="D35" i="24"/>
  <c r="I74" i="23"/>
  <c r="F67" i="23"/>
  <c r="K60" i="23"/>
  <c r="H53" i="23"/>
  <c r="E46" i="23"/>
  <c r="J39" i="23"/>
  <c r="G32" i="23"/>
  <c r="D25" i="23"/>
  <c r="L17" i="23"/>
  <c r="I10" i="23"/>
  <c r="E69" i="22"/>
  <c r="E53" i="22"/>
  <c r="E37" i="22"/>
  <c r="E21" i="22"/>
  <c r="F73" i="21"/>
  <c r="F65" i="21"/>
  <c r="F57" i="21"/>
  <c r="F49" i="21"/>
  <c r="F41" i="21"/>
  <c r="F33" i="21"/>
  <c r="F25" i="21"/>
  <c r="F17" i="21"/>
  <c r="F9" i="21"/>
  <c r="K69" i="20"/>
  <c r="K61" i="20"/>
  <c r="K53" i="20"/>
  <c r="K45" i="20"/>
  <c r="K37" i="20"/>
  <c r="K29" i="20"/>
  <c r="K21" i="20"/>
  <c r="K13" i="20"/>
  <c r="D70" i="19"/>
  <c r="D38" i="19"/>
  <c r="E72" i="30"/>
  <c r="D51" i="30"/>
  <c r="F29" i="30"/>
  <c r="E8" i="30"/>
  <c r="L65" i="29"/>
  <c r="M54" i="29"/>
  <c r="L41" i="29"/>
  <c r="G29" i="29"/>
  <c r="I18" i="29"/>
  <c r="D69" i="28"/>
  <c r="D37" i="28"/>
  <c r="G72" i="27"/>
  <c r="G56" i="27"/>
  <c r="G40" i="27"/>
  <c r="G24" i="27"/>
  <c r="G8" i="27"/>
  <c r="I67" i="26"/>
  <c r="J58" i="26"/>
  <c r="D48" i="26"/>
  <c r="E39" i="26"/>
  <c r="F30" i="26"/>
  <c r="G21" i="26"/>
  <c r="H12" i="26"/>
  <c r="K71" i="23"/>
  <c r="J67" i="23"/>
  <c r="H56" i="26"/>
  <c r="H48" i="20"/>
  <c r="L34" i="29"/>
  <c r="D53" i="26"/>
  <c r="F69" i="23"/>
  <c r="I12" i="23"/>
  <c r="D51" i="21"/>
  <c r="I65" i="20"/>
  <c r="I33" i="20"/>
  <c r="D29" i="30"/>
  <c r="I7" i="29"/>
  <c r="G65" i="27"/>
  <c r="E28" i="27"/>
  <c r="F60" i="26"/>
  <c r="G35" i="26"/>
  <c r="E13" i="26"/>
  <c r="D39" i="25"/>
  <c r="D70" i="23"/>
  <c r="G53" i="23"/>
  <c r="F32" i="23"/>
  <c r="K17" i="23"/>
  <c r="F66" i="22"/>
  <c r="F34" i="22"/>
  <c r="E72" i="21"/>
  <c r="E59" i="21"/>
  <c r="E48" i="21"/>
  <c r="E38" i="21"/>
  <c r="E29" i="21"/>
  <c r="E21" i="21"/>
  <c r="E13" i="21"/>
  <c r="J73" i="20"/>
  <c r="J65" i="20"/>
  <c r="J57" i="20"/>
  <c r="J49" i="20"/>
  <c r="J41" i="20"/>
  <c r="J33" i="20"/>
  <c r="J25" i="20"/>
  <c r="J17" i="20"/>
  <c r="J9" i="20"/>
  <c r="D53" i="18"/>
  <c r="D64" i="30"/>
  <c r="F42" i="30"/>
  <c r="E21" i="30"/>
  <c r="I72" i="29"/>
  <c r="J56" i="29"/>
  <c r="G43" i="29"/>
  <c r="M30" i="29"/>
  <c r="I22" i="29"/>
  <c r="J12" i="29"/>
  <c r="E63" i="28"/>
  <c r="E31" i="28"/>
  <c r="D71" i="27"/>
  <c r="D55" i="27"/>
  <c r="D39" i="27"/>
  <c r="D23" i="27"/>
  <c r="D7" i="27"/>
  <c r="I66" i="26"/>
  <c r="J57" i="26"/>
  <c r="D47" i="26"/>
  <c r="E38" i="26"/>
  <c r="F29" i="26"/>
  <c r="G20" i="26"/>
  <c r="H11" i="26"/>
  <c r="E65" i="25"/>
  <c r="E49" i="25"/>
  <c r="E33" i="25"/>
  <c r="E17" i="25"/>
  <c r="D63" i="24"/>
  <c r="D31" i="24"/>
  <c r="L73" i="23"/>
  <c r="I66" i="23"/>
  <c r="F59" i="23"/>
  <c r="K52" i="23"/>
  <c r="H45" i="23"/>
  <c r="E38" i="23"/>
  <c r="J31" i="23"/>
  <c r="G24" i="23"/>
  <c r="D17" i="23"/>
  <c r="L9" i="23"/>
  <c r="G66" i="22"/>
  <c r="G50" i="22"/>
  <c r="G34" i="22"/>
  <c r="G18" i="22"/>
  <c r="F72" i="21"/>
  <c r="F64" i="21"/>
  <c r="F56" i="21"/>
  <c r="F48" i="21"/>
  <c r="F40" i="21"/>
  <c r="F32" i="21"/>
  <c r="F24" i="21"/>
  <c r="F16" i="21"/>
  <c r="F8" i="21"/>
  <c r="K68" i="20"/>
  <c r="E10" i="23"/>
  <c r="E19" i="26"/>
  <c r="H40" i="20"/>
  <c r="D14" i="29"/>
  <c r="E44" i="26"/>
  <c r="K62" i="23"/>
  <c r="G71" i="22"/>
  <c r="D43" i="21"/>
  <c r="I61" i="20"/>
  <c r="I29" i="20"/>
  <c r="F7" i="30"/>
  <c r="D71" i="28"/>
  <c r="G61" i="27"/>
  <c r="G17" i="27"/>
  <c r="G59" i="26"/>
  <c r="I33" i="26"/>
  <c r="J8" i="26"/>
  <c r="D37" i="25"/>
  <c r="J68" i="23"/>
  <c r="F48" i="23"/>
  <c r="I31" i="23"/>
  <c r="D14" i="23"/>
  <c r="F58" i="22"/>
  <c r="F26" i="22"/>
  <c r="E68" i="21"/>
  <c r="E57" i="21"/>
  <c r="E47" i="21"/>
  <c r="E36" i="21"/>
  <c r="E28" i="21"/>
  <c r="E20" i="21"/>
  <c r="E12" i="21"/>
  <c r="J72" i="20"/>
  <c r="J64" i="20"/>
  <c r="J56" i="20"/>
  <c r="J48" i="20"/>
  <c r="J40" i="20"/>
  <c r="J32" i="20"/>
  <c r="J24" i="20"/>
  <c r="J16" i="20"/>
  <c r="J8" i="20"/>
  <c r="D49" i="18"/>
  <c r="E61" i="30"/>
  <c r="D40" i="30"/>
  <c r="F18" i="30"/>
  <c r="I71" i="29"/>
  <c r="L54" i="29"/>
  <c r="I42" i="29"/>
  <c r="D30" i="29"/>
  <c r="M20" i="29"/>
  <c r="M10" i="29"/>
  <c r="D58" i="28"/>
  <c r="D26" i="28"/>
  <c r="F68" i="27"/>
  <c r="F52" i="27"/>
  <c r="F36" i="27"/>
  <c r="F20" i="27"/>
  <c r="I74" i="26"/>
  <c r="J65" i="26"/>
  <c r="D55" i="26"/>
  <c r="E46" i="26"/>
  <c r="F37" i="26"/>
  <c r="G28" i="26"/>
  <c r="H19" i="26"/>
  <c r="I10" i="26"/>
  <c r="E63" i="25"/>
  <c r="E47" i="25"/>
  <c r="E31" i="25"/>
  <c r="E15" i="25"/>
  <c r="D59" i="24"/>
  <c r="D27" i="24"/>
  <c r="D73" i="23"/>
  <c r="L65" i="23"/>
  <c r="I58" i="23"/>
  <c r="F51" i="23"/>
  <c r="K44" i="23"/>
  <c r="H37" i="23"/>
  <c r="E30" i="23"/>
  <c r="J23" i="23"/>
  <c r="G16" i="23"/>
  <c r="D9" i="23"/>
  <c r="E65" i="22"/>
  <c r="E49" i="22"/>
  <c r="E33" i="22"/>
  <c r="E17" i="22"/>
  <c r="F71" i="21"/>
  <c r="F63" i="21"/>
  <c r="F55" i="21"/>
  <c r="F47" i="21"/>
  <c r="F39" i="21"/>
  <c r="F31" i="21"/>
  <c r="F23" i="21"/>
  <c r="F15" i="21"/>
  <c r="F7" i="21"/>
  <c r="K67" i="20"/>
  <c r="K59" i="20"/>
  <c r="K51" i="20"/>
  <c r="K43" i="20"/>
  <c r="K35" i="20"/>
  <c r="K27" i="20"/>
  <c r="K19" i="20"/>
  <c r="K11" i="20"/>
  <c r="D62" i="19"/>
  <c r="D30" i="19"/>
  <c r="D67" i="30"/>
  <c r="F45" i="30"/>
  <c r="E24" i="30"/>
  <c r="J72" i="29"/>
  <c r="J63" i="29"/>
  <c r="M52" i="29"/>
  <c r="F39" i="29"/>
  <c r="L26" i="29"/>
  <c r="O61" i="20"/>
  <c r="L56" i="23"/>
  <c r="H32" i="20"/>
  <c r="D52" i="28"/>
  <c r="F35" i="26"/>
  <c r="H55" i="23"/>
  <c r="G55" i="22"/>
  <c r="D35" i="21"/>
  <c r="I57" i="20"/>
  <c r="I25" i="20"/>
  <c r="I58" i="29"/>
  <c r="E52" i="28"/>
  <c r="E60" i="27"/>
  <c r="G13" i="27"/>
  <c r="E53" i="26"/>
  <c r="J32" i="26"/>
  <c r="D71" i="25"/>
  <c r="D27" i="25"/>
  <c r="E67" i="23"/>
  <c r="L46" i="23"/>
  <c r="E27" i="23"/>
  <c r="G13" i="23"/>
  <c r="D57" i="22"/>
  <c r="D25" i="22"/>
  <c r="E67" i="21"/>
  <c r="E56" i="21"/>
  <c r="E46" i="21"/>
  <c r="E35" i="21"/>
  <c r="E27" i="21"/>
  <c r="E19" i="21"/>
  <c r="E11" i="21"/>
  <c r="J71" i="20"/>
  <c r="J63" i="20"/>
  <c r="J55" i="20"/>
  <c r="J47" i="20"/>
  <c r="J39" i="20"/>
  <c r="J31" i="20"/>
  <c r="J23" i="20"/>
  <c r="J15" i="20"/>
  <c r="J7" i="20"/>
  <c r="D45" i="18"/>
  <c r="F58" i="30"/>
  <c r="E37" i="30"/>
  <c r="D16" i="30"/>
  <c r="F70" i="29"/>
  <c r="L52" i="29"/>
  <c r="L40" i="29"/>
  <c r="G28" i="29"/>
  <c r="D20" i="29"/>
  <c r="D10" i="29"/>
  <c r="E55" i="28"/>
  <c r="E23" i="28"/>
  <c r="D67" i="27"/>
  <c r="D51" i="27"/>
  <c r="D35" i="27"/>
  <c r="D19" i="27"/>
  <c r="J73" i="26"/>
  <c r="D63" i="26"/>
  <c r="E54" i="26"/>
  <c r="F45" i="26"/>
  <c r="G36" i="26"/>
  <c r="H27" i="26"/>
  <c r="I18" i="26"/>
  <c r="J9" i="26"/>
  <c r="E61" i="25"/>
  <c r="E45" i="25"/>
  <c r="E29" i="25"/>
  <c r="E13" i="25"/>
  <c r="D55" i="24"/>
  <c r="D23" i="24"/>
  <c r="G72" i="23"/>
  <c r="D65" i="23"/>
  <c r="L57" i="23"/>
  <c r="I50" i="23"/>
  <c r="F43" i="23"/>
  <c r="K36" i="23"/>
  <c r="H29" i="23"/>
  <c r="E22" i="23"/>
  <c r="J15" i="23"/>
  <c r="G8" i="23"/>
  <c r="G62" i="22"/>
  <c r="G46" i="22"/>
  <c r="G30" i="22"/>
  <c r="G14" i="22"/>
  <c r="F70" i="21"/>
  <c r="F62" i="21"/>
  <c r="F54" i="21"/>
  <c r="F46" i="21"/>
  <c r="F38" i="21"/>
  <c r="O29" i="20"/>
  <c r="H28" i="23"/>
  <c r="H24" i="20"/>
  <c r="D72" i="27"/>
  <c r="G26" i="26"/>
  <c r="E48" i="23"/>
  <c r="G39" i="22"/>
  <c r="D27" i="21"/>
  <c r="I53" i="20"/>
  <c r="I21" i="20"/>
  <c r="L47" i="29"/>
  <c r="E44" i="28"/>
  <c r="G49" i="27"/>
  <c r="E12" i="27"/>
  <c r="G51" i="26"/>
  <c r="H26" i="26"/>
  <c r="D69" i="25"/>
  <c r="D23" i="25"/>
  <c r="L62" i="23"/>
  <c r="D46" i="23"/>
  <c r="K25" i="23"/>
  <c r="E11" i="23"/>
  <c r="D53" i="22"/>
  <c r="D21" i="22"/>
  <c r="E65" i="21"/>
  <c r="E55" i="21"/>
  <c r="E44" i="21"/>
  <c r="E34" i="21"/>
  <c r="E26" i="21"/>
  <c r="E18" i="21"/>
  <c r="E10" i="21"/>
  <c r="J70" i="20"/>
  <c r="J62" i="20"/>
  <c r="J54" i="20"/>
  <c r="J46" i="20"/>
  <c r="J38" i="20"/>
  <c r="J30" i="20"/>
  <c r="J22" i="20"/>
  <c r="J14" i="20"/>
  <c r="D73" i="18"/>
  <c r="D41" i="18"/>
  <c r="D56" i="30"/>
  <c r="F34" i="30"/>
  <c r="E13" i="30"/>
  <c r="I63" i="29"/>
  <c r="M51" i="29"/>
  <c r="G38" i="29"/>
  <c r="I27" i="29"/>
  <c r="F19" i="29"/>
  <c r="F9" i="29"/>
  <c r="D50" i="28"/>
  <c r="D18" i="28"/>
  <c r="F64" i="27"/>
  <c r="F48" i="27"/>
  <c r="F32" i="27"/>
  <c r="F16" i="27"/>
  <c r="D71" i="26"/>
  <c r="E62" i="26"/>
  <c r="F53" i="26"/>
  <c r="G44" i="26"/>
  <c r="H35" i="26"/>
  <c r="I26" i="26"/>
  <c r="J17" i="26"/>
  <c r="D7" i="26"/>
  <c r="E59" i="25"/>
  <c r="E43" i="25"/>
  <c r="E27" i="25"/>
  <c r="E11" i="25"/>
  <c r="D51" i="24"/>
  <c r="D19" i="24"/>
  <c r="J71" i="23"/>
  <c r="G64" i="23"/>
  <c r="D57" i="23"/>
  <c r="L49" i="23"/>
  <c r="I42" i="23"/>
  <c r="F35" i="23"/>
  <c r="K28" i="23"/>
  <c r="H21" i="23"/>
  <c r="E14" i="23"/>
  <c r="J7" i="23"/>
  <c r="E61" i="22"/>
  <c r="E45" i="22"/>
  <c r="E29" i="22"/>
  <c r="E13" i="22"/>
  <c r="F69" i="21"/>
  <c r="F61" i="21"/>
  <c r="F53" i="21"/>
  <c r="F45" i="21"/>
  <c r="F37" i="21"/>
  <c r="F29" i="21"/>
  <c r="F21" i="21"/>
  <c r="F13" i="21"/>
  <c r="K73" i="20"/>
  <c r="K65" i="20"/>
  <c r="K57" i="20"/>
  <c r="K49" i="20"/>
  <c r="K41" i="20"/>
  <c r="K33" i="20"/>
  <c r="K25" i="20"/>
  <c r="K17" i="20"/>
  <c r="K9" i="20"/>
  <c r="D54" i="19"/>
  <c r="D22" i="19"/>
  <c r="F61" i="30"/>
  <c r="E40" i="30"/>
  <c r="D19" i="30"/>
  <c r="G70" i="29"/>
  <c r="J61" i="29"/>
  <c r="D48" i="29"/>
  <c r="L36" i="29"/>
  <c r="I23" i="29"/>
  <c r="M11" i="29"/>
  <c r="D53" i="28"/>
  <c r="D21" i="28"/>
  <c r="G64" i="27"/>
  <c r="G48" i="27"/>
  <c r="G32" i="27"/>
  <c r="G16" i="27"/>
  <c r="E71" i="26"/>
  <c r="F62" i="26"/>
  <c r="G53" i="26"/>
  <c r="H44" i="26"/>
  <c r="I35" i="26"/>
  <c r="J26" i="26"/>
  <c r="D16" i="26"/>
  <c r="E7" i="26"/>
  <c r="D68" i="23"/>
  <c r="E36" i="30"/>
  <c r="I49" i="20"/>
  <c r="D59" i="25"/>
  <c r="E64" i="21"/>
  <c r="J61" i="20"/>
  <c r="D37" i="18"/>
  <c r="I17" i="29"/>
  <c r="E70" i="26"/>
  <c r="E57" i="25"/>
  <c r="G56" i="23"/>
  <c r="G58" i="22"/>
  <c r="F36" i="21"/>
  <c r="F12" i="21"/>
  <c r="K62" i="20"/>
  <c r="K48" i="20"/>
  <c r="K36" i="20"/>
  <c r="K23" i="20"/>
  <c r="K10" i="20"/>
  <c r="D42" i="19"/>
  <c r="D59" i="30"/>
  <c r="D27" i="30"/>
  <c r="D68" i="29"/>
  <c r="D49" i="29"/>
  <c r="L31" i="29"/>
  <c r="I13" i="29"/>
  <c r="D45" i="28"/>
  <c r="E71" i="27"/>
  <c r="E51" i="27"/>
  <c r="G28" i="27"/>
  <c r="E7" i="27"/>
  <c r="E63" i="26"/>
  <c r="I51" i="26"/>
  <c r="F38" i="26"/>
  <c r="I27" i="26"/>
  <c r="F14" i="26"/>
  <c r="F70" i="23"/>
  <c r="F62" i="23"/>
  <c r="K55" i="23"/>
  <c r="H48" i="23"/>
  <c r="E41" i="23"/>
  <c r="J34" i="23"/>
  <c r="G27" i="23"/>
  <c r="D20" i="23"/>
  <c r="L12" i="23"/>
  <c r="D72" i="22"/>
  <c r="D56" i="22"/>
  <c r="D40" i="22"/>
  <c r="D24" i="22"/>
  <c r="D8" i="22"/>
  <c r="L22" i="29"/>
  <c r="F71" i="26"/>
  <c r="D64" i="24"/>
  <c r="H27" i="23"/>
  <c r="G70" i="21"/>
  <c r="G38" i="21"/>
  <c r="D73" i="20"/>
  <c r="D57" i="20"/>
  <c r="D41" i="20"/>
  <c r="D25" i="20"/>
  <c r="H13" i="20"/>
  <c r="H7" i="20"/>
  <c r="D35" i="18"/>
  <c r="F65" i="16"/>
  <c r="F49" i="16"/>
  <c r="F33" i="16"/>
  <c r="F17" i="16"/>
  <c r="R73" i="15"/>
  <c r="N69" i="15"/>
  <c r="G66" i="15"/>
  <c r="K62" i="15"/>
  <c r="O58" i="15"/>
  <c r="S54" i="15"/>
  <c r="D51" i="15"/>
  <c r="H47" i="15"/>
  <c r="L43" i="15"/>
  <c r="P39" i="15"/>
  <c r="T35" i="15"/>
  <c r="E32" i="15"/>
  <c r="I28" i="15"/>
  <c r="M24" i="15"/>
  <c r="Q20" i="15"/>
  <c r="J17" i="15"/>
  <c r="F13" i="15"/>
  <c r="R9" i="15"/>
  <c r="J73" i="14"/>
  <c r="M66" i="14"/>
  <c r="K60" i="14"/>
  <c r="N53" i="14"/>
  <c r="L47" i="14"/>
  <c r="J41" i="14"/>
  <c r="M34" i="14"/>
  <c r="K28" i="14"/>
  <c r="N21" i="14"/>
  <c r="L15" i="14"/>
  <c r="J9" i="14"/>
  <c r="E63" i="13"/>
  <c r="E47" i="13"/>
  <c r="E31" i="13"/>
  <c r="E15" i="13"/>
  <c r="D64" i="12"/>
  <c r="E43" i="12"/>
  <c r="F22" i="12"/>
  <c r="D65" i="11"/>
  <c r="D33" i="11"/>
  <c r="D68" i="9"/>
  <c r="D36" i="9"/>
  <c r="L74" i="7"/>
  <c r="L66" i="7"/>
  <c r="L58" i="7"/>
  <c r="L50" i="7"/>
  <c r="L42" i="7"/>
  <c r="L34" i="7"/>
  <c r="L26" i="7"/>
  <c r="L18" i="7"/>
  <c r="L10" i="7"/>
  <c r="E71" i="6"/>
  <c r="G57" i="6"/>
  <c r="D46" i="6"/>
  <c r="F32" i="6"/>
  <c r="M36" i="29"/>
  <c r="D26" i="27"/>
  <c r="F15" i="26"/>
  <c r="J45" i="23"/>
  <c r="G33" i="22"/>
  <c r="H50" i="21"/>
  <c r="F59" i="22"/>
  <c r="I17" i="20"/>
  <c r="D21" i="25"/>
  <c r="E54" i="21"/>
  <c r="J53" i="20"/>
  <c r="E53" i="30"/>
  <c r="J7" i="29"/>
  <c r="F61" i="26"/>
  <c r="E41" i="25"/>
  <c r="D49" i="23"/>
  <c r="G42" i="22"/>
  <c r="F30" i="21"/>
  <c r="F11" i="21"/>
  <c r="K60" i="20"/>
  <c r="K47" i="20"/>
  <c r="K34" i="20"/>
  <c r="K22" i="20"/>
  <c r="K8" i="20"/>
  <c r="D34" i="19"/>
  <c r="E56" i="30"/>
  <c r="F21" i="30"/>
  <c r="L66" i="29"/>
  <c r="D47" i="29"/>
  <c r="J27" i="29"/>
  <c r="G9" i="29"/>
  <c r="E42" i="28"/>
  <c r="G68" i="27"/>
  <c r="E47" i="27"/>
  <c r="E27" i="27"/>
  <c r="J74" i="26"/>
  <c r="G61" i="26"/>
  <c r="J50" i="26"/>
  <c r="G37" i="26"/>
  <c r="D24" i="26"/>
  <c r="G13" i="26"/>
  <c r="I69" i="23"/>
  <c r="I61" i="23"/>
  <c r="F54" i="23"/>
  <c r="K47" i="23"/>
  <c r="H40" i="23"/>
  <c r="E33" i="23"/>
  <c r="J26" i="23"/>
  <c r="G19" i="23"/>
  <c r="D12" i="23"/>
  <c r="F69" i="22"/>
  <c r="F53" i="22"/>
  <c r="F37" i="22"/>
  <c r="F21" i="22"/>
  <c r="E67" i="30"/>
  <c r="D16" i="29"/>
  <c r="E64" i="26"/>
  <c r="D32" i="24"/>
  <c r="J21" i="23"/>
  <c r="G66" i="21"/>
  <c r="G34" i="21"/>
  <c r="D71" i="20"/>
  <c r="D55" i="20"/>
  <c r="D39" i="20"/>
  <c r="D23" i="20"/>
  <c r="L12" i="20"/>
  <c r="D72" i="18"/>
  <c r="D26" i="18"/>
  <c r="D64" i="16"/>
  <c r="D48" i="16"/>
  <c r="D32" i="16"/>
  <c r="D16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G72" i="14"/>
  <c r="E66" i="14"/>
  <c r="H59" i="14"/>
  <c r="F53" i="14"/>
  <c r="I46" i="14"/>
  <c r="G40" i="14"/>
  <c r="E34" i="14"/>
  <c r="H27" i="14"/>
  <c r="F21" i="14"/>
  <c r="I14" i="14"/>
  <c r="G8" i="14"/>
  <c r="E61" i="13"/>
  <c r="E45" i="13"/>
  <c r="E29" i="13"/>
  <c r="E13" i="13"/>
  <c r="H16" i="20"/>
  <c r="D39" i="29"/>
  <c r="G61" i="23"/>
  <c r="E43" i="21"/>
  <c r="J45" i="20"/>
  <c r="D32" i="30"/>
  <c r="E47" i="28"/>
  <c r="G52" i="26"/>
  <c r="E25" i="25"/>
  <c r="L41" i="23"/>
  <c r="G26" i="22"/>
  <c r="F28" i="21"/>
  <c r="K74" i="20"/>
  <c r="K58" i="20"/>
  <c r="K46" i="20"/>
  <c r="K32" i="20"/>
  <c r="K20" i="20"/>
  <c r="K7" i="20"/>
  <c r="D26" i="19"/>
  <c r="F53" i="30"/>
  <c r="E16" i="30"/>
  <c r="I64" i="29"/>
  <c r="F44" i="29"/>
  <c r="G24" i="29"/>
  <c r="I8" i="29"/>
  <c r="E34" i="28"/>
  <c r="E67" i="27"/>
  <c r="G44" i="27"/>
  <c r="E23" i="27"/>
  <c r="D72" i="26"/>
  <c r="H60" i="26"/>
  <c r="E47" i="26"/>
  <c r="H36" i="26"/>
  <c r="E23" i="26"/>
  <c r="I11" i="26"/>
  <c r="L68" i="23"/>
  <c r="L60" i="23"/>
  <c r="I53" i="23"/>
  <c r="F46" i="23"/>
  <c r="K39" i="23"/>
  <c r="H32" i="23"/>
  <c r="E25" i="23"/>
  <c r="J18" i="23"/>
  <c r="G11" i="23"/>
  <c r="D68" i="22"/>
  <c r="D52" i="22"/>
  <c r="D36" i="22"/>
  <c r="D20" i="22"/>
  <c r="D46" i="30"/>
  <c r="E45" i="28"/>
  <c r="D57" i="26"/>
  <c r="E68" i="23"/>
  <c r="L15" i="23"/>
  <c r="G62" i="21"/>
  <c r="G30" i="21"/>
  <c r="D69" i="20"/>
  <c r="D53" i="20"/>
  <c r="D37" i="20"/>
  <c r="D21" i="20"/>
  <c r="N11" i="20"/>
  <c r="D67" i="18"/>
  <c r="D21" i="18"/>
  <c r="F61" i="16"/>
  <c r="F45" i="16"/>
  <c r="F29" i="16"/>
  <c r="F13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L71" i="14"/>
  <c r="J65" i="14"/>
  <c r="M58" i="14"/>
  <c r="K52" i="14"/>
  <c r="N45" i="14"/>
  <c r="L39" i="14"/>
  <c r="J33" i="14"/>
  <c r="M26" i="14"/>
  <c r="K20" i="14"/>
  <c r="N13" i="14"/>
  <c r="L7" i="14"/>
  <c r="E59" i="13"/>
  <c r="E43" i="13"/>
  <c r="E27" i="13"/>
  <c r="E11" i="13"/>
  <c r="E59" i="12"/>
  <c r="F38" i="12"/>
  <c r="D16" i="12"/>
  <c r="D57" i="11"/>
  <c r="D25" i="11"/>
  <c r="D60" i="9"/>
  <c r="D28" i="9"/>
  <c r="I73" i="7"/>
  <c r="I65" i="7"/>
  <c r="I57" i="7"/>
  <c r="I49" i="7"/>
  <c r="I41" i="7"/>
  <c r="I33" i="7"/>
  <c r="I25" i="7"/>
  <c r="I17" i="7"/>
  <c r="I9" i="7"/>
  <c r="H66" i="6"/>
  <c r="E55" i="6"/>
  <c r="G41" i="6"/>
  <c r="D30" i="6"/>
  <c r="J23" i="29"/>
  <c r="E72" i="26"/>
  <c r="D68" i="24"/>
  <c r="E28" i="23"/>
  <c r="H74" i="21"/>
  <c r="D48" i="27"/>
  <c r="D39" i="28"/>
  <c r="K41" i="23"/>
  <c r="E33" i="21"/>
  <c r="J37" i="20"/>
  <c r="F10" i="30"/>
  <c r="E15" i="28"/>
  <c r="H43" i="26"/>
  <c r="E9" i="25"/>
  <c r="I34" i="23"/>
  <c r="G10" i="22"/>
  <c r="F27" i="21"/>
  <c r="K72" i="20"/>
  <c r="K56" i="20"/>
  <c r="K44" i="20"/>
  <c r="K31" i="20"/>
  <c r="K18" i="20"/>
  <c r="D74" i="19"/>
  <c r="D18" i="19"/>
  <c r="E48" i="30"/>
  <c r="F13" i="30"/>
  <c r="J62" i="29"/>
  <c r="J42" i="29"/>
  <c r="J22" i="29"/>
  <c r="E74" i="28"/>
  <c r="D29" i="28"/>
  <c r="E63" i="27"/>
  <c r="E43" i="27"/>
  <c r="G20" i="27"/>
  <c r="F70" i="26"/>
  <c r="I59" i="26"/>
  <c r="F46" i="26"/>
  <c r="J34" i="26"/>
  <c r="F22" i="26"/>
  <c r="J10" i="26"/>
  <c r="G67" i="23"/>
  <c r="D60" i="23"/>
  <c r="L52" i="23"/>
  <c r="I45" i="23"/>
  <c r="F38" i="23"/>
  <c r="K31" i="23"/>
  <c r="H24" i="23"/>
  <c r="E17" i="23"/>
  <c r="J10" i="23"/>
  <c r="F65" i="22"/>
  <c r="F49" i="22"/>
  <c r="F33" i="22"/>
  <c r="F17" i="22"/>
  <c r="F24" i="30"/>
  <c r="D24" i="28"/>
  <c r="J35" i="26"/>
  <c r="G62" i="23"/>
  <c r="E64" i="22"/>
  <c r="G58" i="21"/>
  <c r="G26" i="21"/>
  <c r="D67" i="20"/>
  <c r="D51" i="20"/>
  <c r="D35" i="20"/>
  <c r="F19" i="20"/>
  <c r="P10" i="20"/>
  <c r="D62" i="18"/>
  <c r="D12" i="18"/>
  <c r="D60" i="16"/>
  <c r="D44" i="16"/>
  <c r="D28" i="16"/>
  <c r="D12" i="16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H23" i="15"/>
  <c r="L19" i="15"/>
  <c r="P15" i="15"/>
  <c r="T11" i="15"/>
  <c r="E8" i="15"/>
  <c r="I70" i="14"/>
  <c r="G64" i="14"/>
  <c r="E58" i="14"/>
  <c r="H51" i="14"/>
  <c r="F45" i="14"/>
  <c r="I38" i="14"/>
  <c r="G32" i="14"/>
  <c r="E26" i="14"/>
  <c r="H19" i="14"/>
  <c r="F13" i="14"/>
  <c r="E73" i="13"/>
  <c r="E57" i="13"/>
  <c r="E41" i="13"/>
  <c r="E25" i="13"/>
  <c r="E9" i="13"/>
  <c r="H17" i="26"/>
  <c r="G45" i="27"/>
  <c r="F24" i="23"/>
  <c r="E25" i="21"/>
  <c r="J29" i="20"/>
  <c r="I61" i="29"/>
  <c r="D63" i="27"/>
  <c r="I34" i="26"/>
  <c r="D47" i="24"/>
  <c r="F27" i="23"/>
  <c r="F68" i="21"/>
  <c r="F22" i="21"/>
  <c r="K71" i="20"/>
  <c r="K55" i="20"/>
  <c r="K42" i="20"/>
  <c r="K30" i="20"/>
  <c r="K16" i="20"/>
  <c r="D66" i="19"/>
  <c r="D14" i="19"/>
  <c r="D43" i="30"/>
  <c r="D11" i="30"/>
  <c r="L57" i="29"/>
  <c r="D40" i="29"/>
  <c r="L21" i="29"/>
  <c r="E66" i="28"/>
  <c r="E26" i="28"/>
  <c r="G60" i="27"/>
  <c r="E39" i="27"/>
  <c r="E19" i="27"/>
  <c r="G69" i="26"/>
  <c r="D56" i="26"/>
  <c r="G45" i="26"/>
  <c r="D32" i="26"/>
  <c r="H20" i="26"/>
  <c r="D8" i="26"/>
  <c r="J66" i="23"/>
  <c r="G59" i="23"/>
  <c r="D52" i="23"/>
  <c r="L44" i="23"/>
  <c r="I37" i="23"/>
  <c r="F30" i="23"/>
  <c r="K23" i="23"/>
  <c r="H16" i="23"/>
  <c r="E9" i="23"/>
  <c r="D64" i="22"/>
  <c r="D48" i="22"/>
  <c r="D32" i="22"/>
  <c r="D16" i="22"/>
  <c r="M65" i="29"/>
  <c r="F67" i="27"/>
  <c r="I28" i="26"/>
  <c r="I56" i="23"/>
  <c r="G53" i="22"/>
  <c r="G54" i="21"/>
  <c r="G22" i="21"/>
  <c r="D65" i="20"/>
  <c r="D49" i="20"/>
  <c r="D33" i="20"/>
  <c r="D18" i="20"/>
  <c r="E10" i="20"/>
  <c r="D56" i="18"/>
  <c r="F73" i="16"/>
  <c r="F57" i="16"/>
  <c r="F41" i="16"/>
  <c r="F25" i="16"/>
  <c r="F9" i="16"/>
  <c r="P71" i="15"/>
  <c r="T67" i="15"/>
  <c r="E64" i="15"/>
  <c r="I60" i="15"/>
  <c r="M56" i="15"/>
  <c r="Q52" i="15"/>
  <c r="J49" i="15"/>
  <c r="F45" i="15"/>
  <c r="R41" i="15"/>
  <c r="N37" i="15"/>
  <c r="G34" i="15"/>
  <c r="K30" i="15"/>
  <c r="O26" i="15"/>
  <c r="S22" i="15"/>
  <c r="D19" i="15"/>
  <c r="H15" i="15"/>
  <c r="L11" i="15"/>
  <c r="P7" i="15"/>
  <c r="N69" i="14"/>
  <c r="L63" i="14"/>
  <c r="J57" i="14"/>
  <c r="M50" i="14"/>
  <c r="K44" i="14"/>
  <c r="N37" i="14"/>
  <c r="L31" i="14"/>
  <c r="J25" i="14"/>
  <c r="M18" i="14"/>
  <c r="K12" i="14"/>
  <c r="E71" i="13"/>
  <c r="E55" i="13"/>
  <c r="E39" i="13"/>
  <c r="E23" i="13"/>
  <c r="E7" i="13"/>
  <c r="F54" i="12"/>
  <c r="D32" i="12"/>
  <c r="E11" i="12"/>
  <c r="D49" i="11"/>
  <c r="D17" i="11"/>
  <c r="D52" i="9"/>
  <c r="D20" i="9"/>
  <c r="F72" i="7"/>
  <c r="F64" i="7"/>
  <c r="F56" i="7"/>
  <c r="F48" i="7"/>
  <c r="F40" i="7"/>
  <c r="F32" i="7"/>
  <c r="F24" i="7"/>
  <c r="F16" i="7"/>
  <c r="F8" i="7"/>
  <c r="F64" i="6"/>
  <c r="H50" i="6"/>
  <c r="E39" i="6"/>
  <c r="F48" i="30"/>
  <c r="E69" i="28"/>
  <c r="J43" i="26"/>
  <c r="K74" i="23"/>
  <c r="I16" i="23"/>
  <c r="H66" i="21"/>
  <c r="H34" i="21"/>
  <c r="E71" i="20"/>
  <c r="E55" i="20"/>
  <c r="J41" i="23"/>
  <c r="J72" i="26"/>
  <c r="H10" i="23"/>
  <c r="E17" i="21"/>
  <c r="J21" i="20"/>
  <c r="L50" i="29"/>
  <c r="D47" i="27"/>
  <c r="J25" i="26"/>
  <c r="D15" i="24"/>
  <c r="K20" i="23"/>
  <c r="F60" i="21"/>
  <c r="F20" i="21"/>
  <c r="K66" i="20"/>
  <c r="K54" i="20"/>
  <c r="K40" i="20"/>
  <c r="K28" i="20"/>
  <c r="K15" i="20"/>
  <c r="D58" i="19"/>
  <c r="D10" i="19"/>
  <c r="F37" i="30"/>
  <c r="M73" i="29"/>
  <c r="L56" i="29"/>
  <c r="J37" i="29"/>
  <c r="G19" i="29"/>
  <c r="D61" i="28"/>
  <c r="E18" i="28"/>
  <c r="E59" i="27"/>
  <c r="G36" i="27"/>
  <c r="E15" i="27"/>
  <c r="H68" i="26"/>
  <c r="E55" i="26"/>
  <c r="I43" i="26"/>
  <c r="E31" i="26"/>
  <c r="I19" i="26"/>
  <c r="J74" i="23"/>
  <c r="E65" i="23"/>
  <c r="J58" i="23"/>
  <c r="G51" i="23"/>
  <c r="D44" i="23"/>
  <c r="L36" i="23"/>
  <c r="I29" i="23"/>
  <c r="F22" i="23"/>
  <c r="K15" i="23"/>
  <c r="H8" i="23"/>
  <c r="F61" i="22"/>
  <c r="F45" i="22"/>
  <c r="F29" i="22"/>
  <c r="F13" i="22"/>
  <c r="M57" i="29"/>
  <c r="D46" i="27"/>
  <c r="H21" i="26"/>
  <c r="K50" i="23"/>
  <c r="E32" i="22"/>
  <c r="G50" i="21"/>
  <c r="G18" i="21"/>
  <c r="D63" i="20"/>
  <c r="D47" i="20"/>
  <c r="D31" i="20"/>
  <c r="M16" i="20"/>
  <c r="H9" i="20"/>
  <c r="D51" i="18"/>
  <c r="D72" i="16"/>
  <c r="D56" i="16"/>
  <c r="D40" i="16"/>
  <c r="D24" i="16"/>
  <c r="D8" i="16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K22" i="15"/>
  <c r="O18" i="15"/>
  <c r="S14" i="15"/>
  <c r="D11" i="15"/>
  <c r="H7" i="15"/>
  <c r="F69" i="14"/>
  <c r="I62" i="14"/>
  <c r="G56" i="14"/>
  <c r="E50" i="14"/>
  <c r="H43" i="14"/>
  <c r="F37" i="14"/>
  <c r="I30" i="14"/>
  <c r="G24" i="14"/>
  <c r="E18" i="14"/>
  <c r="H11" i="14"/>
  <c r="E69" i="13"/>
  <c r="E53" i="13"/>
  <c r="E37" i="13"/>
  <c r="E21" i="13"/>
  <c r="D72" i="12"/>
  <c r="E51" i="12"/>
  <c r="F30" i="12"/>
  <c r="D8" i="12"/>
  <c r="D45" i="11"/>
  <c r="D13" i="11"/>
  <c r="D48" i="9"/>
  <c r="D16" i="9"/>
  <c r="M69" i="7"/>
  <c r="M61" i="7"/>
  <c r="M53" i="7"/>
  <c r="M45" i="7"/>
  <c r="M37" i="7"/>
  <c r="M29" i="7"/>
  <c r="M21" i="7"/>
  <c r="M13" i="7"/>
  <c r="H74" i="6"/>
  <c r="E63" i="6"/>
  <c r="G49" i="6"/>
  <c r="D38" i="6"/>
  <c r="E27" i="30"/>
  <c r="D48" i="28"/>
  <c r="I36" i="26"/>
  <c r="D63" i="23"/>
  <c r="K10" i="23"/>
  <c r="G23" i="22"/>
  <c r="H50" i="26"/>
  <c r="F50" i="22"/>
  <c r="E9" i="21"/>
  <c r="J13" i="20"/>
  <c r="I37" i="29"/>
  <c r="D31" i="27"/>
  <c r="D15" i="26"/>
  <c r="E70" i="23"/>
  <c r="H13" i="23"/>
  <c r="F52" i="21"/>
  <c r="F19" i="21"/>
  <c r="K64" i="20"/>
  <c r="K52" i="20"/>
  <c r="K39" i="20"/>
  <c r="K26" i="20"/>
  <c r="K14" i="20"/>
  <c r="D50" i="19"/>
  <c r="F69" i="30"/>
  <c r="D35" i="30"/>
  <c r="J71" i="29"/>
  <c r="L55" i="29"/>
  <c r="F34" i="29"/>
  <c r="L16" i="29"/>
  <c r="E58" i="28"/>
  <c r="D13" i="28"/>
  <c r="E55" i="27"/>
  <c r="E35" i="27"/>
  <c r="G12" i="27"/>
  <c r="J66" i="26"/>
  <c r="F54" i="26"/>
  <c r="J42" i="26"/>
  <c r="G29" i="26"/>
  <c r="J18" i="26"/>
  <c r="E73" i="23"/>
  <c r="H64" i="23"/>
  <c r="E57" i="23"/>
  <c r="J50" i="23"/>
  <c r="G43" i="23"/>
  <c r="D36" i="23"/>
  <c r="L28" i="23"/>
  <c r="I21" i="23"/>
  <c r="F14" i="23"/>
  <c r="K7" i="23"/>
  <c r="D60" i="22"/>
  <c r="D44" i="22"/>
  <c r="D28" i="22"/>
  <c r="D12" i="22"/>
  <c r="D50" i="29"/>
  <c r="F35" i="27"/>
  <c r="G14" i="26"/>
  <c r="D39" i="23"/>
  <c r="G21" i="22"/>
  <c r="G46" i="21"/>
  <c r="G14" i="21"/>
  <c r="D61" i="20"/>
  <c r="D45" i="20"/>
  <c r="D29" i="20"/>
  <c r="H15" i="20"/>
  <c r="N8" i="20"/>
  <c r="D46" i="18"/>
  <c r="F69" i="16"/>
  <c r="F53" i="16"/>
  <c r="F37" i="16"/>
  <c r="F21" i="16"/>
  <c r="O74" i="15"/>
  <c r="S70" i="15"/>
  <c r="D67" i="15"/>
  <c r="H63" i="15"/>
  <c r="L59" i="15"/>
  <c r="P55" i="15"/>
  <c r="T51" i="15"/>
  <c r="E48" i="15"/>
  <c r="I44" i="15"/>
  <c r="M40" i="15"/>
  <c r="Q36" i="15"/>
  <c r="J33" i="15"/>
  <c r="F29" i="15"/>
  <c r="R25" i="15"/>
  <c r="N21" i="15"/>
  <c r="G18" i="15"/>
  <c r="K14" i="15"/>
  <c r="O10" i="15"/>
  <c r="M74" i="14"/>
  <c r="K68" i="14"/>
  <c r="N61" i="14"/>
  <c r="L55" i="14"/>
  <c r="J49" i="14"/>
  <c r="M42" i="14"/>
  <c r="K36" i="14"/>
  <c r="N29" i="14"/>
  <c r="L23" i="14"/>
  <c r="J17" i="14"/>
  <c r="M10" i="14"/>
  <c r="E67" i="13"/>
  <c r="E51" i="13"/>
  <c r="E35" i="13"/>
  <c r="E19" i="13"/>
  <c r="F70" i="12"/>
  <c r="D48" i="12"/>
  <c r="E27" i="12"/>
  <c r="D73" i="11"/>
  <c r="D41" i="11"/>
  <c r="D9" i="11"/>
  <c r="D44" i="9"/>
  <c r="D12" i="9"/>
  <c r="J68" i="7"/>
  <c r="J60" i="7"/>
  <c r="J52" i="7"/>
  <c r="J44" i="7"/>
  <c r="J36" i="7"/>
  <c r="J28" i="7"/>
  <c r="J20" i="7"/>
  <c r="J12" i="7"/>
  <c r="G73" i="6"/>
  <c r="D62" i="6"/>
  <c r="F48" i="6"/>
  <c r="H34" i="6"/>
  <c r="L58" i="29"/>
  <c r="D58" i="27"/>
  <c r="H29" i="26"/>
  <c r="F57" i="23"/>
  <c r="G65" i="22"/>
  <c r="D19" i="21"/>
  <c r="J63" i="23"/>
  <c r="K12" i="20"/>
  <c r="E50" i="28"/>
  <c r="H28" i="26"/>
  <c r="D28" i="23"/>
  <c r="D36" i="29"/>
  <c r="D43" i="20"/>
  <c r="D20" i="16"/>
  <c r="P47" i="15"/>
  <c r="R17" i="15"/>
  <c r="E42" i="14"/>
  <c r="E33" i="13"/>
  <c r="D24" i="12"/>
  <c r="D21" i="11"/>
  <c r="D74" i="7"/>
  <c r="G51" i="7"/>
  <c r="N32" i="7"/>
  <c r="D10" i="7"/>
  <c r="E47" i="6"/>
  <c r="F10" i="29"/>
  <c r="L39" i="23"/>
  <c r="H46" i="21"/>
  <c r="H10" i="21"/>
  <c r="E57" i="20"/>
  <c r="E39" i="20"/>
  <c r="E23" i="20"/>
  <c r="M12" i="20"/>
  <c r="D71" i="19"/>
  <c r="D28" i="19"/>
  <c r="D8" i="18"/>
  <c r="D59" i="17"/>
  <c r="D43" i="17"/>
  <c r="D27" i="17"/>
  <c r="D11" i="17"/>
  <c r="E64" i="16"/>
  <c r="E48" i="16"/>
  <c r="E32" i="16"/>
  <c r="E16" i="16"/>
  <c r="K73" i="15"/>
  <c r="O69" i="15"/>
  <c r="S65" i="15"/>
  <c r="D62" i="15"/>
  <c r="H58" i="15"/>
  <c r="L54" i="15"/>
  <c r="P50" i="15"/>
  <c r="T46" i="15"/>
  <c r="E43" i="15"/>
  <c r="I39" i="15"/>
  <c r="M35" i="15"/>
  <c r="Q31" i="15"/>
  <c r="J28" i="15"/>
  <c r="F24" i="15"/>
  <c r="R20" i="15"/>
  <c r="N16" i="15"/>
  <c r="G13" i="15"/>
  <c r="K9" i="15"/>
  <c r="H72" i="14"/>
  <c r="F66" i="14"/>
  <c r="I59" i="14"/>
  <c r="G53" i="14"/>
  <c r="E47" i="14"/>
  <c r="H40" i="14"/>
  <c r="F34" i="14"/>
  <c r="I27" i="14"/>
  <c r="G21" i="14"/>
  <c r="E15" i="14"/>
  <c r="H8" i="14"/>
  <c r="F59" i="12"/>
  <c r="D37" i="12"/>
  <c r="E16" i="12"/>
  <c r="D57" i="10"/>
  <c r="D25" i="10"/>
  <c r="D68" i="8"/>
  <c r="D52" i="8"/>
  <c r="D36" i="8"/>
  <c r="D20" i="8"/>
  <c r="J73" i="7"/>
  <c r="J65" i="7"/>
  <c r="J57" i="7"/>
  <c r="J49" i="7"/>
  <c r="J41" i="7"/>
  <c r="J33" i="7"/>
  <c r="J25" i="7"/>
  <c r="J17" i="7"/>
  <c r="J9" i="7"/>
  <c r="M59" i="29"/>
  <c r="D70" i="27"/>
  <c r="G30" i="26"/>
  <c r="L63" i="23"/>
  <c r="E56" i="22"/>
  <c r="G55" i="21"/>
  <c r="G23" i="21"/>
  <c r="L67" i="20"/>
  <c r="L51" i="20"/>
  <c r="L35" i="20"/>
  <c r="M19" i="20"/>
  <c r="E11" i="20"/>
  <c r="D63" i="18"/>
  <c r="D13" i="18"/>
  <c r="E59" i="17"/>
  <c r="E43" i="17"/>
  <c r="E27" i="17"/>
  <c r="E11" i="17"/>
  <c r="D63" i="16"/>
  <c r="D47" i="16"/>
  <c r="D31" i="16"/>
  <c r="D15" i="16"/>
  <c r="L73" i="15"/>
  <c r="P69" i="15"/>
  <c r="T65" i="15"/>
  <c r="E62" i="15"/>
  <c r="I58" i="15"/>
  <c r="M54" i="15"/>
  <c r="Q50" i="15"/>
  <c r="J47" i="15"/>
  <c r="F43" i="15"/>
  <c r="R39" i="15"/>
  <c r="N35" i="15"/>
  <c r="G32" i="15"/>
  <c r="K28" i="15"/>
  <c r="O24" i="15"/>
  <c r="S20" i="15"/>
  <c r="D17" i="15"/>
  <c r="H13" i="15"/>
  <c r="L9" i="15"/>
  <c r="I72" i="14"/>
  <c r="J24" i="26"/>
  <c r="G74" i="22"/>
  <c r="D46" i="19"/>
  <c r="E10" i="28"/>
  <c r="E15" i="26"/>
  <c r="L20" i="23"/>
  <c r="D14" i="27"/>
  <c r="D27" i="20"/>
  <c r="G74" i="15"/>
  <c r="T43" i="15"/>
  <c r="N13" i="15"/>
  <c r="H35" i="14"/>
  <c r="E17" i="13"/>
  <c r="E19" i="12"/>
  <c r="D72" i="9"/>
  <c r="N72" i="7"/>
  <c r="D50" i="7"/>
  <c r="G27" i="7"/>
  <c r="N8" i="7"/>
  <c r="H42" i="6"/>
  <c r="F47" i="27"/>
  <c r="G22" i="23"/>
  <c r="H42" i="21"/>
  <c r="E73" i="20"/>
  <c r="E53" i="20"/>
  <c r="E37" i="20"/>
  <c r="E21" i="20"/>
  <c r="O11" i="20"/>
  <c r="D65" i="19"/>
  <c r="D23" i="19"/>
  <c r="D73" i="17"/>
  <c r="D57" i="17"/>
  <c r="D41" i="17"/>
  <c r="D25" i="17"/>
  <c r="D9" i="17"/>
  <c r="G61" i="16"/>
  <c r="G45" i="16"/>
  <c r="G29" i="16"/>
  <c r="G13" i="16"/>
  <c r="N72" i="15"/>
  <c r="G69" i="15"/>
  <c r="K65" i="15"/>
  <c r="O61" i="15"/>
  <c r="S57" i="15"/>
  <c r="D54" i="15"/>
  <c r="H50" i="15"/>
  <c r="L46" i="15"/>
  <c r="P42" i="15"/>
  <c r="T38" i="15"/>
  <c r="E35" i="15"/>
  <c r="I31" i="15"/>
  <c r="M27" i="15"/>
  <c r="Q23" i="15"/>
  <c r="J20" i="15"/>
  <c r="F16" i="15"/>
  <c r="R12" i="15"/>
  <c r="N8" i="15"/>
  <c r="M71" i="14"/>
  <c r="K65" i="14"/>
  <c r="N58" i="14"/>
  <c r="L52" i="14"/>
  <c r="J46" i="14"/>
  <c r="M39" i="14"/>
  <c r="K33" i="14"/>
  <c r="N26" i="14"/>
  <c r="L20" i="14"/>
  <c r="J14" i="14"/>
  <c r="M7" i="14"/>
  <c r="E56" i="12"/>
  <c r="F35" i="12"/>
  <c r="D13" i="12"/>
  <c r="D53" i="10"/>
  <c r="D21" i="10"/>
  <c r="D66" i="8"/>
  <c r="D50" i="8"/>
  <c r="D34" i="8"/>
  <c r="D18" i="8"/>
  <c r="G72" i="7"/>
  <c r="G64" i="7"/>
  <c r="G56" i="7"/>
  <c r="G48" i="7"/>
  <c r="G40" i="7"/>
  <c r="G32" i="7"/>
  <c r="G24" i="7"/>
  <c r="G16" i="7"/>
  <c r="G8" i="7"/>
  <c r="D52" i="29"/>
  <c r="F59" i="27"/>
  <c r="F23" i="26"/>
  <c r="E52" i="23"/>
  <c r="G45" i="22"/>
  <c r="G51" i="21"/>
  <c r="G19" i="21"/>
  <c r="L65" i="20"/>
  <c r="F18" i="22"/>
  <c r="F44" i="21"/>
  <c r="E64" i="30"/>
  <c r="G52" i="27"/>
  <c r="H72" i="23"/>
  <c r="I13" i="23"/>
  <c r="F7" i="26"/>
  <c r="H14" i="20"/>
  <c r="K70" i="15"/>
  <c r="E40" i="15"/>
  <c r="G10" i="15"/>
  <c r="F29" i="14"/>
  <c r="E67" i="12"/>
  <c r="F14" i="12"/>
  <c r="D64" i="9"/>
  <c r="G67" i="7"/>
  <c r="N48" i="7"/>
  <c r="D26" i="7"/>
  <c r="F72" i="6"/>
  <c r="F40" i="6"/>
  <c r="F15" i="27"/>
  <c r="E44" i="22"/>
  <c r="H38" i="21"/>
  <c r="E69" i="20"/>
  <c r="E51" i="20"/>
  <c r="E35" i="20"/>
  <c r="L19" i="20"/>
  <c r="D11" i="20"/>
  <c r="D60" i="19"/>
  <c r="D17" i="19"/>
  <c r="D71" i="17"/>
  <c r="D55" i="17"/>
  <c r="D39" i="17"/>
  <c r="D23" i="17"/>
  <c r="D7" i="17"/>
  <c r="E60" i="16"/>
  <c r="E44" i="16"/>
  <c r="E28" i="16"/>
  <c r="E12" i="16"/>
  <c r="F72" i="15"/>
  <c r="R68" i="15"/>
  <c r="N64" i="15"/>
  <c r="G61" i="15"/>
  <c r="K57" i="15"/>
  <c r="O53" i="15"/>
  <c r="S49" i="15"/>
  <c r="D46" i="15"/>
  <c r="H42" i="15"/>
  <c r="L38" i="15"/>
  <c r="P34" i="15"/>
  <c r="T30" i="15"/>
  <c r="E27" i="15"/>
  <c r="I23" i="15"/>
  <c r="M19" i="15"/>
  <c r="Q15" i="15"/>
  <c r="J12" i="15"/>
  <c r="F8" i="15"/>
  <c r="E71" i="14"/>
  <c r="H64" i="14"/>
  <c r="F58" i="14"/>
  <c r="I51" i="14"/>
  <c r="G45" i="14"/>
  <c r="E39" i="14"/>
  <c r="H32" i="14"/>
  <c r="F26" i="14"/>
  <c r="I19" i="14"/>
  <c r="G13" i="14"/>
  <c r="E7" i="14"/>
  <c r="D53" i="12"/>
  <c r="E32" i="12"/>
  <c r="F11" i="12"/>
  <c r="D49" i="10"/>
  <c r="D17" i="10"/>
  <c r="D64" i="8"/>
  <c r="D48" i="8"/>
  <c r="D32" i="8"/>
  <c r="D16" i="8"/>
  <c r="L71" i="7"/>
  <c r="L63" i="7"/>
  <c r="L55" i="7"/>
  <c r="L47" i="7"/>
  <c r="L39" i="7"/>
  <c r="L31" i="7"/>
  <c r="L23" i="7"/>
  <c r="L15" i="7"/>
  <c r="L7" i="7"/>
  <c r="G44" i="29"/>
  <c r="D38" i="27"/>
  <c r="E16" i="26"/>
  <c r="G46" i="23"/>
  <c r="E24" i="22"/>
  <c r="G47" i="21"/>
  <c r="G15" i="21"/>
  <c r="L63" i="20"/>
  <c r="L47" i="20"/>
  <c r="L31" i="20"/>
  <c r="D17" i="20"/>
  <c r="L9" i="20"/>
  <c r="D52" i="18"/>
  <c r="E71" i="17"/>
  <c r="E55" i="17"/>
  <c r="E39" i="17"/>
  <c r="E23" i="17"/>
  <c r="E7" i="17"/>
  <c r="D59" i="16"/>
  <c r="D43" i="16"/>
  <c r="D27" i="16"/>
  <c r="D11" i="16"/>
  <c r="O72" i="15"/>
  <c r="S68" i="15"/>
  <c r="D65" i="15"/>
  <c r="H61" i="15"/>
  <c r="L57" i="15"/>
  <c r="P53" i="15"/>
  <c r="T49" i="15"/>
  <c r="E46" i="15"/>
  <c r="I42" i="15"/>
  <c r="M38" i="15"/>
  <c r="Q34" i="15"/>
  <c r="J31" i="15"/>
  <c r="F27" i="15"/>
  <c r="R23" i="15"/>
  <c r="N19" i="15"/>
  <c r="G16" i="15"/>
  <c r="K12" i="15"/>
  <c r="O8" i="15"/>
  <c r="F71" i="14"/>
  <c r="J69" i="20"/>
  <c r="F14" i="21"/>
  <c r="E32" i="30"/>
  <c r="E31" i="27"/>
  <c r="K63" i="23"/>
  <c r="F73" i="22"/>
  <c r="F33" i="23"/>
  <c r="D8" i="20"/>
  <c r="O66" i="15"/>
  <c r="I36" i="15"/>
  <c r="E74" i="14"/>
  <c r="I22" i="14"/>
  <c r="F62" i="12"/>
  <c r="D69" i="11"/>
  <c r="D56" i="9"/>
  <c r="D66" i="7"/>
  <c r="G43" i="7"/>
  <c r="N24" i="7"/>
  <c r="D70" i="6"/>
  <c r="G33" i="6"/>
  <c r="D65" i="26"/>
  <c r="E12" i="22"/>
  <c r="H30" i="21"/>
  <c r="E67" i="20"/>
  <c r="E49" i="20"/>
  <c r="E33" i="20"/>
  <c r="E18" i="20"/>
  <c r="F10" i="20"/>
  <c r="D55" i="19"/>
  <c r="D12" i="19"/>
  <c r="D69" i="17"/>
  <c r="D53" i="17"/>
  <c r="D37" i="17"/>
  <c r="D21" i="17"/>
  <c r="G73" i="16"/>
  <c r="G57" i="16"/>
  <c r="G41" i="16"/>
  <c r="G25" i="16"/>
  <c r="G9" i="16"/>
  <c r="Q71" i="15"/>
  <c r="J68" i="15"/>
  <c r="F64" i="15"/>
  <c r="R60" i="15"/>
  <c r="N56" i="15"/>
  <c r="G53" i="15"/>
  <c r="K49" i="15"/>
  <c r="O45" i="15"/>
  <c r="S41" i="15"/>
  <c r="D38" i="15"/>
  <c r="H34" i="15"/>
  <c r="L30" i="15"/>
  <c r="P26" i="15"/>
  <c r="T22" i="15"/>
  <c r="E19" i="15"/>
  <c r="I15" i="15"/>
  <c r="M11" i="15"/>
  <c r="Q7" i="15"/>
  <c r="J70" i="14"/>
  <c r="M63" i="14"/>
  <c r="K57" i="14"/>
  <c r="N50" i="14"/>
  <c r="L44" i="14"/>
  <c r="J38" i="14"/>
  <c r="M31" i="14"/>
  <c r="K25" i="14"/>
  <c r="N18" i="14"/>
  <c r="L12" i="14"/>
  <c r="E72" i="12"/>
  <c r="F51" i="12"/>
  <c r="D29" i="12"/>
  <c r="E8" i="12"/>
  <c r="D45" i="10"/>
  <c r="D13" i="10"/>
  <c r="D62" i="8"/>
  <c r="D46" i="8"/>
  <c r="D30" i="8"/>
  <c r="D14" i="8"/>
  <c r="D71" i="7"/>
  <c r="D63" i="7"/>
  <c r="D55" i="7"/>
  <c r="D47" i="7"/>
  <c r="D39" i="7"/>
  <c r="D31" i="7"/>
  <c r="D23" i="7"/>
  <c r="D15" i="7"/>
  <c r="D7" i="7"/>
  <c r="D31" i="29"/>
  <c r="F27" i="27"/>
  <c r="D9" i="26"/>
  <c r="I40" i="23"/>
  <c r="G13" i="22"/>
  <c r="G43" i="21"/>
  <c r="G11" i="21"/>
  <c r="L61" i="20"/>
  <c r="D69" i="18"/>
  <c r="K63" i="20"/>
  <c r="G69" i="29"/>
  <c r="E11" i="27"/>
  <c r="H56" i="23"/>
  <c r="F57" i="22"/>
  <c r="G74" i="21"/>
  <c r="D40" i="18"/>
  <c r="S62" i="15"/>
  <c r="M32" i="15"/>
  <c r="H67" i="14"/>
  <c r="G16" i="14"/>
  <c r="D56" i="12"/>
  <c r="D61" i="11"/>
  <c r="D40" i="9"/>
  <c r="N64" i="7"/>
  <c r="D42" i="7"/>
  <c r="G19" i="7"/>
  <c r="G65" i="6"/>
  <c r="E31" i="6"/>
  <c r="G22" i="26"/>
  <c r="H70" i="21"/>
  <c r="H26" i="21"/>
  <c r="E65" i="20"/>
  <c r="E47" i="20"/>
  <c r="E31" i="20"/>
  <c r="N16" i="20"/>
  <c r="I9" i="20"/>
  <c r="D49" i="19"/>
  <c r="D7" i="19"/>
  <c r="D67" i="17"/>
  <c r="D51" i="17"/>
  <c r="D35" i="17"/>
  <c r="D19" i="17"/>
  <c r="E72" i="16"/>
  <c r="E56" i="16"/>
  <c r="E40" i="16"/>
  <c r="E24" i="16"/>
  <c r="E8" i="16"/>
  <c r="I71" i="15"/>
  <c r="M67" i="15"/>
  <c r="Q63" i="15"/>
  <c r="J60" i="15"/>
  <c r="F56" i="15"/>
  <c r="R52" i="15"/>
  <c r="N48" i="15"/>
  <c r="G45" i="15"/>
  <c r="K41" i="15"/>
  <c r="O37" i="15"/>
  <c r="S33" i="15"/>
  <c r="D30" i="15"/>
  <c r="H26" i="15"/>
  <c r="L22" i="15"/>
  <c r="P18" i="15"/>
  <c r="T14" i="15"/>
  <c r="E11" i="15"/>
  <c r="I7" i="15"/>
  <c r="G69" i="14"/>
  <c r="E63" i="14"/>
  <c r="H56" i="14"/>
  <c r="F50" i="14"/>
  <c r="I43" i="14"/>
  <c r="G37" i="14"/>
  <c r="E31" i="14"/>
  <c r="H24" i="14"/>
  <c r="F18" i="14"/>
  <c r="I11" i="14"/>
  <c r="D69" i="12"/>
  <c r="E48" i="12"/>
  <c r="F27" i="12"/>
  <c r="D73" i="10"/>
  <c r="D41" i="10"/>
  <c r="D9" i="10"/>
  <c r="D60" i="8"/>
  <c r="D44" i="8"/>
  <c r="D28" i="8"/>
  <c r="D12" i="8"/>
  <c r="I70" i="7"/>
  <c r="I62" i="7"/>
  <c r="I54" i="7"/>
  <c r="I46" i="7"/>
  <c r="I38" i="7"/>
  <c r="I30" i="7"/>
  <c r="I22" i="7"/>
  <c r="I14" i="7"/>
  <c r="F72" i="30"/>
  <c r="L17" i="29"/>
  <c r="D73" i="26"/>
  <c r="D72" i="24"/>
  <c r="K34" i="23"/>
  <c r="G71" i="21"/>
  <c r="G39" i="21"/>
  <c r="G7" i="21"/>
  <c r="L59" i="20"/>
  <c r="L43" i="20"/>
  <c r="L27" i="20"/>
  <c r="M14" i="20"/>
  <c r="F8" i="20"/>
  <c r="D42" i="18"/>
  <c r="E67" i="17"/>
  <c r="E51" i="17"/>
  <c r="E35" i="17"/>
  <c r="E19" i="17"/>
  <c r="D71" i="16"/>
  <c r="D55" i="16"/>
  <c r="D39" i="16"/>
  <c r="D23" i="16"/>
  <c r="D7" i="16"/>
  <c r="R71" i="15"/>
  <c r="N67" i="15"/>
  <c r="G64" i="15"/>
  <c r="K60" i="15"/>
  <c r="M25" i="29"/>
  <c r="K50" i="20"/>
  <c r="M53" i="29"/>
  <c r="D64" i="26"/>
  <c r="E49" i="23"/>
  <c r="F41" i="22"/>
  <c r="G42" i="21"/>
  <c r="D68" i="16"/>
  <c r="D59" i="15"/>
  <c r="Q28" i="15"/>
  <c r="F61" i="14"/>
  <c r="E10" i="14"/>
  <c r="F46" i="12"/>
  <c r="D53" i="11"/>
  <c r="D32" i="9"/>
  <c r="G59" i="7"/>
  <c r="N40" i="7"/>
  <c r="D18" i="7"/>
  <c r="H58" i="6"/>
  <c r="D70" i="30"/>
  <c r="E8" i="26"/>
  <c r="H62" i="21"/>
  <c r="H22" i="21"/>
  <c r="E63" i="20"/>
  <c r="E45" i="20"/>
  <c r="E29" i="20"/>
  <c r="L15" i="20"/>
  <c r="O8" i="20"/>
  <c r="D44" i="19"/>
  <c r="D31" i="18"/>
  <c r="D65" i="17"/>
  <c r="D49" i="17"/>
  <c r="D33" i="17"/>
  <c r="D17" i="17"/>
  <c r="G69" i="16"/>
  <c r="G53" i="16"/>
  <c r="G37" i="16"/>
  <c r="G21" i="16"/>
  <c r="P74" i="15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N74" i="14"/>
  <c r="L68" i="14"/>
  <c r="J62" i="14"/>
  <c r="M55" i="14"/>
  <c r="K49" i="14"/>
  <c r="N42" i="14"/>
  <c r="L36" i="14"/>
  <c r="J30" i="14"/>
  <c r="M23" i="14"/>
  <c r="K17" i="14"/>
  <c r="N10" i="14"/>
  <c r="F67" i="12"/>
  <c r="D45" i="12"/>
  <c r="E24" i="12"/>
  <c r="D69" i="10"/>
  <c r="D37" i="10"/>
  <c r="D74" i="8"/>
  <c r="D58" i="8"/>
  <c r="D42" i="8"/>
  <c r="D26" i="8"/>
  <c r="D10" i="8"/>
  <c r="N69" i="7"/>
  <c r="N61" i="7"/>
  <c r="N53" i="7"/>
  <c r="N45" i="7"/>
  <c r="N37" i="7"/>
  <c r="N29" i="7"/>
  <c r="N21" i="7"/>
  <c r="N13" i="7"/>
  <c r="E51" i="30"/>
  <c r="D72" i="28"/>
  <c r="J51" i="26"/>
  <c r="D40" i="24"/>
  <c r="D23" i="23"/>
  <c r="G67" i="21"/>
  <c r="G35" i="21"/>
  <c r="L73" i="20"/>
  <c r="L57" i="20"/>
  <c r="L41" i="20"/>
  <c r="L25" i="20"/>
  <c r="M13" i="20"/>
  <c r="L7" i="20"/>
  <c r="D36" i="18"/>
  <c r="E65" i="17"/>
  <c r="E49" i="17"/>
  <c r="E33" i="17"/>
  <c r="E17" i="17"/>
  <c r="F68" i="16"/>
  <c r="F52" i="16"/>
  <c r="F36" i="16"/>
  <c r="F20" i="16"/>
  <c r="Q74" i="15"/>
  <c r="J71" i="15"/>
  <c r="F67" i="15"/>
  <c r="R63" i="15"/>
  <c r="N59" i="15"/>
  <c r="G56" i="15"/>
  <c r="K52" i="15"/>
  <c r="O48" i="15"/>
  <c r="S44" i="15"/>
  <c r="D41" i="15"/>
  <c r="H37" i="15"/>
  <c r="L33" i="15"/>
  <c r="P29" i="15"/>
  <c r="D15" i="27"/>
  <c r="K38" i="20"/>
  <c r="J32" i="29"/>
  <c r="H52" i="26"/>
  <c r="J42" i="23"/>
  <c r="F25" i="22"/>
  <c r="G10" i="21"/>
  <c r="D52" i="16"/>
  <c r="H55" i="15"/>
  <c r="J25" i="15"/>
  <c r="I54" i="14"/>
  <c r="E65" i="13"/>
  <c r="D40" i="12"/>
  <c r="D37" i="11"/>
  <c r="D24" i="9"/>
  <c r="D58" i="7"/>
  <c r="G35" i="7"/>
  <c r="N16" i="7"/>
  <c r="F56" i="6"/>
  <c r="I43" i="29"/>
  <c r="D36" i="24"/>
  <c r="H58" i="21"/>
  <c r="H18" i="21"/>
  <c r="E61" i="20"/>
  <c r="E43" i="20"/>
  <c r="E27" i="20"/>
  <c r="L14" i="20"/>
  <c r="E8" i="20"/>
  <c r="D39" i="19"/>
  <c r="D22" i="18"/>
  <c r="D63" i="17"/>
  <c r="D47" i="17"/>
  <c r="D31" i="17"/>
  <c r="D15" i="17"/>
  <c r="E68" i="16"/>
  <c r="E52" i="16"/>
  <c r="E36" i="16"/>
  <c r="E20" i="16"/>
  <c r="H74" i="15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F74" i="14"/>
  <c r="I67" i="14"/>
  <c r="G61" i="14"/>
  <c r="E55" i="14"/>
  <c r="H48" i="14"/>
  <c r="F42" i="14"/>
  <c r="I35" i="14"/>
  <c r="G29" i="14"/>
  <c r="E23" i="14"/>
  <c r="H16" i="14"/>
  <c r="F10" i="14"/>
  <c r="E64" i="12"/>
  <c r="F43" i="12"/>
  <c r="D21" i="12"/>
  <c r="D65" i="10"/>
  <c r="D33" i="10"/>
  <c r="D72" i="8"/>
  <c r="D56" i="8"/>
  <c r="D40" i="8"/>
  <c r="D24" i="8"/>
  <c r="D8" i="8"/>
  <c r="F69" i="7"/>
  <c r="F61" i="7"/>
  <c r="F53" i="7"/>
  <c r="F45" i="7"/>
  <c r="F37" i="7"/>
  <c r="F29" i="7"/>
  <c r="F21" i="7"/>
  <c r="F13" i="7"/>
  <c r="D30" i="30"/>
  <c r="E29" i="28"/>
  <c r="I44" i="26"/>
  <c r="D8" i="24"/>
  <c r="F17" i="23"/>
  <c r="G63" i="21"/>
  <c r="G31" i="21"/>
  <c r="L71" i="20"/>
  <c r="L55" i="20"/>
  <c r="L39" i="20"/>
  <c r="L23" i="20"/>
  <c r="N12" i="20"/>
  <c r="D74" i="18"/>
  <c r="D27" i="18"/>
  <c r="E63" i="17"/>
  <c r="E47" i="17"/>
  <c r="E31" i="17"/>
  <c r="E15" i="17"/>
  <c r="D67" i="16"/>
  <c r="D51" i="16"/>
  <c r="D35" i="16"/>
  <c r="D19" i="16"/>
  <c r="I74" i="15"/>
  <c r="M70" i="15"/>
  <c r="Q66" i="15"/>
  <c r="J63" i="15"/>
  <c r="F59" i="15"/>
  <c r="R55" i="15"/>
  <c r="N51" i="15"/>
  <c r="G48" i="15"/>
  <c r="K44" i="15"/>
  <c r="O40" i="15"/>
  <c r="S36" i="15"/>
  <c r="D33" i="15"/>
  <c r="H29" i="15"/>
  <c r="E73" i="25"/>
  <c r="L51" i="15"/>
  <c r="D34" i="7"/>
  <c r="E41" i="20"/>
  <c r="D29" i="17"/>
  <c r="H66" i="15"/>
  <c r="J36" i="15"/>
  <c r="K73" i="14"/>
  <c r="J22" i="14"/>
  <c r="D70" i="8"/>
  <c r="M42" i="7"/>
  <c r="J69" i="23"/>
  <c r="L37" i="20"/>
  <c r="P8" i="20"/>
  <c r="E57" i="17"/>
  <c r="E13" i="17"/>
  <c r="F40" i="16"/>
  <c r="D73" i="15"/>
  <c r="M62" i="15"/>
  <c r="E54" i="15"/>
  <c r="M46" i="15"/>
  <c r="J39" i="15"/>
  <c r="R31" i="15"/>
  <c r="L25" i="15"/>
  <c r="K20" i="15"/>
  <c r="J15" i="15"/>
  <c r="I10" i="15"/>
  <c r="N71" i="14"/>
  <c r="I64" i="14"/>
  <c r="G58" i="14"/>
  <c r="E52" i="14"/>
  <c r="H45" i="14"/>
  <c r="F39" i="14"/>
  <c r="I32" i="14"/>
  <c r="G26" i="14"/>
  <c r="E20" i="14"/>
  <c r="H13" i="14"/>
  <c r="F7" i="14"/>
  <c r="F56" i="12"/>
  <c r="D34" i="12"/>
  <c r="E13" i="12"/>
  <c r="D54" i="11"/>
  <c r="D22" i="11"/>
  <c r="D57" i="9"/>
  <c r="D25" i="9"/>
  <c r="E68" i="8"/>
  <c r="E52" i="8"/>
  <c r="E36" i="8"/>
  <c r="E20" i="8"/>
  <c r="F74" i="7"/>
  <c r="F66" i="7"/>
  <c r="F58" i="7"/>
  <c r="F50" i="7"/>
  <c r="F42" i="7"/>
  <c r="F34" i="7"/>
  <c r="F26" i="7"/>
  <c r="F18" i="7"/>
  <c r="F10" i="7"/>
  <c r="M31" i="29"/>
  <c r="D18" i="27"/>
  <c r="D17" i="26"/>
  <c r="H35" i="23"/>
  <c r="H71" i="21"/>
  <c r="H39" i="21"/>
  <c r="H7" i="21"/>
  <c r="M59" i="20"/>
  <c r="M43" i="20"/>
  <c r="M27" i="20"/>
  <c r="N14" i="20"/>
  <c r="G8" i="20"/>
  <c r="D40" i="19"/>
  <c r="D23" i="18"/>
  <c r="E63" i="16"/>
  <c r="E47" i="16"/>
  <c r="E31" i="16"/>
  <c r="E15" i="16"/>
  <c r="E73" i="15"/>
  <c r="I69" i="15"/>
  <c r="M65" i="15"/>
  <c r="Q61" i="15"/>
  <c r="J58" i="15"/>
  <c r="F54" i="15"/>
  <c r="R50" i="15"/>
  <c r="N46" i="15"/>
  <c r="G43" i="15"/>
  <c r="K39" i="15"/>
  <c r="O35" i="15"/>
  <c r="S31" i="15"/>
  <c r="D28" i="15"/>
  <c r="H24" i="15"/>
  <c r="L20" i="15"/>
  <c r="P16" i="15"/>
  <c r="T12" i="15"/>
  <c r="E9" i="15"/>
  <c r="J72" i="14"/>
  <c r="M65" i="14"/>
  <c r="K59" i="14"/>
  <c r="N52" i="14"/>
  <c r="L46" i="14"/>
  <c r="J40" i="14"/>
  <c r="M33" i="14"/>
  <c r="K27" i="14"/>
  <c r="N20" i="14"/>
  <c r="L14" i="14"/>
  <c r="J8" i="14"/>
  <c r="D62" i="13"/>
  <c r="D46" i="13"/>
  <c r="D30" i="13"/>
  <c r="D14" i="13"/>
  <c r="D63" i="12"/>
  <c r="E42" i="12"/>
  <c r="F21" i="12"/>
  <c r="D66" i="10"/>
  <c r="D34" i="10"/>
  <c r="L73" i="7"/>
  <c r="L65" i="7"/>
  <c r="L57" i="7"/>
  <c r="L49" i="7"/>
  <c r="L41" i="7"/>
  <c r="L33" i="7"/>
  <c r="L25" i="7"/>
  <c r="L17" i="7"/>
  <c r="L9" i="7"/>
  <c r="E68" i="6"/>
  <c r="D14" i="30"/>
  <c r="D62" i="27"/>
  <c r="F39" i="26"/>
  <c r="J53" i="23"/>
  <c r="E48" i="22"/>
  <c r="G52" i="21"/>
  <c r="G20" i="21"/>
  <c r="D66" i="20"/>
  <c r="D50" i="20"/>
  <c r="D34" i="20"/>
  <c r="M18" i="20"/>
  <c r="L10" i="20"/>
  <c r="D59" i="18"/>
  <c r="D74" i="16"/>
  <c r="D58" i="16"/>
  <c r="D42" i="16"/>
  <c r="D26" i="16"/>
  <c r="D10" i="16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M70" i="14"/>
  <c r="K64" i="14"/>
  <c r="N57" i="14"/>
  <c r="L51" i="14"/>
  <c r="J45" i="14"/>
  <c r="M38" i="14"/>
  <c r="K32" i="14"/>
  <c r="N25" i="14"/>
  <c r="K24" i="20"/>
  <c r="F21" i="15"/>
  <c r="G11" i="7"/>
  <c r="E25" i="20"/>
  <c r="D13" i="17"/>
  <c r="L62" i="15"/>
  <c r="F32" i="15"/>
  <c r="N66" i="14"/>
  <c r="M15" i="14"/>
  <c r="D54" i="8"/>
  <c r="M34" i="7"/>
  <c r="H11" i="23"/>
  <c r="L33" i="20"/>
  <c r="D68" i="18"/>
  <c r="E53" i="17"/>
  <c r="E9" i="17"/>
  <c r="F32" i="16"/>
  <c r="G72" i="15"/>
  <c r="P61" i="15"/>
  <c r="H53" i="15"/>
  <c r="P45" i="15"/>
  <c r="E38" i="15"/>
  <c r="M30" i="15"/>
  <c r="D25" i="15"/>
  <c r="F19" i="15"/>
  <c r="M14" i="15"/>
  <c r="T9" i="15"/>
  <c r="K70" i="14"/>
  <c r="N63" i="14"/>
  <c r="L57" i="14"/>
  <c r="J51" i="14"/>
  <c r="M44" i="14"/>
  <c r="K38" i="14"/>
  <c r="N31" i="14"/>
  <c r="L25" i="14"/>
  <c r="J19" i="14"/>
  <c r="M12" i="14"/>
  <c r="D74" i="12"/>
  <c r="E53" i="12"/>
  <c r="F32" i="12"/>
  <c r="D10" i="12"/>
  <c r="D50" i="11"/>
  <c r="D18" i="11"/>
  <c r="D53" i="9"/>
  <c r="D21" i="9"/>
  <c r="E66" i="8"/>
  <c r="E50" i="8"/>
  <c r="E34" i="8"/>
  <c r="E18" i="8"/>
  <c r="M71" i="7"/>
  <c r="M63" i="7"/>
  <c r="M55" i="7"/>
  <c r="M47" i="7"/>
  <c r="M39" i="7"/>
  <c r="M31" i="7"/>
  <c r="M23" i="7"/>
  <c r="M15" i="7"/>
  <c r="M7" i="7"/>
  <c r="F25" i="29"/>
  <c r="F7" i="27"/>
  <c r="D44" i="24"/>
  <c r="J29" i="23"/>
  <c r="H67" i="21"/>
  <c r="H35" i="21"/>
  <c r="M73" i="20"/>
  <c r="M57" i="20"/>
  <c r="M41" i="20"/>
  <c r="M25" i="20"/>
  <c r="N13" i="20"/>
  <c r="M7" i="20"/>
  <c r="D35" i="19"/>
  <c r="D14" i="18"/>
  <c r="G60" i="16"/>
  <c r="G44" i="16"/>
  <c r="G28" i="16"/>
  <c r="G12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G71" i="14"/>
  <c r="E65" i="14"/>
  <c r="H58" i="14"/>
  <c r="F52" i="14"/>
  <c r="I45" i="14"/>
  <c r="G39" i="14"/>
  <c r="E33" i="14"/>
  <c r="H26" i="14"/>
  <c r="F20" i="14"/>
  <c r="I13" i="14"/>
  <c r="G7" i="14"/>
  <c r="D60" i="13"/>
  <c r="D44" i="13"/>
  <c r="D28" i="13"/>
  <c r="D12" i="13"/>
  <c r="F61" i="12"/>
  <c r="D39" i="12"/>
  <c r="E18" i="12"/>
  <c r="D62" i="10"/>
  <c r="D30" i="10"/>
  <c r="D73" i="7"/>
  <c r="D65" i="7"/>
  <c r="D57" i="7"/>
  <c r="D49" i="7"/>
  <c r="D41" i="7"/>
  <c r="D33" i="7"/>
  <c r="D25" i="7"/>
  <c r="D17" i="7"/>
  <c r="D9" i="7"/>
  <c r="D67" i="6"/>
  <c r="D54" i="29"/>
  <c r="F51" i="27"/>
  <c r="E32" i="26"/>
  <c r="G14" i="29"/>
  <c r="G48" i="14"/>
  <c r="D54" i="6"/>
  <c r="L13" i="20"/>
  <c r="G65" i="16"/>
  <c r="P58" i="15"/>
  <c r="R28" i="15"/>
  <c r="L60" i="14"/>
  <c r="K9" i="14"/>
  <c r="D38" i="8"/>
  <c r="M26" i="7"/>
  <c r="G59" i="21"/>
  <c r="L29" i="20"/>
  <c r="D58" i="18"/>
  <c r="E45" i="17"/>
  <c r="F72" i="16"/>
  <c r="F28" i="16"/>
  <c r="E70" i="15"/>
  <c r="S60" i="15"/>
  <c r="S52" i="15"/>
  <c r="H45" i="15"/>
  <c r="P37" i="15"/>
  <c r="E30" i="15"/>
  <c r="G24" i="15"/>
  <c r="Q18" i="15"/>
  <c r="E14" i="15"/>
  <c r="D9" i="15"/>
  <c r="H69" i="14"/>
  <c r="F63" i="14"/>
  <c r="I56" i="14"/>
  <c r="G50" i="14"/>
  <c r="E44" i="14"/>
  <c r="H37" i="14"/>
  <c r="F31" i="14"/>
  <c r="I24" i="14"/>
  <c r="G18" i="14"/>
  <c r="E12" i="14"/>
  <c r="F72" i="12"/>
  <c r="D50" i="12"/>
  <c r="E29" i="12"/>
  <c r="F8" i="12"/>
  <c r="D46" i="11"/>
  <c r="D14" i="11"/>
  <c r="D49" i="9"/>
  <c r="D17" i="9"/>
  <c r="E64" i="8"/>
  <c r="E48" i="8"/>
  <c r="E32" i="8"/>
  <c r="E16" i="8"/>
  <c r="J70" i="7"/>
  <c r="J62" i="7"/>
  <c r="J54" i="7"/>
  <c r="J46" i="7"/>
  <c r="J38" i="7"/>
  <c r="J30" i="7"/>
  <c r="J22" i="7"/>
  <c r="J14" i="7"/>
  <c r="D54" i="30"/>
  <c r="J18" i="29"/>
  <c r="J59" i="26"/>
  <c r="D12" i="24"/>
  <c r="L23" i="23"/>
  <c r="H63" i="21"/>
  <c r="H31" i="21"/>
  <c r="M71" i="20"/>
  <c r="M55" i="20"/>
  <c r="M39" i="20"/>
  <c r="M23" i="20"/>
  <c r="O12" i="20"/>
  <c r="D72" i="19"/>
  <c r="D29" i="19"/>
  <c r="D9" i="18"/>
  <c r="E59" i="16"/>
  <c r="E43" i="16"/>
  <c r="E27" i="16"/>
  <c r="E11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L70" i="14"/>
  <c r="J64" i="14"/>
  <c r="M57" i="14"/>
  <c r="K51" i="14"/>
  <c r="N44" i="14"/>
  <c r="L38" i="14"/>
  <c r="J32" i="14"/>
  <c r="M25" i="14"/>
  <c r="K19" i="14"/>
  <c r="N12" i="14"/>
  <c r="D74" i="13"/>
  <c r="D58" i="13"/>
  <c r="D42" i="13"/>
  <c r="D26" i="13"/>
  <c r="D10" i="13"/>
  <c r="E58" i="12"/>
  <c r="F37" i="12"/>
  <c r="D15" i="12"/>
  <c r="D58" i="10"/>
  <c r="D26" i="10"/>
  <c r="I72" i="7"/>
  <c r="I64" i="7"/>
  <c r="I56" i="7"/>
  <c r="I48" i="7"/>
  <c r="I40" i="7"/>
  <c r="I32" i="7"/>
  <c r="I24" i="7"/>
  <c r="I16" i="7"/>
  <c r="I8" i="7"/>
  <c r="H63" i="6"/>
  <c r="F46" i="29"/>
  <c r="D30" i="27"/>
  <c r="D25" i="26"/>
  <c r="E36" i="23"/>
  <c r="E16" i="22"/>
  <c r="G44" i="21"/>
  <c r="G12" i="21"/>
  <c r="D62" i="20"/>
  <c r="D46" i="20"/>
  <c r="D30" i="20"/>
  <c r="D16" i="20"/>
  <c r="D9" i="20"/>
  <c r="D48" i="18"/>
  <c r="D70" i="16"/>
  <c r="D54" i="16"/>
  <c r="D38" i="16"/>
  <c r="D22" i="16"/>
  <c r="S74" i="15"/>
  <c r="D71" i="15"/>
  <c r="H67" i="15"/>
  <c r="L63" i="15"/>
  <c r="P59" i="15"/>
  <c r="T55" i="15"/>
  <c r="E52" i="15"/>
  <c r="I48" i="15"/>
  <c r="M44" i="15"/>
  <c r="Q40" i="15"/>
  <c r="J37" i="15"/>
  <c r="F33" i="15"/>
  <c r="R29" i="15"/>
  <c r="N25" i="15"/>
  <c r="G22" i="15"/>
  <c r="K18" i="15"/>
  <c r="O14" i="15"/>
  <c r="S10" i="15"/>
  <c r="D7" i="15"/>
  <c r="J69" i="14"/>
  <c r="M62" i="14"/>
  <c r="K56" i="14"/>
  <c r="N49" i="14"/>
  <c r="L43" i="14"/>
  <c r="J37" i="14"/>
  <c r="M30" i="14"/>
  <c r="K24" i="14"/>
  <c r="D40" i="26"/>
  <c r="E49" i="13"/>
  <c r="F30" i="29"/>
  <c r="I7" i="20"/>
  <c r="G49" i="16"/>
  <c r="T54" i="15"/>
  <c r="N24" i="15"/>
  <c r="J54" i="14"/>
  <c r="D61" i="12"/>
  <c r="D22" i="8"/>
  <c r="M18" i="7"/>
  <c r="G27" i="21"/>
  <c r="L21" i="20"/>
  <c r="D47" i="18"/>
  <c r="E41" i="17"/>
  <c r="F64" i="16"/>
  <c r="F24" i="16"/>
  <c r="H69" i="15"/>
  <c r="Q58" i="15"/>
  <c r="F51" i="15"/>
  <c r="N43" i="15"/>
  <c r="K36" i="15"/>
  <c r="S28" i="15"/>
  <c r="J23" i="15"/>
  <c r="I18" i="15"/>
  <c r="P13" i="15"/>
  <c r="G8" i="15"/>
  <c r="M68" i="14"/>
  <c r="K62" i="14"/>
  <c r="N55" i="14"/>
  <c r="L49" i="14"/>
  <c r="J43" i="14"/>
  <c r="M36" i="14"/>
  <c r="K30" i="14"/>
  <c r="N23" i="14"/>
  <c r="L17" i="14"/>
  <c r="J11" i="14"/>
  <c r="E69" i="12"/>
  <c r="F48" i="12"/>
  <c r="D26" i="12"/>
  <c r="D74" i="11"/>
  <c r="D42" i="11"/>
  <c r="D10" i="11"/>
  <c r="D45" i="9"/>
  <c r="D13" i="9"/>
  <c r="E62" i="8"/>
  <c r="E46" i="8"/>
  <c r="E30" i="8"/>
  <c r="E14" i="8"/>
  <c r="G69" i="7"/>
  <c r="G61" i="7"/>
  <c r="G53" i="7"/>
  <c r="G45" i="7"/>
  <c r="G37" i="7"/>
  <c r="G29" i="7"/>
  <c r="G21" i="7"/>
  <c r="G13" i="7"/>
  <c r="F32" i="30"/>
  <c r="E53" i="28"/>
  <c r="I52" i="26"/>
  <c r="G70" i="23"/>
  <c r="E12" i="23"/>
  <c r="H59" i="21"/>
  <c r="H27" i="21"/>
  <c r="M69" i="20"/>
  <c r="M53" i="20"/>
  <c r="M37" i="20"/>
  <c r="M21" i="20"/>
  <c r="D12" i="20"/>
  <c r="D67" i="19"/>
  <c r="D24" i="19"/>
  <c r="G72" i="16"/>
  <c r="G56" i="16"/>
  <c r="G40" i="16"/>
  <c r="G24" i="16"/>
  <c r="G8" i="16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I69" i="14"/>
  <c r="G63" i="14"/>
  <c r="E57" i="14"/>
  <c r="H50" i="14"/>
  <c r="F44" i="14"/>
  <c r="I37" i="14"/>
  <c r="G31" i="14"/>
  <c r="E25" i="14"/>
  <c r="H18" i="14"/>
  <c r="F12" i="14"/>
  <c r="D72" i="13"/>
  <c r="D56" i="13"/>
  <c r="D40" i="13"/>
  <c r="D24" i="13"/>
  <c r="D8" i="13"/>
  <c r="D55" i="12"/>
  <c r="E34" i="12"/>
  <c r="F13" i="12"/>
  <c r="D54" i="10"/>
  <c r="D22" i="10"/>
  <c r="N71" i="7"/>
  <c r="N63" i="7"/>
  <c r="N55" i="7"/>
  <c r="N47" i="7"/>
  <c r="N39" i="7"/>
  <c r="N31" i="7"/>
  <c r="N23" i="7"/>
  <c r="N15" i="7"/>
  <c r="N7" i="7"/>
  <c r="G62" i="6"/>
  <c r="G39" i="29"/>
  <c r="F19" i="27"/>
  <c r="D48" i="24"/>
  <c r="G35" i="23"/>
  <c r="E35" i="12"/>
  <c r="H51" i="23"/>
  <c r="D33" i="19"/>
  <c r="G33" i="16"/>
  <c r="E51" i="15"/>
  <c r="G21" i="15"/>
  <c r="M47" i="14"/>
  <c r="E40" i="12"/>
  <c r="M74" i="7"/>
  <c r="M10" i="7"/>
  <c r="L69" i="20"/>
  <c r="F18" i="20"/>
  <c r="D18" i="18"/>
  <c r="E37" i="17"/>
  <c r="F60" i="16"/>
  <c r="F16" i="16"/>
  <c r="K68" i="15"/>
  <c r="T57" i="15"/>
  <c r="I50" i="15"/>
  <c r="Q42" i="15"/>
  <c r="F35" i="15"/>
  <c r="N27" i="15"/>
  <c r="M22" i="15"/>
  <c r="T17" i="15"/>
  <c r="S12" i="15"/>
  <c r="R7" i="15"/>
  <c r="E68" i="14"/>
  <c r="H61" i="14"/>
  <c r="F55" i="14"/>
  <c r="I48" i="14"/>
  <c r="G42" i="14"/>
  <c r="E36" i="14"/>
  <c r="H29" i="14"/>
  <c r="F23" i="14"/>
  <c r="I16" i="14"/>
  <c r="G10" i="14"/>
  <c r="D66" i="12"/>
  <c r="E45" i="12"/>
  <c r="F24" i="12"/>
  <c r="D70" i="11"/>
  <c r="D38" i="11"/>
  <c r="D73" i="9"/>
  <c r="D41" i="9"/>
  <c r="D9" i="9"/>
  <c r="E60" i="8"/>
  <c r="E44" i="8"/>
  <c r="E28" i="8"/>
  <c r="E12" i="8"/>
  <c r="L68" i="7"/>
  <c r="L60" i="7"/>
  <c r="L52" i="7"/>
  <c r="L44" i="7"/>
  <c r="L36" i="7"/>
  <c r="L28" i="7"/>
  <c r="L20" i="7"/>
  <c r="L12" i="7"/>
  <c r="E11" i="30"/>
  <c r="D32" i="28"/>
  <c r="H45" i="26"/>
  <c r="I64" i="23"/>
  <c r="E68" i="22"/>
  <c r="H55" i="21"/>
  <c r="H23" i="21"/>
  <c r="M67" i="20"/>
  <c r="M51" i="20"/>
  <c r="M35" i="20"/>
  <c r="N19" i="20"/>
  <c r="F11" i="20"/>
  <c r="D61" i="19"/>
  <c r="D19" i="19"/>
  <c r="E71" i="16"/>
  <c r="E55" i="16"/>
  <c r="E39" i="16"/>
  <c r="E23" i="16"/>
  <c r="E7" i="16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N68" i="14"/>
  <c r="L62" i="14"/>
  <c r="J56" i="14"/>
  <c r="M49" i="14"/>
  <c r="K43" i="14"/>
  <c r="N36" i="14"/>
  <c r="L30" i="14"/>
  <c r="J24" i="14"/>
  <c r="M17" i="14"/>
  <c r="K11" i="14"/>
  <c r="D70" i="13"/>
  <c r="D54" i="13"/>
  <c r="D38" i="13"/>
  <c r="D22" i="13"/>
  <c r="E74" i="12"/>
  <c r="F53" i="12"/>
  <c r="D31" i="12"/>
  <c r="E10" i="12"/>
  <c r="D50" i="10"/>
  <c r="D18" i="10"/>
  <c r="F71" i="7"/>
  <c r="F63" i="7"/>
  <c r="F55" i="7"/>
  <c r="F47" i="7"/>
  <c r="F39" i="7"/>
  <c r="F31" i="7"/>
  <c r="F23" i="7"/>
  <c r="F15" i="7"/>
  <c r="F7" i="7"/>
  <c r="F61" i="6"/>
  <c r="D26" i="29"/>
  <c r="J67" i="26"/>
  <c r="D16" i="24"/>
  <c r="I24" i="23"/>
  <c r="G68" i="21"/>
  <c r="G36" i="21"/>
  <c r="D74" i="20"/>
  <c r="D58" i="20"/>
  <c r="D42" i="20"/>
  <c r="D26" i="20"/>
  <c r="P13" i="20"/>
  <c r="N7" i="20"/>
  <c r="D38" i="18"/>
  <c r="D66" i="16"/>
  <c r="D50" i="16"/>
  <c r="D34" i="16"/>
  <c r="D18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F9" i="22"/>
  <c r="D29" i="11"/>
  <c r="H54" i="21"/>
  <c r="D17" i="18"/>
  <c r="G17" i="16"/>
  <c r="I47" i="15"/>
  <c r="K17" i="15"/>
  <c r="K41" i="14"/>
  <c r="F19" i="12"/>
  <c r="M66" i="7"/>
  <c r="F8" i="30"/>
  <c r="L53" i="20"/>
  <c r="M15" i="20"/>
  <c r="E73" i="17"/>
  <c r="E29" i="17"/>
  <c r="F56" i="16"/>
  <c r="F12" i="16"/>
  <c r="I66" i="15"/>
  <c r="D57" i="15"/>
  <c r="L49" i="15"/>
  <c r="T41" i="15"/>
  <c r="I34" i="15"/>
  <c r="Q26" i="15"/>
  <c r="E22" i="15"/>
  <c r="L17" i="15"/>
  <c r="N11" i="15"/>
  <c r="J7" i="15"/>
  <c r="J67" i="14"/>
  <c r="M60" i="14"/>
  <c r="K54" i="14"/>
  <c r="N47" i="14"/>
  <c r="L41" i="14"/>
  <c r="J35" i="14"/>
  <c r="M28" i="14"/>
  <c r="K22" i="14"/>
  <c r="N15" i="14"/>
  <c r="L9" i="14"/>
  <c r="F64" i="12"/>
  <c r="D42" i="12"/>
  <c r="E21" i="12"/>
  <c r="D66" i="11"/>
  <c r="D34" i="11"/>
  <c r="D69" i="9"/>
  <c r="D37" i="9"/>
  <c r="E74" i="8"/>
  <c r="E58" i="8"/>
  <c r="E42" i="8"/>
  <c r="E26" i="8"/>
  <c r="E10" i="8"/>
  <c r="D68" i="7"/>
  <c r="D60" i="7"/>
  <c r="D52" i="7"/>
  <c r="D44" i="7"/>
  <c r="D36" i="7"/>
  <c r="D28" i="7"/>
  <c r="D20" i="7"/>
  <c r="D12" i="7"/>
  <c r="L60" i="29"/>
  <c r="F71" i="27"/>
  <c r="G38" i="26"/>
  <c r="K58" i="23"/>
  <c r="G57" i="22"/>
  <c r="H51" i="21"/>
  <c r="H19" i="21"/>
  <c r="M65" i="20"/>
  <c r="M49" i="20"/>
  <c r="M33" i="20"/>
  <c r="L18" i="20"/>
  <c r="H10" i="20"/>
  <c r="D56" i="19"/>
  <c r="D13" i="19"/>
  <c r="G68" i="16"/>
  <c r="G52" i="16"/>
  <c r="G36" i="16"/>
  <c r="G20" i="16"/>
  <c r="R74" i="15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H74" i="14"/>
  <c r="F68" i="14"/>
  <c r="I61" i="14"/>
  <c r="G55" i="14"/>
  <c r="E49" i="14"/>
  <c r="H42" i="14"/>
  <c r="F36" i="14"/>
  <c r="I29" i="14"/>
  <c r="G23" i="14"/>
  <c r="E17" i="14"/>
  <c r="H10" i="14"/>
  <c r="D68" i="13"/>
  <c r="D52" i="13"/>
  <c r="D36" i="13"/>
  <c r="D20" i="13"/>
  <c r="D71" i="12"/>
  <c r="E50" i="12"/>
  <c r="F29" i="12"/>
  <c r="D7" i="12"/>
  <c r="D46" i="10"/>
  <c r="D14" i="10"/>
  <c r="M68" i="7"/>
  <c r="M60" i="7"/>
  <c r="M52" i="7"/>
  <c r="M44" i="7"/>
  <c r="M36" i="7"/>
  <c r="M28" i="7"/>
  <c r="M20" i="7"/>
  <c r="M12" i="7"/>
  <c r="H71" i="6"/>
  <c r="E60" i="6"/>
  <c r="L12" i="29"/>
  <c r="I60" i="26"/>
  <c r="D71" i="23"/>
  <c r="K18" i="23"/>
  <c r="G64" i="21"/>
  <c r="G32" i="21"/>
  <c r="D72" i="20"/>
  <c r="D56" i="20"/>
  <c r="D40" i="20"/>
  <c r="D24" i="20"/>
  <c r="P12" i="20"/>
  <c r="D7" i="20"/>
  <c r="D28" i="18"/>
  <c r="F63" i="16"/>
  <c r="F47" i="16"/>
  <c r="F31" i="16"/>
  <c r="F15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D59" i="20"/>
  <c r="D8" i="9"/>
  <c r="H14" i="21"/>
  <c r="D61" i="17"/>
  <c r="S73" i="15"/>
  <c r="M43" i="15"/>
  <c r="O13" i="15"/>
  <c r="N34" i="14"/>
  <c r="D61" i="10"/>
  <c r="M58" i="7"/>
  <c r="D8" i="28"/>
  <c r="L49" i="20"/>
  <c r="P11" i="20"/>
  <c r="E69" i="17"/>
  <c r="E25" i="17"/>
  <c r="F48" i="16"/>
  <c r="F8" i="16"/>
  <c r="L65" i="15"/>
  <c r="O56" i="15"/>
  <c r="D49" i="15"/>
  <c r="L41" i="15"/>
  <c r="T33" i="15"/>
  <c r="I26" i="15"/>
  <c r="P21" i="15"/>
  <c r="O16" i="15"/>
  <c r="F11" i="15"/>
  <c r="G74" i="14"/>
  <c r="G66" i="14"/>
  <c r="E60" i="14"/>
  <c r="H53" i="14"/>
  <c r="F47" i="14"/>
  <c r="I40" i="14"/>
  <c r="G34" i="14"/>
  <c r="E28" i="14"/>
  <c r="H21" i="14"/>
  <c r="F15" i="14"/>
  <c r="I8" i="14"/>
  <c r="E61" i="12"/>
  <c r="F40" i="12"/>
  <c r="D18" i="12"/>
  <c r="D62" i="11"/>
  <c r="D30" i="11"/>
  <c r="D65" i="9"/>
  <c r="D33" i="9"/>
  <c r="E72" i="8"/>
  <c r="E56" i="8"/>
  <c r="E40" i="8"/>
  <c r="E24" i="8"/>
  <c r="E8" i="8"/>
  <c r="I67" i="7"/>
  <c r="I59" i="7"/>
  <c r="I51" i="7"/>
  <c r="I43" i="7"/>
  <c r="I35" i="7"/>
  <c r="I27" i="7"/>
  <c r="I19" i="7"/>
  <c r="I11" i="7"/>
  <c r="G45" i="29"/>
  <c r="D50" i="27"/>
  <c r="F31" i="26"/>
  <c r="D47" i="23"/>
  <c r="E36" i="22"/>
  <c r="H47" i="21"/>
  <c r="H15" i="21"/>
  <c r="M63" i="20"/>
  <c r="M47" i="20"/>
  <c r="M31" i="20"/>
  <c r="E17" i="20"/>
  <c r="M9" i="20"/>
  <c r="D51" i="19"/>
  <c r="D8" i="19"/>
  <c r="E67" i="16"/>
  <c r="E51" i="16"/>
  <c r="E35" i="16"/>
  <c r="E19" i="16"/>
  <c r="J74" i="15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M73" i="14"/>
  <c r="K67" i="14"/>
  <c r="N60" i="14"/>
  <c r="L54" i="14"/>
  <c r="J48" i="14"/>
  <c r="M41" i="14"/>
  <c r="K35" i="14"/>
  <c r="N28" i="14"/>
  <c r="L22" i="14"/>
  <c r="J16" i="14"/>
  <c r="M9" i="14"/>
  <c r="D66" i="13"/>
  <c r="D50" i="13"/>
  <c r="D34" i="13"/>
  <c r="D18" i="13"/>
  <c r="F69" i="12"/>
  <c r="D47" i="12"/>
  <c r="E26" i="12"/>
  <c r="D74" i="10"/>
  <c r="D42" i="10"/>
  <c r="D10" i="10"/>
  <c r="J67" i="7"/>
  <c r="J59" i="7"/>
  <c r="J51" i="7"/>
  <c r="J43" i="7"/>
  <c r="J35" i="7"/>
  <c r="J27" i="7"/>
  <c r="J19" i="7"/>
  <c r="J11" i="7"/>
  <c r="G70" i="6"/>
  <c r="F56" i="30"/>
  <c r="D56" i="28"/>
  <c r="H53" i="26"/>
  <c r="F65" i="23"/>
  <c r="D7" i="23"/>
  <c r="G60" i="21"/>
  <c r="G28" i="21"/>
  <c r="D70" i="20"/>
  <c r="D54" i="20"/>
  <c r="D38" i="20"/>
  <c r="D22" i="20"/>
  <c r="E12" i="20"/>
  <c r="D70" i="18"/>
  <c r="D19" i="18"/>
  <c r="D62" i="16"/>
  <c r="D46" i="16"/>
  <c r="D30" i="16"/>
  <c r="D14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D36" i="16"/>
  <c r="D29" i="10"/>
  <c r="T73" i="15"/>
  <c r="R15" i="15"/>
  <c r="L33" i="14"/>
  <c r="D58" i="11"/>
  <c r="N74" i="7"/>
  <c r="N10" i="7"/>
  <c r="M61" i="20"/>
  <c r="G48" i="16"/>
  <c r="N54" i="15"/>
  <c r="P24" i="15"/>
  <c r="I53" i="14"/>
  <c r="D64" i="13"/>
  <c r="D38" i="10"/>
  <c r="G18" i="7"/>
  <c r="G30" i="23"/>
  <c r="G16" i="21"/>
  <c r="D36" i="20"/>
  <c r="H8" i="20"/>
  <c r="F55" i="16"/>
  <c r="F11" i="16"/>
  <c r="S66" i="15"/>
  <c r="I56" i="15"/>
  <c r="G46" i="15"/>
  <c r="M36" i="15"/>
  <c r="K26" i="15"/>
  <c r="S18" i="15"/>
  <c r="R13" i="15"/>
  <c r="Q8" i="15"/>
  <c r="E70" i="14"/>
  <c r="J61" i="14"/>
  <c r="J53" i="14"/>
  <c r="G44" i="14"/>
  <c r="L35" i="14"/>
  <c r="L27" i="14"/>
  <c r="L19" i="14"/>
  <c r="J13" i="14"/>
  <c r="E74" i="13"/>
  <c r="E58" i="13"/>
  <c r="E42" i="13"/>
  <c r="E26" i="13"/>
  <c r="E10" i="13"/>
  <c r="F58" i="12"/>
  <c r="D36" i="12"/>
  <c r="E15" i="12"/>
  <c r="D55" i="11"/>
  <c r="D23" i="11"/>
  <c r="D62" i="9"/>
  <c r="D30" i="9"/>
  <c r="G71" i="7"/>
  <c r="G63" i="7"/>
  <c r="G55" i="7"/>
  <c r="G47" i="7"/>
  <c r="G39" i="7"/>
  <c r="G31" i="7"/>
  <c r="F16" i="30"/>
  <c r="D16" i="28"/>
  <c r="G54" i="26"/>
  <c r="E60" i="23"/>
  <c r="L7" i="23"/>
  <c r="H60" i="21"/>
  <c r="H28" i="21"/>
  <c r="E70" i="20"/>
  <c r="E54" i="20"/>
  <c r="E38" i="20"/>
  <c r="E22" i="20"/>
  <c r="F12" i="20"/>
  <c r="D73" i="19"/>
  <c r="D31" i="19"/>
  <c r="D74" i="17"/>
  <c r="D58" i="17"/>
  <c r="D42" i="17"/>
  <c r="D26" i="17"/>
  <c r="D10" i="17"/>
  <c r="E62" i="16"/>
  <c r="E46" i="16"/>
  <c r="E30" i="16"/>
  <c r="E14" i="16"/>
  <c r="G73" i="15"/>
  <c r="K69" i="15"/>
  <c r="O65" i="15"/>
  <c r="S61" i="15"/>
  <c r="D58" i="15"/>
  <c r="H54" i="15"/>
  <c r="L50" i="15"/>
  <c r="P46" i="15"/>
  <c r="T42" i="15"/>
  <c r="E39" i="15"/>
  <c r="I35" i="15"/>
  <c r="M31" i="15"/>
  <c r="Q27" i="15"/>
  <c r="J24" i="15"/>
  <c r="F20" i="15"/>
  <c r="R16" i="15"/>
  <c r="N12" i="15"/>
  <c r="G9" i="15"/>
  <c r="I71" i="14"/>
  <c r="G65" i="14"/>
  <c r="E59" i="14"/>
  <c r="H52" i="14"/>
  <c r="F46" i="14"/>
  <c r="I39" i="14"/>
  <c r="G33" i="14"/>
  <c r="E27" i="14"/>
  <c r="H20" i="14"/>
  <c r="F14" i="14"/>
  <c r="I7" i="14"/>
  <c r="F55" i="12"/>
  <c r="D33" i="12"/>
  <c r="E12" i="12"/>
  <c r="D51" i="10"/>
  <c r="D19" i="10"/>
  <c r="D65" i="8"/>
  <c r="D49" i="8"/>
  <c r="D33" i="8"/>
  <c r="D17" i="8"/>
  <c r="F73" i="7"/>
  <c r="F65" i="7"/>
  <c r="F57" i="7"/>
  <c r="F49" i="7"/>
  <c r="F41" i="7"/>
  <c r="F33" i="7"/>
  <c r="F25" i="7"/>
  <c r="F17" i="7"/>
  <c r="F9" i="7"/>
  <c r="H61" i="6"/>
  <c r="E50" i="6"/>
  <c r="E19" i="30"/>
  <c r="D54" i="27"/>
  <c r="D41" i="26"/>
  <c r="F49" i="23"/>
  <c r="G61" i="22"/>
  <c r="G57" i="21"/>
  <c r="G25" i="21"/>
  <c r="L68" i="20"/>
  <c r="L52" i="20"/>
  <c r="L36" i="20"/>
  <c r="L20" i="20"/>
  <c r="L11" i="20"/>
  <c r="D66" i="18"/>
  <c r="D20" i="18"/>
  <c r="E62" i="17"/>
  <c r="E46" i="17"/>
  <c r="E30" i="17"/>
  <c r="E14" i="17"/>
  <c r="F66" i="16"/>
  <c r="F50" i="16"/>
  <c r="F34" i="16"/>
  <c r="F18" i="16"/>
  <c r="P73" i="15"/>
  <c r="T69" i="15"/>
  <c r="E66" i="15"/>
  <c r="I62" i="15"/>
  <c r="M58" i="15"/>
  <c r="Q54" i="15"/>
  <c r="J51" i="15"/>
  <c r="F47" i="15"/>
  <c r="R43" i="15"/>
  <c r="N39" i="15"/>
  <c r="G36" i="15"/>
  <c r="K32" i="15"/>
  <c r="O28" i="15"/>
  <c r="S24" i="15"/>
  <c r="D21" i="15"/>
  <c r="H17" i="15"/>
  <c r="L13" i="15"/>
  <c r="P9" i="15"/>
  <c r="M72" i="14"/>
  <c r="K66" i="14"/>
  <c r="N59" i="14"/>
  <c r="L53" i="14"/>
  <c r="J47" i="14"/>
  <c r="M40" i="14"/>
  <c r="K34" i="14"/>
  <c r="N27" i="14"/>
  <c r="L21" i="14"/>
  <c r="J15" i="14"/>
  <c r="M8" i="14"/>
  <c r="F60" i="12"/>
  <c r="D38" i="12"/>
  <c r="E17" i="12"/>
  <c r="D56" i="11"/>
  <c r="D24" i="11"/>
  <c r="D59" i="9"/>
  <c r="D27" i="9"/>
  <c r="E69" i="8"/>
  <c r="E53" i="8"/>
  <c r="E37" i="8"/>
  <c r="E21" i="8"/>
  <c r="J74" i="7"/>
  <c r="J66" i="7"/>
  <c r="J58" i="7"/>
  <c r="J50" i="7"/>
  <c r="J42" i="7"/>
  <c r="J34" i="7"/>
  <c r="J26" i="7"/>
  <c r="J18" i="7"/>
  <c r="J10" i="7"/>
  <c r="H68" i="6"/>
  <c r="E57" i="6"/>
  <c r="E44" i="23"/>
  <c r="G9" i="20"/>
  <c r="O63" i="15"/>
  <c r="P36" i="15"/>
  <c r="H70" i="14"/>
  <c r="F16" i="14"/>
  <c r="F33" i="12"/>
  <c r="I28" i="7"/>
  <c r="H65" i="6"/>
  <c r="D47" i="6"/>
  <c r="E33" i="6"/>
  <c r="E20" i="6"/>
  <c r="M74" i="5"/>
  <c r="L69" i="5"/>
  <c r="P65" i="5"/>
  <c r="O60" i="5"/>
  <c r="S56" i="5"/>
  <c r="H51" i="5"/>
  <c r="G46" i="5"/>
  <c r="F41" i="5"/>
  <c r="J37" i="5"/>
  <c r="T31" i="5"/>
  <c r="E28" i="5"/>
  <c r="D23" i="5"/>
  <c r="H19" i="5"/>
  <c r="G14" i="5"/>
  <c r="N56" i="7"/>
  <c r="M50" i="7"/>
  <c r="O64" i="15"/>
  <c r="Q10" i="15"/>
  <c r="J27" i="14"/>
  <c r="D26" i="11"/>
  <c r="N66" i="7"/>
  <c r="I38" i="29"/>
  <c r="M45" i="20"/>
  <c r="G32" i="16"/>
  <c r="G51" i="15"/>
  <c r="T20" i="15"/>
  <c r="G47" i="14"/>
  <c r="D48" i="13"/>
  <c r="G74" i="7"/>
  <c r="G10" i="7"/>
  <c r="G69" i="22"/>
  <c r="G8" i="21"/>
  <c r="D32" i="20"/>
  <c r="D64" i="18"/>
  <c r="F51" i="16"/>
  <c r="F7" i="16"/>
  <c r="Q64" i="15"/>
  <c r="L55" i="15"/>
  <c r="J45" i="15"/>
  <c r="S34" i="15"/>
  <c r="F25" i="15"/>
  <c r="N17" i="15"/>
  <c r="J13" i="15"/>
  <c r="I8" i="15"/>
  <c r="G68" i="14"/>
  <c r="G60" i="14"/>
  <c r="G52" i="14"/>
  <c r="I42" i="14"/>
  <c r="I34" i="14"/>
  <c r="I26" i="14"/>
  <c r="I18" i="14"/>
  <c r="G12" i="14"/>
  <c r="E72" i="13"/>
  <c r="E56" i="13"/>
  <c r="E40" i="13"/>
  <c r="E24" i="13"/>
  <c r="E8" i="13"/>
  <c r="E55" i="12"/>
  <c r="F34" i="12"/>
  <c r="D12" i="12"/>
  <c r="D51" i="11"/>
  <c r="D19" i="11"/>
  <c r="D58" i="9"/>
  <c r="D26" i="9"/>
  <c r="L70" i="7"/>
  <c r="L62" i="7"/>
  <c r="L54" i="7"/>
  <c r="L46" i="7"/>
  <c r="L38" i="7"/>
  <c r="L30" i="7"/>
  <c r="L62" i="29"/>
  <c r="D74" i="27"/>
  <c r="F47" i="26"/>
  <c r="G54" i="23"/>
  <c r="E60" i="22"/>
  <c r="H56" i="21"/>
  <c r="H24" i="21"/>
  <c r="E68" i="20"/>
  <c r="E52" i="20"/>
  <c r="E36" i="20"/>
  <c r="E20" i="20"/>
  <c r="H11" i="20"/>
  <c r="D68" i="19"/>
  <c r="D25" i="19"/>
  <c r="D72" i="17"/>
  <c r="D56" i="17"/>
  <c r="D40" i="17"/>
  <c r="D24" i="17"/>
  <c r="D8" i="17"/>
  <c r="G59" i="16"/>
  <c r="G43" i="16"/>
  <c r="G27" i="16"/>
  <c r="G11" i="16"/>
  <c r="R72" i="15"/>
  <c r="N68" i="15"/>
  <c r="G65" i="15"/>
  <c r="K61" i="15"/>
  <c r="O57" i="15"/>
  <c r="S53" i="15"/>
  <c r="D50" i="15"/>
  <c r="H46" i="15"/>
  <c r="L42" i="15"/>
  <c r="P38" i="15"/>
  <c r="T34" i="15"/>
  <c r="E31" i="15"/>
  <c r="I27" i="15"/>
  <c r="M23" i="15"/>
  <c r="Q19" i="15"/>
  <c r="J16" i="15"/>
  <c r="F12" i="15"/>
  <c r="R8" i="15"/>
  <c r="N70" i="14"/>
  <c r="L64" i="14"/>
  <c r="J58" i="14"/>
  <c r="M51" i="14"/>
  <c r="K45" i="14"/>
  <c r="N38" i="14"/>
  <c r="L32" i="14"/>
  <c r="J26" i="14"/>
  <c r="M19" i="14"/>
  <c r="K13" i="14"/>
  <c r="D73" i="12"/>
  <c r="E52" i="12"/>
  <c r="F31" i="12"/>
  <c r="D9" i="12"/>
  <c r="D47" i="10"/>
  <c r="D15" i="10"/>
  <c r="D63" i="8"/>
  <c r="D47" i="8"/>
  <c r="D31" i="8"/>
  <c r="D15" i="8"/>
  <c r="M70" i="7"/>
  <c r="M62" i="7"/>
  <c r="M54" i="7"/>
  <c r="M46" i="7"/>
  <c r="M38" i="7"/>
  <c r="M30" i="7"/>
  <c r="M22" i="7"/>
  <c r="M14" i="7"/>
  <c r="E74" i="6"/>
  <c r="G60" i="6"/>
  <c r="D49" i="6"/>
  <c r="M55" i="29"/>
  <c r="F43" i="27"/>
  <c r="J19" i="26"/>
  <c r="H43" i="23"/>
  <c r="E40" i="22"/>
  <c r="G53" i="21"/>
  <c r="G21" i="21"/>
  <c r="L66" i="20"/>
  <c r="L50" i="20"/>
  <c r="L34" i="20"/>
  <c r="D19" i="20"/>
  <c r="N10" i="20"/>
  <c r="D60" i="18"/>
  <c r="D11" i="18"/>
  <c r="E60" i="17"/>
  <c r="E44" i="17"/>
  <c r="E28" i="17"/>
  <c r="E12" i="17"/>
  <c r="D65" i="16"/>
  <c r="D49" i="16"/>
  <c r="D33" i="16"/>
  <c r="D17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O20" i="15"/>
  <c r="S16" i="15"/>
  <c r="D13" i="15"/>
  <c r="H9" i="15"/>
  <c r="E72" i="14"/>
  <c r="H65" i="14"/>
  <c r="F59" i="14"/>
  <c r="I52" i="14"/>
  <c r="G46" i="14"/>
  <c r="E40" i="14"/>
  <c r="H33" i="14"/>
  <c r="F27" i="14"/>
  <c r="I20" i="14"/>
  <c r="G14" i="14"/>
  <c r="E8" i="14"/>
  <c r="E57" i="12"/>
  <c r="F36" i="12"/>
  <c r="D14" i="12"/>
  <c r="D52" i="11"/>
  <c r="D20" i="11"/>
  <c r="D55" i="9"/>
  <c r="D23" i="9"/>
  <c r="E67" i="8"/>
  <c r="E51" i="8"/>
  <c r="E35" i="8"/>
  <c r="E19" i="8"/>
  <c r="G73" i="7"/>
  <c r="G65" i="7"/>
  <c r="G57" i="7"/>
  <c r="G49" i="7"/>
  <c r="G41" i="7"/>
  <c r="G33" i="7"/>
  <c r="G25" i="7"/>
  <c r="G17" i="7"/>
  <c r="G9" i="7"/>
  <c r="G67" i="6"/>
  <c r="D56" i="6"/>
  <c r="E20" i="22"/>
  <c r="D43" i="19"/>
  <c r="H60" i="15"/>
  <c r="I33" i="15"/>
  <c r="I65" i="14"/>
  <c r="G11" i="14"/>
  <c r="D56" i="10"/>
  <c r="M25" i="7"/>
  <c r="F63" i="6"/>
  <c r="G45" i="6"/>
  <c r="H30" i="6"/>
  <c r="D19" i="6"/>
  <c r="E74" i="5"/>
  <c r="D69" i="5"/>
  <c r="H65" i="5"/>
  <c r="G60" i="5"/>
  <c r="F55" i="5"/>
  <c r="S50" i="5"/>
  <c r="R45" i="5"/>
  <c r="I40" i="5"/>
  <c r="M36" i="5"/>
  <c r="L31" i="5"/>
  <c r="P27" i="5"/>
  <c r="O22" i="5"/>
  <c r="S18" i="5"/>
  <c r="R13" i="5"/>
  <c r="I8" i="5"/>
  <c r="H21" i="21"/>
  <c r="E69" i="16"/>
  <c r="P60" i="15"/>
  <c r="J30" i="15"/>
  <c r="G51" i="14"/>
  <c r="D63" i="13"/>
  <c r="D60" i="10"/>
  <c r="J23" i="7"/>
  <c r="G63" i="6"/>
  <c r="E44" i="6"/>
  <c r="F28" i="6"/>
  <c r="H14" i="6"/>
  <c r="L72" i="5"/>
  <c r="P68" i="5"/>
  <c r="O63" i="5"/>
  <c r="S59" i="5"/>
  <c r="R54" i="5"/>
  <c r="O49" i="5"/>
  <c r="S45" i="5"/>
  <c r="R40" i="5"/>
  <c r="I35" i="5"/>
  <c r="M31" i="5"/>
  <c r="L26" i="5"/>
  <c r="P22" i="5"/>
  <c r="O17" i="5"/>
  <c r="S13" i="5"/>
  <c r="R8" i="5"/>
  <c r="E59" i="20"/>
  <c r="H37" i="26"/>
  <c r="J55" i="15"/>
  <c r="L73" i="14"/>
  <c r="M20" i="14"/>
  <c r="D61" i="9"/>
  <c r="N58" i="7"/>
  <c r="F39" i="27"/>
  <c r="M29" i="20"/>
  <c r="G16" i="16"/>
  <c r="K47" i="15"/>
  <c r="E17" i="15"/>
  <c r="E41" i="14"/>
  <c r="D32" i="13"/>
  <c r="G66" i="7"/>
  <c r="F69" i="6"/>
  <c r="G37" i="22"/>
  <c r="D68" i="20"/>
  <c r="D28" i="20"/>
  <c r="D54" i="18"/>
  <c r="F43" i="16"/>
  <c r="K74" i="15"/>
  <c r="T63" i="15"/>
  <c r="R53" i="15"/>
  <c r="E44" i="15"/>
  <c r="N33" i="15"/>
  <c r="Q24" i="15"/>
  <c r="F17" i="15"/>
  <c r="M12" i="15"/>
  <c r="L7" i="15"/>
  <c r="L67" i="14"/>
  <c r="L59" i="14"/>
  <c r="I50" i="14"/>
  <c r="N41" i="14"/>
  <c r="N33" i="14"/>
  <c r="F25" i="14"/>
  <c r="N17" i="14"/>
  <c r="L11" i="14"/>
  <c r="E70" i="13"/>
  <c r="E54" i="13"/>
  <c r="E38" i="13"/>
  <c r="E22" i="13"/>
  <c r="F74" i="12"/>
  <c r="D52" i="12"/>
  <c r="E31" i="12"/>
  <c r="F10" i="12"/>
  <c r="D47" i="11"/>
  <c r="D15" i="11"/>
  <c r="D54" i="9"/>
  <c r="D22" i="9"/>
  <c r="D70" i="7"/>
  <c r="D62" i="7"/>
  <c r="D54" i="7"/>
  <c r="D46" i="7"/>
  <c r="D38" i="7"/>
  <c r="D30" i="7"/>
  <c r="F40" i="29"/>
  <c r="F63" i="27"/>
  <c r="E40" i="26"/>
  <c r="I48" i="23"/>
  <c r="G49" i="22"/>
  <c r="H52" i="21"/>
  <c r="H20" i="21"/>
  <c r="E66" i="20"/>
  <c r="E50" i="20"/>
  <c r="E34" i="20"/>
  <c r="N18" i="20"/>
  <c r="M10" i="20"/>
  <c r="D63" i="19"/>
  <c r="D20" i="19"/>
  <c r="D70" i="17"/>
  <c r="D54" i="17"/>
  <c r="D38" i="17"/>
  <c r="D22" i="17"/>
  <c r="E74" i="16"/>
  <c r="E58" i="16"/>
  <c r="E42" i="16"/>
  <c r="E26" i="16"/>
  <c r="E10" i="16"/>
  <c r="J72" i="15"/>
  <c r="F68" i="15"/>
  <c r="R64" i="15"/>
  <c r="N60" i="15"/>
  <c r="G57" i="15"/>
  <c r="K53" i="15"/>
  <c r="O49" i="15"/>
  <c r="S45" i="15"/>
  <c r="D42" i="15"/>
  <c r="H38" i="15"/>
  <c r="L34" i="15"/>
  <c r="P30" i="15"/>
  <c r="T26" i="15"/>
  <c r="E23" i="15"/>
  <c r="I19" i="15"/>
  <c r="M15" i="15"/>
  <c r="Q11" i="15"/>
  <c r="J8" i="15"/>
  <c r="F70" i="14"/>
  <c r="I63" i="14"/>
  <c r="G57" i="14"/>
  <c r="E51" i="14"/>
  <c r="H44" i="14"/>
  <c r="F38" i="14"/>
  <c r="I31" i="14"/>
  <c r="G25" i="14"/>
  <c r="E19" i="14"/>
  <c r="H12" i="14"/>
  <c r="F71" i="12"/>
  <c r="D49" i="12"/>
  <c r="E28" i="12"/>
  <c r="F7" i="12"/>
  <c r="D43" i="10"/>
  <c r="D11" i="10"/>
  <c r="D61" i="8"/>
  <c r="D45" i="8"/>
  <c r="D29" i="8"/>
  <c r="D13" i="8"/>
  <c r="J69" i="7"/>
  <c r="J61" i="7"/>
  <c r="J53" i="7"/>
  <c r="J45" i="7"/>
  <c r="J37" i="7"/>
  <c r="J29" i="7"/>
  <c r="J21" i="7"/>
  <c r="J13" i="7"/>
  <c r="D73" i="6"/>
  <c r="F59" i="6"/>
  <c r="H45" i="6"/>
  <c r="F48" i="29"/>
  <c r="D22" i="27"/>
  <c r="I12" i="26"/>
  <c r="J37" i="23"/>
  <c r="G29" i="22"/>
  <c r="G49" i="21"/>
  <c r="G17" i="21"/>
  <c r="L64" i="20"/>
  <c r="L48" i="20"/>
  <c r="L32" i="20"/>
  <c r="M17" i="20"/>
  <c r="P9" i="20"/>
  <c r="D55" i="18"/>
  <c r="E74" i="17"/>
  <c r="E58" i="17"/>
  <c r="E42" i="17"/>
  <c r="E26" i="17"/>
  <c r="E10" i="17"/>
  <c r="F62" i="16"/>
  <c r="F46" i="16"/>
  <c r="F30" i="16"/>
  <c r="F14" i="16"/>
  <c r="S72" i="15"/>
  <c r="D69" i="15"/>
  <c r="H65" i="15"/>
  <c r="L61" i="15"/>
  <c r="P57" i="15"/>
  <c r="T53" i="15"/>
  <c r="E50" i="15"/>
  <c r="I46" i="15"/>
  <c r="M42" i="15"/>
  <c r="Q38" i="15"/>
  <c r="J35" i="15"/>
  <c r="F31" i="15"/>
  <c r="R27" i="15"/>
  <c r="N23" i="15"/>
  <c r="G20" i="15"/>
  <c r="K16" i="15"/>
  <c r="O12" i="15"/>
  <c r="S8" i="15"/>
  <c r="J71" i="14"/>
  <c r="M64" i="14"/>
  <c r="K58" i="14"/>
  <c r="N51" i="14"/>
  <c r="L45" i="14"/>
  <c r="J39" i="14"/>
  <c r="M32" i="14"/>
  <c r="K26" i="14"/>
  <c r="N19" i="14"/>
  <c r="L13" i="14"/>
  <c r="J7" i="14"/>
  <c r="D54" i="12"/>
  <c r="E33" i="12"/>
  <c r="F12" i="12"/>
  <c r="D48" i="11"/>
  <c r="D16" i="11"/>
  <c r="D51" i="9"/>
  <c r="D19" i="9"/>
  <c r="E65" i="8"/>
  <c r="E49" i="8"/>
  <c r="E33" i="8"/>
  <c r="E17" i="8"/>
  <c r="L72" i="7"/>
  <c r="L64" i="7"/>
  <c r="L56" i="7"/>
  <c r="L48" i="7"/>
  <c r="L40" i="7"/>
  <c r="L32" i="7"/>
  <c r="L24" i="7"/>
  <c r="L16" i="7"/>
  <c r="L8" i="7"/>
  <c r="F66" i="6"/>
  <c r="H52" i="6"/>
  <c r="H49" i="21"/>
  <c r="E57" i="16"/>
  <c r="T56" i="15"/>
  <c r="N26" i="15"/>
  <c r="J60" i="14"/>
  <c r="D61" i="13"/>
  <c r="D24" i="10"/>
  <c r="G23" i="7"/>
  <c r="D61" i="6"/>
  <c r="D44" i="6"/>
  <c r="F29" i="6"/>
  <c r="H15" i="6"/>
  <c r="P73" i="5"/>
  <c r="O68" i="5"/>
  <c r="S64" i="5"/>
  <c r="R59" i="5"/>
  <c r="I54" i="5"/>
  <c r="F49" i="5"/>
  <c r="J45" i="5"/>
  <c r="T39" i="5"/>
  <c r="E36" i="5"/>
  <c r="D31" i="5"/>
  <c r="H27" i="5"/>
  <c r="G22" i="5"/>
  <c r="F17" i="5"/>
  <c r="J13" i="5"/>
  <c r="T7" i="5"/>
  <c r="M64" i="20"/>
  <c r="G58" i="16"/>
  <c r="I57" i="15"/>
  <c r="O23" i="15"/>
  <c r="H46" i="14"/>
  <c r="D47" i="13"/>
  <c r="D28" i="10"/>
  <c r="D21" i="7"/>
  <c r="E61" i="6"/>
  <c r="E41" i="6"/>
  <c r="E27" i="6"/>
  <c r="G13" i="6"/>
  <c r="D72" i="5"/>
  <c r="H68" i="5"/>
  <c r="G63" i="5"/>
  <c r="F58" i="5"/>
  <c r="J54" i="5"/>
  <c r="G49" i="5"/>
  <c r="F44" i="5"/>
  <c r="J40" i="5"/>
  <c r="T34" i="5"/>
  <c r="E31" i="5"/>
  <c r="D26" i="5"/>
  <c r="H22" i="5"/>
  <c r="G17" i="5"/>
  <c r="F12" i="5"/>
  <c r="J8" i="5"/>
  <c r="D45" i="17"/>
  <c r="L45" i="20"/>
  <c r="R47" i="15"/>
  <c r="L65" i="14"/>
  <c r="K14" i="14"/>
  <c r="D29" i="9"/>
  <c r="N50" i="7"/>
  <c r="E24" i="26"/>
  <c r="N15" i="20"/>
  <c r="M73" i="15"/>
  <c r="O43" i="15"/>
  <c r="I13" i="15"/>
  <c r="H34" i="14"/>
  <c r="D16" i="13"/>
  <c r="G58" i="7"/>
  <c r="E35" i="30"/>
  <c r="G72" i="21"/>
  <c r="D64" i="20"/>
  <c r="D20" i="20"/>
  <c r="D43" i="18"/>
  <c r="F39" i="16"/>
  <c r="I72" i="15"/>
  <c r="D63" i="15"/>
  <c r="M52" i="15"/>
  <c r="K42" i="15"/>
  <c r="Q32" i="15"/>
  <c r="L23" i="15"/>
  <c r="Q16" i="15"/>
  <c r="E12" i="15"/>
  <c r="I74" i="14"/>
  <c r="I66" i="14"/>
  <c r="I58" i="14"/>
  <c r="F49" i="14"/>
  <c r="F41" i="14"/>
  <c r="F33" i="14"/>
  <c r="H23" i="14"/>
  <c r="F17" i="14"/>
  <c r="I10" i="14"/>
  <c r="E68" i="13"/>
  <c r="E52" i="13"/>
  <c r="E36" i="13"/>
  <c r="E20" i="13"/>
  <c r="E71" i="12"/>
  <c r="F50" i="12"/>
  <c r="D28" i="12"/>
  <c r="E7" i="12"/>
  <c r="D43" i="11"/>
  <c r="D11" i="11"/>
  <c r="D50" i="9"/>
  <c r="D18" i="9"/>
  <c r="I69" i="7"/>
  <c r="I61" i="7"/>
  <c r="I53" i="7"/>
  <c r="I45" i="7"/>
  <c r="I37" i="7"/>
  <c r="I29" i="7"/>
  <c r="I33" i="29"/>
  <c r="D42" i="27"/>
  <c r="D33" i="26"/>
  <c r="K42" i="23"/>
  <c r="E28" i="22"/>
  <c r="H48" i="21"/>
  <c r="H16" i="21"/>
  <c r="E64" i="20"/>
  <c r="E48" i="20"/>
  <c r="E32" i="20"/>
  <c r="L17" i="20"/>
  <c r="O9" i="20"/>
  <c r="D57" i="19"/>
  <c r="D15" i="19"/>
  <c r="D68" i="17"/>
  <c r="D52" i="17"/>
  <c r="D36" i="17"/>
  <c r="D20" i="17"/>
  <c r="G71" i="16"/>
  <c r="G55" i="16"/>
  <c r="G39" i="16"/>
  <c r="G23" i="16"/>
  <c r="G7" i="16"/>
  <c r="M71" i="15"/>
  <c r="Q67" i="15"/>
  <c r="J64" i="15"/>
  <c r="F60" i="15"/>
  <c r="R56" i="15"/>
  <c r="N52" i="15"/>
  <c r="G49" i="15"/>
  <c r="K45" i="15"/>
  <c r="O41" i="15"/>
  <c r="S37" i="15"/>
  <c r="D34" i="15"/>
  <c r="H30" i="15"/>
  <c r="L26" i="15"/>
  <c r="P22" i="15"/>
  <c r="T18" i="15"/>
  <c r="E15" i="15"/>
  <c r="I11" i="15"/>
  <c r="M7" i="15"/>
  <c r="K69" i="14"/>
  <c r="N62" i="14"/>
  <c r="L56" i="14"/>
  <c r="J50" i="14"/>
  <c r="M43" i="14"/>
  <c r="K37" i="14"/>
  <c r="N30" i="14"/>
  <c r="L24" i="14"/>
  <c r="J18" i="14"/>
  <c r="M11" i="14"/>
  <c r="E68" i="12"/>
  <c r="F47" i="12"/>
  <c r="D25" i="12"/>
  <c r="D71" i="10"/>
  <c r="D39" i="10"/>
  <c r="D7" i="10"/>
  <c r="D59" i="8"/>
  <c r="D43" i="8"/>
  <c r="D27" i="8"/>
  <c r="D11" i="8"/>
  <c r="G68" i="7"/>
  <c r="G60" i="7"/>
  <c r="G52" i="7"/>
  <c r="G44" i="7"/>
  <c r="G36" i="7"/>
  <c r="G28" i="7"/>
  <c r="G20" i="7"/>
  <c r="G12" i="7"/>
  <c r="H69" i="6"/>
  <c r="E58" i="6"/>
  <c r="G44" i="6"/>
  <c r="D41" i="29"/>
  <c r="F11" i="27"/>
  <c r="D56" i="24"/>
  <c r="L31" i="23"/>
  <c r="E8" i="22"/>
  <c r="G45" i="21"/>
  <c r="G13" i="21"/>
  <c r="L62" i="20"/>
  <c r="L46" i="20"/>
  <c r="L30" i="20"/>
  <c r="F16" i="20"/>
  <c r="F9" i="20"/>
  <c r="D50" i="18"/>
  <c r="E72" i="17"/>
  <c r="E56" i="17"/>
  <c r="E40" i="17"/>
  <c r="E24" i="17"/>
  <c r="E8" i="17"/>
  <c r="D61" i="16"/>
  <c r="D45" i="16"/>
  <c r="D29" i="16"/>
  <c r="D13" i="16"/>
  <c r="K72" i="15"/>
  <c r="O68" i="15"/>
  <c r="S64" i="15"/>
  <c r="D61" i="15"/>
  <c r="H57" i="15"/>
  <c r="L53" i="15"/>
  <c r="P49" i="15"/>
  <c r="T45" i="15"/>
  <c r="E42" i="15"/>
  <c r="I38" i="15"/>
  <c r="M34" i="15"/>
  <c r="Q30" i="15"/>
  <c r="J27" i="15"/>
  <c r="F23" i="15"/>
  <c r="R19" i="15"/>
  <c r="N15" i="15"/>
  <c r="G12" i="15"/>
  <c r="K8" i="15"/>
  <c r="G70" i="14"/>
  <c r="E64" i="14"/>
  <c r="H57" i="14"/>
  <c r="F51" i="14"/>
  <c r="I44" i="14"/>
  <c r="G38" i="14"/>
  <c r="E32" i="14"/>
  <c r="H25" i="14"/>
  <c r="F19" i="14"/>
  <c r="I12" i="14"/>
  <c r="E73" i="12"/>
  <c r="F52" i="12"/>
  <c r="D30" i="12"/>
  <c r="E9" i="12"/>
  <c r="D44" i="11"/>
  <c r="D12" i="11"/>
  <c r="D47" i="9"/>
  <c r="D15" i="9"/>
  <c r="E63" i="8"/>
  <c r="E47" i="8"/>
  <c r="E31" i="8"/>
  <c r="E15" i="8"/>
  <c r="D72" i="7"/>
  <c r="D64" i="7"/>
  <c r="D56" i="7"/>
  <c r="D48" i="7"/>
  <c r="D40" i="7"/>
  <c r="D32" i="7"/>
  <c r="D24" i="7"/>
  <c r="D16" i="7"/>
  <c r="D8" i="7"/>
  <c r="E65" i="6"/>
  <c r="M41" i="29"/>
  <c r="H17" i="21"/>
  <c r="G46" i="16"/>
  <c r="M53" i="15"/>
  <c r="G23" i="15"/>
  <c r="K55" i="14"/>
  <c r="D45" i="13"/>
  <c r="M72" i="7"/>
  <c r="N20" i="7"/>
  <c r="F55" i="6"/>
  <c r="G42" i="6"/>
  <c r="E28" i="6"/>
  <c r="G14" i="6"/>
  <c r="H73" i="5"/>
  <c r="G68" i="5"/>
  <c r="F63" i="5"/>
  <c r="J59" i="5"/>
  <c r="T53" i="5"/>
  <c r="I48" i="5"/>
  <c r="M44" i="5"/>
  <c r="L39" i="5"/>
  <c r="P35" i="5"/>
  <c r="O30" i="5"/>
  <c r="S26" i="5"/>
  <c r="R21" i="5"/>
  <c r="I16" i="5"/>
  <c r="M12" i="5"/>
  <c r="L7" i="5"/>
  <c r="M48" i="20"/>
  <c r="E37" i="16"/>
  <c r="N50" i="15"/>
  <c r="H20" i="15"/>
  <c r="I41" i="14"/>
  <c r="D31" i="13"/>
  <c r="I68" i="7"/>
  <c r="L13" i="7"/>
  <c r="D59" i="6"/>
  <c r="H38" i="6"/>
  <c r="D26" i="6"/>
  <c r="F12" i="6"/>
  <c r="O71" i="5"/>
  <c r="S67" i="5"/>
  <c r="R62" i="5"/>
  <c r="I57" i="5"/>
  <c r="M53" i="5"/>
  <c r="R48" i="5"/>
  <c r="I43" i="5"/>
  <c r="M39" i="5"/>
  <c r="L34" i="5"/>
  <c r="P30" i="5"/>
  <c r="O25" i="5"/>
  <c r="S21" i="5"/>
  <c r="R16" i="5"/>
  <c r="I11" i="5"/>
  <c r="M7" i="5"/>
  <c r="D70" i="15"/>
  <c r="G10" i="20"/>
  <c r="G40" i="15"/>
  <c r="J59" i="14"/>
  <c r="N7" i="14"/>
  <c r="E70" i="8"/>
  <c r="N42" i="7"/>
  <c r="F41" i="23"/>
  <c r="Q8" i="20"/>
  <c r="Q69" i="15"/>
  <c r="S39" i="15"/>
  <c r="M9" i="15"/>
  <c r="F28" i="14"/>
  <c r="E66" i="12"/>
  <c r="G50" i="7"/>
  <c r="E13" i="28"/>
  <c r="G56" i="21"/>
  <c r="D60" i="20"/>
  <c r="F17" i="20"/>
  <c r="D10" i="18"/>
  <c r="F35" i="16"/>
  <c r="L71" i="15"/>
  <c r="J61" i="15"/>
  <c r="P51" i="15"/>
  <c r="F41" i="15"/>
  <c r="D31" i="15"/>
  <c r="O22" i="15"/>
  <c r="I16" i="15"/>
  <c r="H11" i="15"/>
  <c r="N73" i="14"/>
  <c r="N65" i="14"/>
  <c r="F57" i="14"/>
  <c r="K48" i="14"/>
  <c r="K40" i="14"/>
  <c r="H31" i="14"/>
  <c r="M22" i="14"/>
  <c r="K16" i="14"/>
  <c r="N9" i="14"/>
  <c r="E66" i="13"/>
  <c r="E50" i="13"/>
  <c r="E34" i="13"/>
  <c r="E18" i="13"/>
  <c r="D68" i="12"/>
  <c r="E47" i="12"/>
  <c r="F26" i="12"/>
  <c r="D71" i="11"/>
  <c r="D39" i="11"/>
  <c r="D7" i="11"/>
  <c r="D46" i="9"/>
  <c r="D14" i="9"/>
  <c r="N68" i="7"/>
  <c r="N60" i="7"/>
  <c r="N52" i="7"/>
  <c r="N44" i="7"/>
  <c r="N36" i="7"/>
  <c r="N28" i="7"/>
  <c r="M26" i="29"/>
  <c r="F31" i="27"/>
  <c r="J11" i="26"/>
  <c r="D31" i="23"/>
  <c r="G17" i="22"/>
  <c r="H44" i="21"/>
  <c r="H12" i="21"/>
  <c r="E62" i="20"/>
  <c r="E46" i="20"/>
  <c r="E30" i="20"/>
  <c r="E16" i="20"/>
  <c r="E9" i="20"/>
  <c r="D52" i="19"/>
  <c r="D9" i="19"/>
  <c r="D66" i="17"/>
  <c r="D50" i="17"/>
  <c r="D34" i="17"/>
  <c r="D18" i="17"/>
  <c r="E70" i="16"/>
  <c r="E54" i="16"/>
  <c r="E38" i="16"/>
  <c r="E22" i="16"/>
  <c r="T74" i="15"/>
  <c r="E71" i="15"/>
  <c r="I67" i="15"/>
  <c r="M63" i="15"/>
  <c r="Q59" i="15"/>
  <c r="J56" i="15"/>
  <c r="F52" i="15"/>
  <c r="R48" i="15"/>
  <c r="N44" i="15"/>
  <c r="G41" i="15"/>
  <c r="K37" i="15"/>
  <c r="O33" i="15"/>
  <c r="S29" i="15"/>
  <c r="D26" i="15"/>
  <c r="H22" i="15"/>
  <c r="L18" i="15"/>
  <c r="P14" i="15"/>
  <c r="T10" i="15"/>
  <c r="E7" i="15"/>
  <c r="H68" i="14"/>
  <c r="F62" i="14"/>
  <c r="I55" i="14"/>
  <c r="G49" i="14"/>
  <c r="E43" i="14"/>
  <c r="H36" i="14"/>
  <c r="F30" i="14"/>
  <c r="I23" i="14"/>
  <c r="G17" i="14"/>
  <c r="E11" i="14"/>
  <c r="D65" i="12"/>
  <c r="E44" i="12"/>
  <c r="F23" i="12"/>
  <c r="D67" i="10"/>
  <c r="D35" i="10"/>
  <c r="D73" i="8"/>
  <c r="D57" i="8"/>
  <c r="D41" i="8"/>
  <c r="D25" i="8"/>
  <c r="D9" i="8"/>
  <c r="L67" i="7"/>
  <c r="L59" i="7"/>
  <c r="L51" i="7"/>
  <c r="L43" i="7"/>
  <c r="L35" i="7"/>
  <c r="L27" i="7"/>
  <c r="L19" i="7"/>
  <c r="L11" i="7"/>
  <c r="G68" i="6"/>
  <c r="D57" i="6"/>
  <c r="F43" i="6"/>
  <c r="D21" i="29"/>
  <c r="H69" i="26"/>
  <c r="D24" i="24"/>
  <c r="E20" i="23"/>
  <c r="G73" i="21"/>
  <c r="G41" i="21"/>
  <c r="G9" i="21"/>
  <c r="L60" i="20"/>
  <c r="L44" i="20"/>
  <c r="L28" i="20"/>
  <c r="E15" i="20"/>
  <c r="L8" i="20"/>
  <c r="D44" i="18"/>
  <c r="E70" i="17"/>
  <c r="E54" i="17"/>
  <c r="E38" i="17"/>
  <c r="E22" i="17"/>
  <c r="F74" i="16"/>
  <c r="F58" i="16"/>
  <c r="F42" i="16"/>
  <c r="F26" i="16"/>
  <c r="F10" i="16"/>
  <c r="N71" i="15"/>
  <c r="G68" i="15"/>
  <c r="K64" i="15"/>
  <c r="O60" i="15"/>
  <c r="S56" i="15"/>
  <c r="D53" i="15"/>
  <c r="H49" i="15"/>
  <c r="L45" i="15"/>
  <c r="P41" i="15"/>
  <c r="T37" i="15"/>
  <c r="E34" i="15"/>
  <c r="I30" i="15"/>
  <c r="M26" i="15"/>
  <c r="Q22" i="15"/>
  <c r="J19" i="15"/>
  <c r="F15" i="15"/>
  <c r="R11" i="15"/>
  <c r="N7" i="15"/>
  <c r="L69" i="14"/>
  <c r="J63" i="14"/>
  <c r="M56" i="14"/>
  <c r="K50" i="14"/>
  <c r="N43" i="14"/>
  <c r="L37" i="14"/>
  <c r="J31" i="14"/>
  <c r="M24" i="14"/>
  <c r="K18" i="14"/>
  <c r="N11" i="14"/>
  <c r="D70" i="12"/>
  <c r="E49" i="12"/>
  <c r="F28" i="12"/>
  <c r="D72" i="11"/>
  <c r="D40" i="11"/>
  <c r="D8" i="11"/>
  <c r="D43" i="9"/>
  <c r="D11" i="9"/>
  <c r="E61" i="8"/>
  <c r="E45" i="8"/>
  <c r="E29" i="8"/>
  <c r="E13" i="8"/>
  <c r="I71" i="7"/>
  <c r="I63" i="7"/>
  <c r="I55" i="7"/>
  <c r="I47" i="7"/>
  <c r="I39" i="7"/>
  <c r="I31" i="7"/>
  <c r="I23" i="7"/>
  <c r="I15" i="7"/>
  <c r="I7" i="7"/>
  <c r="D64" i="6"/>
  <c r="D64" i="28"/>
  <c r="M62" i="20"/>
  <c r="E25" i="16"/>
  <c r="F50" i="15"/>
  <c r="S19" i="15"/>
  <c r="L50" i="14"/>
  <c r="D29" i="13"/>
  <c r="N67" i="7"/>
  <c r="I13" i="7"/>
  <c r="F53" i="6"/>
  <c r="D41" i="6"/>
  <c r="D27" i="6"/>
  <c r="F13" i="6"/>
  <c r="S72" i="5"/>
  <c r="R67" i="5"/>
  <c r="I62" i="5"/>
  <c r="M58" i="5"/>
  <c r="L53" i="5"/>
  <c r="T47" i="5"/>
  <c r="E44" i="5"/>
  <c r="D39" i="5"/>
  <c r="H35" i="5"/>
  <c r="G30" i="5"/>
  <c r="F25" i="5"/>
  <c r="J21" i="5"/>
  <c r="T15" i="5"/>
  <c r="E12" i="5"/>
  <c r="D7" i="5"/>
  <c r="M32" i="20"/>
  <c r="G26" i="16"/>
  <c r="G47" i="15"/>
  <c r="T16" i="15"/>
  <c r="J36" i="14"/>
  <c r="D15" i="13"/>
  <c r="J63" i="7"/>
  <c r="F11" i="7"/>
  <c r="F57" i="6"/>
  <c r="F37" i="6"/>
  <c r="H22" i="6"/>
  <c r="E11" i="6"/>
  <c r="G71" i="5"/>
  <c r="F66" i="5"/>
  <c r="J62" i="5"/>
  <c r="T56" i="5"/>
  <c r="Q39" i="15"/>
  <c r="E61" i="17"/>
  <c r="O32" i="15"/>
  <c r="M52" i="14"/>
  <c r="D58" i="12"/>
  <c r="E54" i="8"/>
  <c r="N34" i="7"/>
  <c r="G25" i="22"/>
  <c r="D45" i="19"/>
  <c r="J66" i="15"/>
  <c r="D36" i="15"/>
  <c r="E73" i="14"/>
  <c r="I21" i="14"/>
  <c r="F45" i="12"/>
  <c r="G42" i="7"/>
  <c r="G46" i="26"/>
  <c r="G48" i="21"/>
  <c r="D52" i="20"/>
  <c r="P14" i="20"/>
  <c r="F71" i="16"/>
  <c r="F27" i="16"/>
  <c r="O70" i="15"/>
  <c r="E60" i="15"/>
  <c r="N49" i="15"/>
  <c r="I40" i="15"/>
  <c r="G30" i="15"/>
  <c r="R21" i="15"/>
  <c r="T15" i="15"/>
  <c r="K10" i="15"/>
  <c r="F73" i="14"/>
  <c r="F65" i="14"/>
  <c r="H55" i="14"/>
  <c r="H47" i="14"/>
  <c r="H39" i="14"/>
  <c r="E30" i="14"/>
  <c r="E22" i="14"/>
  <c r="H15" i="14"/>
  <c r="F9" i="14"/>
  <c r="E64" i="13"/>
  <c r="E48" i="13"/>
  <c r="E32" i="13"/>
  <c r="E16" i="13"/>
  <c r="F66" i="12"/>
  <c r="D44" i="12"/>
  <c r="E23" i="12"/>
  <c r="D67" i="11"/>
  <c r="D35" i="11"/>
  <c r="D74" i="9"/>
  <c r="D42" i="9"/>
  <c r="D10" i="9"/>
  <c r="F68" i="7"/>
  <c r="F60" i="7"/>
  <c r="F52" i="7"/>
  <c r="F44" i="7"/>
  <c r="F36" i="7"/>
  <c r="F28" i="7"/>
  <c r="F20" i="29"/>
  <c r="D10" i="27"/>
  <c r="D52" i="24"/>
  <c r="F25" i="23"/>
  <c r="H72" i="21"/>
  <c r="H40" i="21"/>
  <c r="H8" i="21"/>
  <c r="E60" i="20"/>
  <c r="E44" i="20"/>
  <c r="E28" i="20"/>
  <c r="D15" i="20"/>
  <c r="I8" i="20"/>
  <c r="D47" i="19"/>
  <c r="D33" i="18"/>
  <c r="D64" i="17"/>
  <c r="D48" i="17"/>
  <c r="D32" i="17"/>
  <c r="D16" i="17"/>
  <c r="G67" i="16"/>
  <c r="G51" i="16"/>
  <c r="G35" i="16"/>
  <c r="G19" i="16"/>
  <c r="L74" i="15"/>
  <c r="P70" i="15"/>
  <c r="T66" i="15"/>
  <c r="E63" i="15"/>
  <c r="I59" i="15"/>
  <c r="M55" i="15"/>
  <c r="Q51" i="15"/>
  <c r="J48" i="15"/>
  <c r="F44" i="15"/>
  <c r="R40" i="15"/>
  <c r="N36" i="15"/>
  <c r="G33" i="15"/>
  <c r="K29" i="15"/>
  <c r="O25" i="15"/>
  <c r="S21" i="15"/>
  <c r="D18" i="15"/>
  <c r="H14" i="15"/>
  <c r="L10" i="15"/>
  <c r="J74" i="14"/>
  <c r="M67" i="14"/>
  <c r="K61" i="14"/>
  <c r="N54" i="14"/>
  <c r="L48" i="14"/>
  <c r="J42" i="14"/>
  <c r="M35" i="14"/>
  <c r="K29" i="14"/>
  <c r="N22" i="14"/>
  <c r="L16" i="14"/>
  <c r="J10" i="14"/>
  <c r="F63" i="12"/>
  <c r="D41" i="12"/>
  <c r="E20" i="12"/>
  <c r="D63" i="10"/>
  <c r="D31" i="10"/>
  <c r="D71" i="8"/>
  <c r="D55" i="8"/>
  <c r="D39" i="8"/>
  <c r="D23" i="8"/>
  <c r="D7" i="8"/>
  <c r="D67" i="7"/>
  <c r="D59" i="7"/>
  <c r="D51" i="7"/>
  <c r="D43" i="7"/>
  <c r="D35" i="7"/>
  <c r="D27" i="7"/>
  <c r="D19" i="7"/>
  <c r="D11" i="7"/>
  <c r="F67" i="6"/>
  <c r="H53" i="6"/>
  <c r="E42" i="6"/>
  <c r="L7" i="29"/>
  <c r="G62" i="26"/>
  <c r="I72" i="23"/>
  <c r="G14" i="23"/>
  <c r="G69" i="21"/>
  <c r="G37" i="21"/>
  <c r="L74" i="20"/>
  <c r="L58" i="20"/>
  <c r="L42" i="20"/>
  <c r="L26" i="20"/>
  <c r="E14" i="20"/>
  <c r="P7" i="20"/>
  <c r="D39" i="18"/>
  <c r="E68" i="17"/>
  <c r="E52" i="17"/>
  <c r="E36" i="17"/>
  <c r="E20" i="17"/>
  <c r="D73" i="16"/>
  <c r="D57" i="16"/>
  <c r="D41" i="16"/>
  <c r="D25" i="16"/>
  <c r="D9" i="16"/>
  <c r="F71" i="15"/>
  <c r="R67" i="15"/>
  <c r="N63" i="15"/>
  <c r="G60" i="15"/>
  <c r="K56" i="15"/>
  <c r="O52" i="15"/>
  <c r="S48" i="15"/>
  <c r="D45" i="15"/>
  <c r="H41" i="15"/>
  <c r="L37" i="15"/>
  <c r="P33" i="15"/>
  <c r="T29" i="15"/>
  <c r="E26" i="15"/>
  <c r="I22" i="15"/>
  <c r="M18" i="15"/>
  <c r="Q14" i="15"/>
  <c r="J11" i="15"/>
  <c r="F7" i="15"/>
  <c r="I68" i="14"/>
  <c r="G62" i="14"/>
  <c r="E56" i="14"/>
  <c r="H49" i="14"/>
  <c r="F43" i="14"/>
  <c r="I36" i="14"/>
  <c r="G30" i="14"/>
  <c r="E24" i="14"/>
  <c r="H17" i="14"/>
  <c r="F11" i="14"/>
  <c r="F68" i="12"/>
  <c r="D46" i="12"/>
  <c r="E25" i="12"/>
  <c r="D68" i="11"/>
  <c r="D36" i="11"/>
  <c r="D71" i="9"/>
  <c r="D39" i="9"/>
  <c r="D7" i="9"/>
  <c r="E59" i="8"/>
  <c r="E43" i="8"/>
  <c r="E27" i="8"/>
  <c r="E11" i="8"/>
  <c r="N70" i="7"/>
  <c r="N62" i="7"/>
  <c r="N54" i="7"/>
  <c r="N46" i="7"/>
  <c r="N38" i="7"/>
  <c r="N30" i="7"/>
  <c r="N22" i="7"/>
  <c r="N14" i="7"/>
  <c r="F74" i="6"/>
  <c r="H60" i="6"/>
  <c r="D66" i="27"/>
  <c r="M46" i="20"/>
  <c r="G14" i="16"/>
  <c r="R46" i="15"/>
  <c r="L16" i="15"/>
  <c r="M45" i="14"/>
  <c r="D13" i="13"/>
  <c r="D53" i="7"/>
  <c r="J8" i="7"/>
  <c r="H51" i="6"/>
  <c r="G38" i="6"/>
  <c r="H23" i="6"/>
  <c r="E12" i="6"/>
  <c r="F71" i="5"/>
  <c r="J67" i="5"/>
  <c r="T61" i="5"/>
  <c r="E58" i="5"/>
  <c r="M52" i="5"/>
  <c r="L47" i="5"/>
  <c r="P43" i="5"/>
  <c r="O38" i="5"/>
  <c r="S34" i="5"/>
  <c r="R29" i="5"/>
  <c r="I24" i="5"/>
  <c r="M20" i="5"/>
  <c r="L15" i="5"/>
  <c r="S9" i="15"/>
  <c r="E21" i="17"/>
  <c r="T25" i="15"/>
  <c r="K46" i="14"/>
  <c r="E37" i="12"/>
  <c r="E38" i="8"/>
  <c r="N26" i="7"/>
  <c r="H43" i="21"/>
  <c r="D32" i="18"/>
  <c r="F62" i="15"/>
  <c r="H32" i="15"/>
  <c r="H66" i="14"/>
  <c r="G15" i="14"/>
  <c r="D23" i="12"/>
  <c r="G34" i="7"/>
  <c r="H59" i="23"/>
  <c r="G40" i="21"/>
  <c r="D48" i="20"/>
  <c r="G11" i="20"/>
  <c r="F67" i="16"/>
  <c r="F23" i="16"/>
  <c r="M68" i="15"/>
  <c r="H59" i="15"/>
  <c r="Q48" i="15"/>
  <c r="O38" i="15"/>
  <c r="J29" i="15"/>
  <c r="J21" i="15"/>
  <c r="D15" i="15"/>
  <c r="N9" i="15"/>
  <c r="K72" i="14"/>
  <c r="H63" i="14"/>
  <c r="M54" i="14"/>
  <c r="M46" i="14"/>
  <c r="E38" i="14"/>
  <c r="J29" i="14"/>
  <c r="J21" i="14"/>
  <c r="M14" i="14"/>
  <c r="K8" i="14"/>
  <c r="E62" i="13"/>
  <c r="E46" i="13"/>
  <c r="E30" i="13"/>
  <c r="E14" i="13"/>
  <c r="E63" i="12"/>
  <c r="F42" i="12"/>
  <c r="D20" i="12"/>
  <c r="D63" i="11"/>
  <c r="D31" i="11"/>
  <c r="D70" i="9"/>
  <c r="D38" i="9"/>
  <c r="M73" i="7"/>
  <c r="M65" i="7"/>
  <c r="M57" i="7"/>
  <c r="M49" i="7"/>
  <c r="M41" i="7"/>
  <c r="M33" i="7"/>
  <c r="E59" i="30"/>
  <c r="J13" i="29"/>
  <c r="I68" i="26"/>
  <c r="D20" i="24"/>
  <c r="H19" i="23"/>
  <c r="H68" i="21"/>
  <c r="H36" i="21"/>
  <c r="E74" i="20"/>
  <c r="E58" i="20"/>
  <c r="E42" i="20"/>
  <c r="E26" i="20"/>
  <c r="D14" i="20"/>
  <c r="O7" i="20"/>
  <c r="D41" i="19"/>
  <c r="D24" i="18"/>
  <c r="D62" i="17"/>
  <c r="D46" i="17"/>
  <c r="D30" i="17"/>
  <c r="D14" i="17"/>
  <c r="E66" i="16"/>
  <c r="E50" i="16"/>
  <c r="E34" i="16"/>
  <c r="E18" i="16"/>
  <c r="D74" i="15"/>
  <c r="H70" i="15"/>
  <c r="L66" i="15"/>
  <c r="P62" i="15"/>
  <c r="T58" i="15"/>
  <c r="E55" i="15"/>
  <c r="I51" i="15"/>
  <c r="M47" i="15"/>
  <c r="Q43" i="15"/>
  <c r="J40" i="15"/>
  <c r="F36" i="15"/>
  <c r="R32" i="15"/>
  <c r="N28" i="15"/>
  <c r="G25" i="15"/>
  <c r="K21" i="15"/>
  <c r="O17" i="15"/>
  <c r="S13" i="15"/>
  <c r="D10" i="15"/>
  <c r="G73" i="14"/>
  <c r="E67" i="14"/>
  <c r="H60" i="14"/>
  <c r="F54" i="14"/>
  <c r="I47" i="14"/>
  <c r="G41" i="14"/>
  <c r="E35" i="14"/>
  <c r="H28" i="14"/>
  <c r="F22" i="14"/>
  <c r="I15" i="14"/>
  <c r="G9" i="14"/>
  <c r="E60" i="12"/>
  <c r="F39" i="12"/>
  <c r="D17" i="12"/>
  <c r="D59" i="10"/>
  <c r="D27" i="10"/>
  <c r="D69" i="8"/>
  <c r="D53" i="8"/>
  <c r="D37" i="8"/>
  <c r="D21" i="8"/>
  <c r="I74" i="7"/>
  <c r="I66" i="7"/>
  <c r="I58" i="7"/>
  <c r="I50" i="7"/>
  <c r="I42" i="7"/>
  <c r="I34" i="7"/>
  <c r="I26" i="7"/>
  <c r="I18" i="7"/>
  <c r="I10" i="7"/>
  <c r="E66" i="6"/>
  <c r="G52" i="6"/>
  <c r="D62" i="30"/>
  <c r="E61" i="28"/>
  <c r="F55" i="26"/>
  <c r="K66" i="23"/>
  <c r="I8" i="23"/>
  <c r="G65" i="21"/>
  <c r="G33" i="21"/>
  <c r="L72" i="20"/>
  <c r="L56" i="20"/>
  <c r="L40" i="20"/>
  <c r="L24" i="20"/>
  <c r="E13" i="20"/>
  <c r="F7" i="20"/>
  <c r="D34" i="18"/>
  <c r="E66" i="17"/>
  <c r="E50" i="17"/>
  <c r="E34" i="17"/>
  <c r="E18" i="17"/>
  <c r="F70" i="16"/>
  <c r="F54" i="16"/>
  <c r="F38" i="16"/>
  <c r="F22" i="16"/>
  <c r="M74" i="15"/>
  <c r="Q70" i="15"/>
  <c r="J67" i="15"/>
  <c r="F63" i="15"/>
  <c r="R59" i="15"/>
  <c r="N55" i="15"/>
  <c r="G52" i="15"/>
  <c r="K48" i="15"/>
  <c r="O44" i="15"/>
  <c r="S40" i="15"/>
  <c r="D37" i="15"/>
  <c r="H33" i="15"/>
  <c r="L29" i="15"/>
  <c r="P25" i="15"/>
  <c r="T21" i="15"/>
  <c r="E18" i="15"/>
  <c r="I14" i="15"/>
  <c r="M10" i="15"/>
  <c r="K74" i="14"/>
  <c r="N67" i="14"/>
  <c r="L61" i="14"/>
  <c r="J55" i="14"/>
  <c r="M48" i="14"/>
  <c r="K42" i="14"/>
  <c r="N35" i="14"/>
  <c r="L29" i="14"/>
  <c r="J23" i="14"/>
  <c r="M16" i="14"/>
  <c r="K10" i="14"/>
  <c r="E65" i="12"/>
  <c r="F44" i="12"/>
  <c r="D22" i="12"/>
  <c r="D64" i="11"/>
  <c r="D32" i="11"/>
  <c r="D67" i="9"/>
  <c r="D35" i="9"/>
  <c r="E73" i="8"/>
  <c r="E57" i="8"/>
  <c r="E41" i="8"/>
  <c r="E25" i="8"/>
  <c r="E9" i="8"/>
  <c r="F70" i="7"/>
  <c r="F62" i="7"/>
  <c r="F54" i="7"/>
  <c r="F46" i="7"/>
  <c r="F38" i="7"/>
  <c r="F30" i="7"/>
  <c r="F22" i="7"/>
  <c r="F14" i="7"/>
  <c r="E73" i="6"/>
  <c r="G59" i="6"/>
  <c r="E56" i="26"/>
  <c r="M30" i="20"/>
  <c r="Q73" i="15"/>
  <c r="K43" i="15"/>
  <c r="E13" i="15"/>
  <c r="N40" i="14"/>
  <c r="D59" i="12"/>
  <c r="F43" i="7"/>
  <c r="G72" i="6"/>
  <c r="D50" i="6"/>
  <c r="E37" i="6"/>
  <c r="G22" i="6"/>
  <c r="D11" i="6"/>
  <c r="I70" i="5"/>
  <c r="M66" i="5"/>
  <c r="L61" i="5"/>
  <c r="P57" i="5"/>
  <c r="E52" i="5"/>
  <c r="D47" i="5"/>
  <c r="H43" i="5"/>
  <c r="G38" i="5"/>
  <c r="F33" i="5"/>
  <c r="J29" i="5"/>
  <c r="T23" i="5"/>
  <c r="E20" i="5"/>
  <c r="D15" i="5"/>
  <c r="H11" i="5"/>
  <c r="F63" i="26"/>
  <c r="D10" i="20"/>
  <c r="R70" i="15"/>
  <c r="L40" i="15"/>
  <c r="F10" i="15"/>
  <c r="L26" i="14"/>
  <c r="D35" i="12"/>
  <c r="M48" i="7"/>
  <c r="H72" i="6"/>
  <c r="G53" i="6"/>
  <c r="F33" i="6"/>
  <c r="F20" i="6"/>
  <c r="F74" i="5"/>
  <c r="J70" i="5"/>
  <c r="T64" i="5"/>
  <c r="E61" i="5"/>
  <c r="D56" i="5"/>
  <c r="T50" i="5"/>
  <c r="E47" i="5"/>
  <c r="D42" i="5"/>
  <c r="H38" i="5"/>
  <c r="G33" i="5"/>
  <c r="F28" i="5"/>
  <c r="J24" i="5"/>
  <c r="T18" i="5"/>
  <c r="E15" i="5"/>
  <c r="D10" i="5"/>
  <c r="G70" i="26"/>
  <c r="L28" i="14"/>
  <c r="G64" i="16"/>
  <c r="G24" i="21"/>
  <c r="R37" i="15"/>
  <c r="E46" i="14"/>
  <c r="E28" i="13"/>
  <c r="D34" i="9"/>
  <c r="E37" i="28"/>
  <c r="E40" i="20"/>
  <c r="D28" i="17"/>
  <c r="D66" i="15"/>
  <c r="Q35" i="15"/>
  <c r="L72" i="14"/>
  <c r="K21" i="14"/>
  <c r="D67" i="8"/>
  <c r="N41" i="7"/>
  <c r="D40" i="28"/>
  <c r="L38" i="20"/>
  <c r="E16" i="17"/>
  <c r="Q62" i="15"/>
  <c r="S32" i="15"/>
  <c r="F67" i="14"/>
  <c r="E16" i="14"/>
  <c r="D31" i="9"/>
  <c r="M51" i="7"/>
  <c r="D28" i="24"/>
  <c r="E70" i="6"/>
  <c r="H57" i="5"/>
  <c r="P19" i="5"/>
  <c r="N17" i="20"/>
  <c r="Q33" i="15"/>
  <c r="E22" i="12"/>
  <c r="G55" i="6"/>
  <c r="D18" i="6"/>
  <c r="L64" i="5"/>
  <c r="F52" i="5"/>
  <c r="T42" i="5"/>
  <c r="D34" i="5"/>
  <c r="G25" i="5"/>
  <c r="J16" i="5"/>
  <c r="E7" i="5"/>
  <c r="M66" i="20"/>
  <c r="G70" i="16"/>
  <c r="E61" i="15"/>
  <c r="R30" i="15"/>
  <c r="L66" i="14"/>
  <c r="J12" i="14"/>
  <c r="D11" i="12"/>
  <c r="L29" i="7"/>
  <c r="E59" i="6"/>
  <c r="D40" i="6"/>
  <c r="E26" i="6"/>
  <c r="G12" i="6"/>
  <c r="M72" i="5"/>
  <c r="L67" i="5"/>
  <c r="P63" i="5"/>
  <c r="O58" i="5"/>
  <c r="S54" i="5"/>
  <c r="P49" i="5"/>
  <c r="O44" i="5"/>
  <c r="S40" i="5"/>
  <c r="R35" i="5"/>
  <c r="I30" i="5"/>
  <c r="M26" i="5"/>
  <c r="L21" i="5"/>
  <c r="P17" i="5"/>
  <c r="O12" i="5"/>
  <c r="S8" i="5"/>
  <c r="E52" i="22"/>
  <c r="D59" i="19"/>
  <c r="T64" i="15"/>
  <c r="N34" i="15"/>
  <c r="F72" i="14"/>
  <c r="N32" i="14"/>
  <c r="E38" i="12"/>
  <c r="F35" i="7"/>
  <c r="D71" i="6"/>
  <c r="E46" i="6"/>
  <c r="G32" i="6"/>
  <c r="G19" i="6"/>
  <c r="D8" i="6"/>
  <c r="D70" i="5"/>
  <c r="H66" i="5"/>
  <c r="G61" i="5"/>
  <c r="F56" i="5"/>
  <c r="H52" i="5"/>
  <c r="G47" i="5"/>
  <c r="F42" i="5"/>
  <c r="J38" i="5"/>
  <c r="T32" i="5"/>
  <c r="E29" i="5"/>
  <c r="D24" i="5"/>
  <c r="H20" i="5"/>
  <c r="G15" i="5"/>
  <c r="F10" i="5"/>
  <c r="F23" i="27"/>
  <c r="M22" i="20"/>
  <c r="E9" i="16"/>
  <c r="E45" i="15"/>
  <c r="R14" i="15"/>
  <c r="I33" i="14"/>
  <c r="D37" i="13"/>
  <c r="G70" i="7"/>
  <c r="L14" i="7"/>
  <c r="E62" i="6"/>
  <c r="D39" i="6"/>
  <c r="E24" i="6"/>
  <c r="G10" i="6"/>
  <c r="O72" i="5"/>
  <c r="S68" i="5"/>
  <c r="R63" i="5"/>
  <c r="I58" i="5"/>
  <c r="M54" i="5"/>
  <c r="O50" i="5"/>
  <c r="S46" i="5"/>
  <c r="R41" i="5"/>
  <c r="I36" i="5"/>
  <c r="M32" i="5"/>
  <c r="L27" i="5"/>
  <c r="P23" i="5"/>
  <c r="O18" i="5"/>
  <c r="S14" i="5"/>
  <c r="R9" i="5"/>
  <c r="F73" i="23"/>
  <c r="M24" i="20"/>
  <c r="G42" i="16"/>
  <c r="H52" i="15"/>
  <c r="I25" i="15"/>
  <c r="L58" i="14"/>
  <c r="D71" i="13"/>
  <c r="D44" i="10"/>
  <c r="M24" i="7"/>
  <c r="F62" i="6"/>
  <c r="G46" i="6"/>
  <c r="G31" i="6"/>
  <c r="G17" i="6"/>
  <c r="R74" i="5"/>
  <c r="I69" i="5"/>
  <c r="M65" i="5"/>
  <c r="L60" i="5"/>
  <c r="P56" i="5"/>
  <c r="E51" i="5"/>
  <c r="D46" i="5"/>
  <c r="H42" i="5"/>
  <c r="G37" i="5"/>
  <c r="F32" i="5"/>
  <c r="J28" i="5"/>
  <c r="T22" i="5"/>
  <c r="E19" i="5"/>
  <c r="D14" i="5"/>
  <c r="H10" i="5"/>
  <c r="H41" i="21"/>
  <c r="D32" i="19"/>
  <c r="R62" i="15"/>
  <c r="L32" i="15"/>
  <c r="F64" i="14"/>
  <c r="N24" i="14"/>
  <c r="F17" i="12"/>
  <c r="L22" i="7"/>
  <c r="H62" i="6"/>
  <c r="H46" i="6"/>
  <c r="H31" i="6"/>
  <c r="H17" i="6"/>
  <c r="S74" i="5"/>
  <c r="R69" i="5"/>
  <c r="I64" i="5"/>
  <c r="M60" i="5"/>
  <c r="L55" i="5"/>
  <c r="I50" i="5"/>
  <c r="M46" i="5"/>
  <c r="L41" i="5"/>
  <c r="P37" i="5"/>
  <c r="O32" i="5"/>
  <c r="S28" i="5"/>
  <c r="R23" i="5"/>
  <c r="I18" i="5"/>
  <c r="M14" i="5"/>
  <c r="L9" i="5"/>
  <c r="M44" i="20"/>
  <c r="F67" i="7"/>
  <c r="H70" i="5"/>
  <c r="E33" i="5"/>
  <c r="BZ74" i="4"/>
  <c r="N74" i="4"/>
  <c r="AM73" i="4"/>
  <c r="BT72" i="4"/>
  <c r="H72" i="4"/>
  <c r="AO71" i="4"/>
  <c r="BN70" i="4"/>
  <c r="CM69" i="4"/>
  <c r="AA69" i="4"/>
  <c r="AZ68" i="4"/>
  <c r="BQ67" i="4"/>
  <c r="E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BD56" i="4"/>
  <c r="CK55" i="4"/>
  <c r="Y55" i="4"/>
  <c r="AX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44" i="16"/>
  <c r="R58" i="15"/>
  <c r="D44" i="20"/>
  <c r="H27" i="15"/>
  <c r="G36" i="14"/>
  <c r="E12" i="13"/>
  <c r="J72" i="7"/>
  <c r="H61" i="26"/>
  <c r="E24" i="20"/>
  <c r="D12" i="17"/>
  <c r="H62" i="15"/>
  <c r="J32" i="15"/>
  <c r="J66" i="14"/>
  <c r="N14" i="14"/>
  <c r="D51" i="8"/>
  <c r="N33" i="7"/>
  <c r="E48" i="26"/>
  <c r="L22" i="20"/>
  <c r="D69" i="16"/>
  <c r="J59" i="15"/>
  <c r="D29" i="15"/>
  <c r="I60" i="14"/>
  <c r="H9" i="14"/>
  <c r="E71" i="8"/>
  <c r="M43" i="7"/>
  <c r="L16" i="20"/>
  <c r="H48" i="6"/>
  <c r="P51" i="5"/>
  <c r="O14" i="5"/>
  <c r="D48" i="19"/>
  <c r="M13" i="15"/>
  <c r="F9" i="12"/>
  <c r="F50" i="6"/>
  <c r="D10" i="6"/>
  <c r="D64" i="5"/>
  <c r="I51" i="5"/>
  <c r="L42" i="5"/>
  <c r="O33" i="5"/>
  <c r="R24" i="5"/>
  <c r="M15" i="5"/>
  <c r="E43" i="30"/>
  <c r="M50" i="20"/>
  <c r="E49" i="16"/>
  <c r="Q57" i="15"/>
  <c r="K27" i="15"/>
  <c r="M61" i="14"/>
  <c r="K7" i="14"/>
  <c r="D64" i="10"/>
  <c r="I21" i="7"/>
  <c r="H57" i="6"/>
  <c r="G37" i="6"/>
  <c r="D25" i="6"/>
  <c r="F11" i="6"/>
  <c r="E72" i="5"/>
  <c r="D67" i="5"/>
  <c r="H63" i="5"/>
  <c r="G58" i="5"/>
  <c r="F53" i="5"/>
  <c r="H49" i="5"/>
  <c r="G44" i="5"/>
  <c r="F39" i="5"/>
  <c r="J35" i="5"/>
  <c r="T29" i="5"/>
  <c r="E26" i="5"/>
  <c r="D21" i="5"/>
  <c r="H17" i="5"/>
  <c r="G12" i="5"/>
  <c r="F7" i="5"/>
  <c r="H61" i="21"/>
  <c r="D16" i="19"/>
  <c r="M61" i="15"/>
  <c r="G31" i="15"/>
  <c r="G67" i="14"/>
  <c r="E13" i="14"/>
  <c r="F25" i="12"/>
  <c r="G30" i="7"/>
  <c r="G66" i="6"/>
  <c r="H44" i="6"/>
  <c r="D31" i="6"/>
  <c r="F18" i="6"/>
  <c r="P74" i="5"/>
  <c r="O69" i="5"/>
  <c r="S65" i="5"/>
  <c r="R60" i="5"/>
  <c r="I55" i="5"/>
  <c r="S51" i="5"/>
  <c r="R46" i="5"/>
  <c r="I41" i="5"/>
  <c r="M37" i="5"/>
  <c r="L32" i="5"/>
  <c r="P28" i="5"/>
  <c r="O23" i="5"/>
  <c r="S19" i="5"/>
  <c r="R14" i="5"/>
  <c r="I9" i="5"/>
  <c r="J27" i="26"/>
  <c r="H12" i="20"/>
  <c r="D72" i="15"/>
  <c r="Q41" i="15"/>
  <c r="K11" i="15"/>
  <c r="J28" i="14"/>
  <c r="D21" i="13"/>
  <c r="I60" i="7"/>
  <c r="F12" i="7"/>
  <c r="E56" i="6"/>
  <c r="G36" i="6"/>
  <c r="D23" i="6"/>
  <c r="F9" i="6"/>
  <c r="G72" i="5"/>
  <c r="F67" i="5"/>
  <c r="J63" i="5"/>
  <c r="T57" i="5"/>
  <c r="E54" i="5"/>
  <c r="G50" i="5"/>
  <c r="F45" i="5"/>
  <c r="J41" i="5"/>
  <c r="T35" i="5"/>
  <c r="E32" i="5"/>
  <c r="D27" i="5"/>
  <c r="H23" i="5"/>
  <c r="G18" i="5"/>
  <c r="F13" i="5"/>
  <c r="J9" i="5"/>
  <c r="K26" i="23"/>
  <c r="F13" i="20"/>
  <c r="E21" i="16"/>
  <c r="T48" i="15"/>
  <c r="N18" i="15"/>
  <c r="M53" i="14"/>
  <c r="D55" i="13"/>
  <c r="D12" i="10"/>
  <c r="G22" i="7"/>
  <c r="D60" i="6"/>
  <c r="D45" i="6"/>
  <c r="E30" i="6"/>
  <c r="F16" i="6"/>
  <c r="J74" i="5"/>
  <c r="T68" i="5"/>
  <c r="E65" i="5"/>
  <c r="D60" i="5"/>
  <c r="H56" i="5"/>
  <c r="P50" i="5"/>
  <c r="O45" i="5"/>
  <c r="S41" i="5"/>
  <c r="R36" i="5"/>
  <c r="I31" i="5"/>
  <c r="M27" i="5"/>
  <c r="L22" i="5"/>
  <c r="P18" i="5"/>
  <c r="O13" i="5"/>
  <c r="S9" i="5"/>
  <c r="H9" i="21"/>
  <c r="E65" i="16"/>
  <c r="K59" i="15"/>
  <c r="E29" i="15"/>
  <c r="G59" i="14"/>
  <c r="D73" i="13"/>
  <c r="D48" i="10"/>
  <c r="F20" i="7"/>
  <c r="F60" i="6"/>
  <c r="E45" i="6"/>
  <c r="F30" i="6"/>
  <c r="G16" i="6"/>
  <c r="F73" i="5"/>
  <c r="J69" i="5"/>
  <c r="T63" i="5"/>
  <c r="E60" i="5"/>
  <c r="D55" i="5"/>
  <c r="T49" i="5"/>
  <c r="E46" i="5"/>
  <c r="D41" i="5"/>
  <c r="H37" i="5"/>
  <c r="G32" i="5"/>
  <c r="F27" i="5"/>
  <c r="J23" i="5"/>
  <c r="T17" i="5"/>
  <c r="E14" i="5"/>
  <c r="D9" i="5"/>
  <c r="D16" i="18"/>
  <c r="N27" i="7"/>
  <c r="T66" i="5"/>
  <c r="J26" i="5"/>
  <c r="BR74" i="4"/>
  <c r="F74" i="4"/>
  <c r="AE73" i="4"/>
  <c r="BL72" i="4"/>
  <c r="CS71" i="4"/>
  <c r="AG71" i="4"/>
  <c r="BF70" i="4"/>
  <c r="CE69" i="4"/>
  <c r="S69" i="4"/>
  <c r="AR68" i="4"/>
  <c r="BI67" i="4"/>
  <c r="CP66" i="4"/>
  <c r="AD66" i="4"/>
  <c r="BC65" i="4"/>
  <c r="CJ64" i="4"/>
  <c r="X64" i="4"/>
  <c r="BE63" i="4"/>
  <c r="CD62" i="4"/>
  <c r="R62" i="4"/>
  <c r="AQ61" i="4"/>
  <c r="BP60" i="4"/>
  <c r="CG59" i="4"/>
  <c r="U59" i="4"/>
  <c r="BB58" i="4"/>
  <c r="CA57" i="4"/>
  <c r="O57" i="4"/>
  <c r="AV56" i="4"/>
  <c r="CC55" i="4"/>
  <c r="Q55" i="4"/>
  <c r="AP54" i="4"/>
  <c r="BO53" i="4"/>
  <c r="CN52" i="4"/>
  <c r="AB52" i="4"/>
  <c r="AS51" i="4"/>
  <c r="BZ50" i="4"/>
  <c r="N50" i="4"/>
  <c r="AM49" i="4"/>
  <c r="BT48" i="4"/>
  <c r="H48" i="4"/>
  <c r="AO47" i="4"/>
  <c r="BN46" i="4"/>
  <c r="CM45" i="4"/>
  <c r="AA45" i="4"/>
  <c r="AZ44" i="4"/>
  <c r="BQ43" i="4"/>
  <c r="H21" i="15"/>
  <c r="L28" i="15"/>
  <c r="N9" i="20"/>
  <c r="P19" i="15"/>
  <c r="G28" i="14"/>
  <c r="D60" i="12"/>
  <c r="J64" i="7"/>
  <c r="L71" i="23"/>
  <c r="D13" i="20"/>
  <c r="G63" i="16"/>
  <c r="L58" i="15"/>
  <c r="F28" i="15"/>
  <c r="M59" i="14"/>
  <c r="L8" i="14"/>
  <c r="D35" i="8"/>
  <c r="N25" i="7"/>
  <c r="D55" i="23"/>
  <c r="G12" i="20"/>
  <c r="D53" i="16"/>
  <c r="F55" i="15"/>
  <c r="H25" i="15"/>
  <c r="G54" i="14"/>
  <c r="D62" i="12"/>
  <c r="E55" i="8"/>
  <c r="M35" i="7"/>
  <c r="J70" i="15"/>
  <c r="G34" i="6"/>
  <c r="O46" i="5"/>
  <c r="P11" i="5"/>
  <c r="D25" i="18"/>
  <c r="E61" i="14"/>
  <c r="L53" i="7"/>
  <c r="F47" i="6"/>
  <c r="I73" i="5"/>
  <c r="M61" i="5"/>
  <c r="L50" i="5"/>
  <c r="O41" i="5"/>
  <c r="R32" i="5"/>
  <c r="M23" i="5"/>
  <c r="P14" i="5"/>
  <c r="H13" i="26"/>
  <c r="M34" i="20"/>
  <c r="G38" i="16"/>
  <c r="J54" i="15"/>
  <c r="D24" i="15"/>
  <c r="N56" i="14"/>
  <c r="D65" i="13"/>
  <c r="D32" i="10"/>
  <c r="J16" i="7"/>
  <c r="H55" i="6"/>
  <c r="E36" i="6"/>
  <c r="H21" i="6"/>
  <c r="E10" i="6"/>
  <c r="P71" i="5"/>
  <c r="O66" i="5"/>
  <c r="S62" i="5"/>
  <c r="R57" i="5"/>
  <c r="O52" i="5"/>
  <c r="S48" i="5"/>
  <c r="R43" i="5"/>
  <c r="I38" i="5"/>
  <c r="M34" i="5"/>
  <c r="L29" i="5"/>
  <c r="P25" i="5"/>
  <c r="O20" i="5"/>
  <c r="S16" i="5"/>
  <c r="R11" i="5"/>
  <c r="F64" i="30"/>
  <c r="H29" i="21"/>
  <c r="E61" i="16"/>
  <c r="F58" i="15"/>
  <c r="S27" i="15"/>
  <c r="H62" i="14"/>
  <c r="F8" i="14"/>
  <c r="D68" i="10"/>
  <c r="L21" i="7"/>
  <c r="E64" i="6"/>
  <c r="D43" i="6"/>
  <c r="H28" i="6"/>
  <c r="E17" i="6"/>
  <c r="H74" i="5"/>
  <c r="G69" i="5"/>
  <c r="F64" i="5"/>
  <c r="J60" i="5"/>
  <c r="T54" i="5"/>
  <c r="F50" i="5"/>
  <c r="J46" i="5"/>
  <c r="T40" i="5"/>
  <c r="E37" i="5"/>
  <c r="D32" i="5"/>
  <c r="H28" i="5"/>
  <c r="G23" i="5"/>
  <c r="F18" i="5"/>
  <c r="J14" i="5"/>
  <c r="T8" i="5"/>
  <c r="H67" i="23"/>
  <c r="D64" i="19"/>
  <c r="P68" i="15"/>
  <c r="J38" i="15"/>
  <c r="D8" i="15"/>
  <c r="K23" i="14"/>
  <c r="F65" i="12"/>
  <c r="J55" i="7"/>
  <c r="M9" i="7"/>
  <c r="F54" i="6"/>
  <c r="E35" i="6"/>
  <c r="H19" i="6"/>
  <c r="E8" i="6"/>
  <c r="R71" i="5"/>
  <c r="I66" i="5"/>
  <c r="M62" i="5"/>
  <c r="L57" i="5"/>
  <c r="P53" i="5"/>
  <c r="R49" i="5"/>
  <c r="I44" i="5"/>
  <c r="M40" i="5"/>
  <c r="L35" i="5"/>
  <c r="P31" i="5"/>
  <c r="O26" i="5"/>
  <c r="S22" i="5"/>
  <c r="R17" i="5"/>
  <c r="I12" i="5"/>
  <c r="M8" i="5"/>
  <c r="G73" i="22"/>
  <c r="G7" i="20"/>
  <c r="G10" i="16"/>
  <c r="M45" i="15"/>
  <c r="G15" i="15"/>
  <c r="N48" i="14"/>
  <c r="D39" i="13"/>
  <c r="D61" i="7"/>
  <c r="N19" i="7"/>
  <c r="D58" i="6"/>
  <c r="G43" i="6"/>
  <c r="H26" i="6"/>
  <c r="E15" i="6"/>
  <c r="M73" i="5"/>
  <c r="L68" i="5"/>
  <c r="P64" i="5"/>
  <c r="O59" i="5"/>
  <c r="S55" i="5"/>
  <c r="H50" i="5"/>
  <c r="G45" i="5"/>
  <c r="F40" i="5"/>
  <c r="J36" i="5"/>
  <c r="T30" i="5"/>
  <c r="E27" i="5"/>
  <c r="D22" i="5"/>
  <c r="H18" i="5"/>
  <c r="G13" i="5"/>
  <c r="F8" i="5"/>
  <c r="M74" i="20"/>
  <c r="G54" i="16"/>
  <c r="D56" i="15"/>
  <c r="Q25" i="15"/>
  <c r="H54" i="14"/>
  <c r="D57" i="13"/>
  <c r="D16" i="10"/>
  <c r="M17" i="7"/>
  <c r="G58" i="6"/>
  <c r="H43" i="6"/>
  <c r="D29" i="6"/>
  <c r="F15" i="6"/>
  <c r="I72" i="5"/>
  <c r="M68" i="5"/>
  <c r="L63" i="5"/>
  <c r="P59" i="5"/>
  <c r="O54" i="5"/>
  <c r="L49" i="5"/>
  <c r="P45" i="5"/>
  <c r="O40" i="5"/>
  <c r="S36" i="5"/>
  <c r="R31" i="5"/>
  <c r="I26" i="5"/>
  <c r="M22" i="5"/>
  <c r="L17" i="5"/>
  <c r="P13" i="5"/>
  <c r="O8" i="5"/>
  <c r="G63" i="15"/>
  <c r="E72" i="6"/>
  <c r="M63" i="5"/>
  <c r="O19" i="5"/>
  <c r="BJ74" i="4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AN56" i="4"/>
  <c r="BU55" i="4"/>
  <c r="I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Z26" i="4"/>
  <c r="N26" i="4"/>
  <c r="AM25" i="4"/>
  <c r="BT24" i="4"/>
  <c r="H24" i="4"/>
  <c r="N39" i="14"/>
  <c r="F60" i="14"/>
  <c r="F59" i="16"/>
  <c r="G14" i="15"/>
  <c r="G20" i="14"/>
  <c r="E39" i="12"/>
  <c r="J56" i="7"/>
  <c r="J13" i="23"/>
  <c r="E7" i="20"/>
  <c r="G47" i="16"/>
  <c r="P54" i="15"/>
  <c r="R24" i="15"/>
  <c r="K53" i="14"/>
  <c r="D57" i="12"/>
  <c r="D19" i="8"/>
  <c r="N17" i="7"/>
  <c r="E72" i="22"/>
  <c r="D71" i="18"/>
  <c r="D37" i="16"/>
  <c r="R51" i="15"/>
  <c r="L21" i="15"/>
  <c r="E48" i="14"/>
  <c r="E41" i="12"/>
  <c r="E39" i="8"/>
  <c r="M27" i="7"/>
  <c r="D40" i="15"/>
  <c r="F21" i="6"/>
  <c r="S42" i="5"/>
  <c r="S10" i="5"/>
  <c r="F74" i="15"/>
  <c r="F56" i="14"/>
  <c r="N43" i="7"/>
  <c r="D36" i="6"/>
  <c r="T72" i="5"/>
  <c r="P60" i="5"/>
  <c r="D50" i="5"/>
  <c r="G41" i="5"/>
  <c r="J32" i="5"/>
  <c r="E23" i="5"/>
  <c r="H14" i="5"/>
  <c r="L55" i="23"/>
  <c r="E19" i="20"/>
  <c r="E17" i="16"/>
  <c r="O47" i="15"/>
  <c r="P20" i="15"/>
  <c r="E37" i="14"/>
  <c r="D49" i="13"/>
  <c r="D69" i="7"/>
  <c r="D14" i="7"/>
  <c r="D52" i="6"/>
  <c r="H33" i="6"/>
  <c r="G20" i="6"/>
  <c r="D9" i="6"/>
  <c r="H71" i="5"/>
  <c r="G66" i="5"/>
  <c r="F61" i="5"/>
  <c r="J57" i="5"/>
  <c r="G52" i="5"/>
  <c r="F47" i="5"/>
  <c r="J43" i="5"/>
  <c r="T37" i="5"/>
  <c r="E34" i="5"/>
  <c r="D29" i="5"/>
  <c r="H25" i="5"/>
  <c r="G20" i="5"/>
  <c r="F15" i="5"/>
  <c r="J11" i="5"/>
  <c r="J64" i="29"/>
  <c r="M68" i="20"/>
  <c r="G50" i="16"/>
  <c r="R54" i="15"/>
  <c r="L24" i="15"/>
  <c r="I57" i="14"/>
  <c r="D67" i="13"/>
  <c r="D36" i="10"/>
  <c r="F19" i="7"/>
  <c r="H59" i="6"/>
  <c r="H41" i="6"/>
  <c r="G27" i="6"/>
  <c r="D16" i="6"/>
  <c r="S73" i="5"/>
  <c r="R68" i="5"/>
  <c r="I63" i="5"/>
  <c r="M59" i="5"/>
  <c r="L54" i="5"/>
  <c r="I49" i="5"/>
  <c r="M45" i="5"/>
  <c r="L40" i="5"/>
  <c r="P36" i="5"/>
  <c r="O31" i="5"/>
  <c r="S27" i="5"/>
  <c r="R22" i="5"/>
  <c r="I17" i="5"/>
  <c r="M13" i="5"/>
  <c r="L8" i="5"/>
  <c r="H65" i="21"/>
  <c r="D21" i="19"/>
  <c r="I65" i="15"/>
  <c r="O31" i="15"/>
  <c r="N72" i="14"/>
  <c r="L18" i="14"/>
  <c r="D27" i="12"/>
  <c r="L45" i="7"/>
  <c r="G7" i="7"/>
  <c r="F52" i="6"/>
  <c r="H32" i="6"/>
  <c r="G18" i="6"/>
  <c r="D7" i="6"/>
  <c r="J71" i="5"/>
  <c r="T65" i="5"/>
  <c r="E62" i="5"/>
  <c r="D57" i="5"/>
  <c r="H53" i="5"/>
  <c r="J49" i="5"/>
  <c r="T43" i="5"/>
  <c r="E40" i="5"/>
  <c r="D35" i="5"/>
  <c r="H31" i="5"/>
  <c r="G26" i="5"/>
  <c r="F21" i="5"/>
  <c r="J17" i="5"/>
  <c r="T11" i="5"/>
  <c r="E8" i="5"/>
  <c r="H69" i="21"/>
  <c r="D69" i="19"/>
  <c r="L72" i="15"/>
  <c r="F42" i="15"/>
  <c r="S11" i="15"/>
  <c r="E29" i="14"/>
  <c r="D23" i="13"/>
  <c r="F51" i="7"/>
  <c r="I12" i="7"/>
  <c r="G56" i="6"/>
  <c r="H40" i="6"/>
  <c r="G25" i="6"/>
  <c r="D14" i="6"/>
  <c r="E73" i="5"/>
  <c r="D68" i="5"/>
  <c r="H64" i="5"/>
  <c r="G59" i="5"/>
  <c r="F54" i="5"/>
  <c r="S49" i="5"/>
  <c r="R44" i="5"/>
  <c r="I39" i="5"/>
  <c r="M35" i="5"/>
  <c r="L30" i="5"/>
  <c r="P26" i="5"/>
  <c r="O21" i="5"/>
  <c r="S17" i="5"/>
  <c r="R12" i="5"/>
  <c r="I7" i="5"/>
  <c r="M58" i="20"/>
  <c r="E33" i="16"/>
  <c r="P52" i="15"/>
  <c r="J22" i="15"/>
  <c r="I49" i="14"/>
  <c r="D41" i="13"/>
  <c r="J71" i="7"/>
  <c r="G15" i="7"/>
  <c r="H56" i="6"/>
  <c r="D42" i="6"/>
  <c r="H25" i="6"/>
  <c r="E14" i="6"/>
  <c r="T71" i="5"/>
  <c r="E68" i="5"/>
  <c r="D63" i="5"/>
  <c r="H59" i="5"/>
  <c r="G54" i="5"/>
  <c r="D49" i="5"/>
  <c r="H45" i="5"/>
  <c r="G40" i="5"/>
  <c r="F35" i="5"/>
  <c r="J31" i="5"/>
  <c r="T25" i="5"/>
  <c r="E22" i="5"/>
  <c r="D17" i="5"/>
  <c r="H13" i="5"/>
  <c r="G8" i="5"/>
  <c r="H36" i="15"/>
  <c r="D55" i="6"/>
  <c r="F60" i="5"/>
  <c r="H16" i="5"/>
  <c r="BB74" i="4"/>
  <c r="CA73" i="4"/>
  <c r="O73" i="4"/>
  <c r="AV72" i="4"/>
  <c r="CC71" i="4"/>
  <c r="Q71" i="4"/>
  <c r="AP70" i="4"/>
  <c r="BO69" i="4"/>
  <c r="CN68" i="4"/>
  <c r="AB68" i="4"/>
  <c r="AS67" i="4"/>
  <c r="BZ66" i="4"/>
  <c r="N66" i="4"/>
  <c r="AM65" i="4"/>
  <c r="BT64" i="4"/>
  <c r="H64" i="4"/>
  <c r="AO63" i="4"/>
  <c r="BN62" i="4"/>
  <c r="CM61" i="4"/>
  <c r="AA61" i="4"/>
  <c r="AZ60" i="4"/>
  <c r="BQ59" i="4"/>
  <c r="E59" i="4"/>
  <c r="AL58" i="4"/>
  <c r="BK57" i="4"/>
  <c r="CR56" i="4"/>
  <c r="AF56" i="4"/>
  <c r="BM55" i="4"/>
  <c r="CT54" i="4"/>
  <c r="Z54" i="4"/>
  <c r="AY53" i="4"/>
  <c r="BX52" i="4"/>
  <c r="L52" i="4"/>
  <c r="AC51" i="4"/>
  <c r="BJ50" i="4"/>
  <c r="CQ49" i="4"/>
  <c r="W49" i="4"/>
  <c r="BD48" i="4"/>
  <c r="CK47" i="4"/>
  <c r="Y47" i="4"/>
  <c r="AX46" i="4"/>
  <c r="BW45" i="4"/>
  <c r="K45" i="4"/>
  <c r="AJ44" i="4"/>
  <c r="BA43" i="4"/>
  <c r="F16" i="12"/>
  <c r="E9" i="14"/>
  <c r="F19" i="16"/>
  <c r="F9" i="15"/>
  <c r="E14" i="14"/>
  <c r="F18" i="12"/>
  <c r="J48" i="7"/>
  <c r="H64" i="21"/>
  <c r="D36" i="19"/>
  <c r="G31" i="16"/>
  <c r="T50" i="15"/>
  <c r="N20" i="15"/>
  <c r="N46" i="14"/>
  <c r="E36" i="12"/>
  <c r="N73" i="7"/>
  <c r="N9" i="7"/>
  <c r="G61" i="21"/>
  <c r="D29" i="18"/>
  <c r="D21" i="16"/>
  <c r="N47" i="15"/>
  <c r="P17" i="15"/>
  <c r="H41" i="14"/>
  <c r="F20" i="12"/>
  <c r="E23" i="8"/>
  <c r="M19" i="7"/>
  <c r="Q9" i="15"/>
  <c r="H7" i="6"/>
  <c r="R37" i="5"/>
  <c r="F9" i="5"/>
  <c r="K67" i="15"/>
  <c r="K31" i="14"/>
  <c r="D29" i="7"/>
  <c r="D32" i="6"/>
  <c r="R70" i="5"/>
  <c r="H60" i="5"/>
  <c r="J48" i="5"/>
  <c r="E39" i="5"/>
  <c r="H30" i="5"/>
  <c r="F20" i="5"/>
  <c r="T10" i="5"/>
  <c r="F9" i="23"/>
  <c r="O10" i="20"/>
  <c r="N74" i="15"/>
  <c r="H44" i="15"/>
  <c r="I17" i="15"/>
  <c r="F32" i="14"/>
  <c r="D33" i="13"/>
  <c r="F59" i="7"/>
  <c r="H70" i="6"/>
  <c r="G50" i="6"/>
  <c r="E32" i="6"/>
  <c r="F19" i="6"/>
  <c r="O74" i="5"/>
  <c r="S70" i="5"/>
  <c r="R65" i="5"/>
  <c r="I60" i="5"/>
  <c r="M56" i="5"/>
  <c r="R51" i="5"/>
  <c r="I46" i="5"/>
  <c r="M42" i="5"/>
  <c r="L37" i="5"/>
  <c r="P33" i="5"/>
  <c r="O28" i="5"/>
  <c r="S24" i="5"/>
  <c r="R19" i="5"/>
  <c r="I14" i="5"/>
  <c r="M10" i="5"/>
  <c r="J8" i="29"/>
  <c r="M52" i="20"/>
  <c r="E29" i="16"/>
  <c r="K51" i="15"/>
  <c r="E21" i="15"/>
  <c r="J52" i="14"/>
  <c r="D51" i="13"/>
  <c r="L69" i="7"/>
  <c r="M16" i="7"/>
  <c r="E54" i="6"/>
  <c r="E40" i="6"/>
  <c r="F26" i="6"/>
  <c r="H12" i="6"/>
  <c r="F72" i="5"/>
  <c r="J68" i="5"/>
  <c r="T62" i="5"/>
  <c r="E59" i="5"/>
  <c r="D54" i="5"/>
  <c r="T48" i="5"/>
  <c r="E45" i="5"/>
  <c r="D40" i="5"/>
  <c r="H36" i="5"/>
  <c r="G31" i="5"/>
  <c r="F26" i="5"/>
  <c r="J22" i="5"/>
  <c r="T16" i="5"/>
  <c r="E13" i="5"/>
  <c r="D8" i="5"/>
  <c r="H33" i="21"/>
  <c r="E73" i="16"/>
  <c r="N58" i="15"/>
  <c r="H28" i="15"/>
  <c r="E53" i="14"/>
  <c r="M13" i="14"/>
  <c r="E14" i="12"/>
  <c r="M40" i="7"/>
  <c r="H73" i="6"/>
  <c r="F49" i="6"/>
  <c r="F31" i="6"/>
  <c r="F17" i="6"/>
  <c r="I74" i="5"/>
  <c r="M70" i="5"/>
  <c r="L65" i="5"/>
  <c r="P61" i="5"/>
  <c r="O56" i="5"/>
  <c r="I52" i="5"/>
  <c r="M48" i="5"/>
  <c r="L43" i="5"/>
  <c r="P39" i="5"/>
  <c r="O34" i="5"/>
  <c r="S30" i="5"/>
  <c r="R25" i="5"/>
  <c r="I20" i="5"/>
  <c r="M16" i="5"/>
  <c r="L11" i="5"/>
  <c r="P7" i="5"/>
  <c r="H37" i="21"/>
  <c r="D27" i="19"/>
  <c r="E69" i="15"/>
  <c r="R38" i="15"/>
  <c r="L8" i="15"/>
  <c r="F24" i="14"/>
  <c r="D7" i="13"/>
  <c r="G46" i="7"/>
  <c r="J7" i="7"/>
  <c r="G54" i="6"/>
  <c r="F39" i="6"/>
  <c r="F24" i="6"/>
  <c r="H10" i="6"/>
  <c r="P72" i="5"/>
  <c r="O67" i="5"/>
  <c r="S63" i="5"/>
  <c r="R58" i="5"/>
  <c r="I53" i="5"/>
  <c r="F48" i="5"/>
  <c r="J44" i="5"/>
  <c r="T38" i="5"/>
  <c r="E35" i="5"/>
  <c r="D30" i="5"/>
  <c r="H26" i="5"/>
  <c r="G21" i="5"/>
  <c r="F16" i="5"/>
  <c r="J12" i="5"/>
  <c r="J28" i="29"/>
  <c r="M42" i="20"/>
  <c r="G22" i="16"/>
  <c r="I49" i="15"/>
  <c r="O15" i="15"/>
  <c r="J44" i="14"/>
  <c r="D25" i="13"/>
  <c r="L61" i="7"/>
  <c r="N12" i="7"/>
  <c r="H54" i="6"/>
  <c r="G39" i="6"/>
  <c r="G24" i="6"/>
  <c r="D13" i="6"/>
  <c r="L71" i="5"/>
  <c r="P67" i="5"/>
  <c r="O62" i="5"/>
  <c r="S58" i="5"/>
  <c r="R53" i="5"/>
  <c r="O48" i="5"/>
  <c r="S44" i="5"/>
  <c r="R39" i="5"/>
  <c r="I34" i="5"/>
  <c r="M30" i="5"/>
  <c r="L25" i="5"/>
  <c r="P21" i="5"/>
  <c r="O16" i="5"/>
  <c r="S12" i="5"/>
  <c r="R7" i="5"/>
  <c r="I9" i="15"/>
  <c r="F42" i="6"/>
  <c r="R56" i="5"/>
  <c r="T12" i="5"/>
  <c r="AT74" i="4"/>
  <c r="BS73" i="4"/>
  <c r="G73" i="4"/>
  <c r="AN72" i="4"/>
  <c r="BU71" i="4"/>
  <c r="I71" i="4"/>
  <c r="AH70" i="4"/>
  <c r="BG69" i="4"/>
  <c r="CF68" i="4"/>
  <c r="T68" i="4"/>
  <c r="AK67" i="4"/>
  <c r="BR66" i="4"/>
  <c r="F66" i="4"/>
  <c r="AE65" i="4"/>
  <c r="BL64" i="4"/>
  <c r="CS63" i="4"/>
  <c r="AG63" i="4"/>
  <c r="BF62" i="4"/>
  <c r="CE61" i="4"/>
  <c r="S61" i="4"/>
  <c r="AR60" i="4"/>
  <c r="BI59" i="4"/>
  <c r="CP58" i="4"/>
  <c r="AD58" i="4"/>
  <c r="BC57" i="4"/>
  <c r="CJ56" i="4"/>
  <c r="X56" i="4"/>
  <c r="BE55" i="4"/>
  <c r="CD54" i="4"/>
  <c r="R54" i="4"/>
  <c r="AQ53" i="4"/>
  <c r="BP52" i="4"/>
  <c r="CG51" i="4"/>
  <c r="U51" i="4"/>
  <c r="BB50" i="4"/>
  <c r="CA49" i="4"/>
  <c r="O49" i="4"/>
  <c r="AV48" i="4"/>
  <c r="CC47" i="4"/>
  <c r="Q47" i="4"/>
  <c r="AP46" i="4"/>
  <c r="BO45" i="4"/>
  <c r="CN44" i="4"/>
  <c r="AB44" i="4"/>
  <c r="AS43" i="4"/>
  <c r="BZ42" i="4"/>
  <c r="N42" i="4"/>
  <c r="AM41" i="4"/>
  <c r="BT40" i="4"/>
  <c r="H40" i="4"/>
  <c r="AO39" i="4"/>
  <c r="BN38" i="4"/>
  <c r="CM37" i="4"/>
  <c r="AA37" i="4"/>
  <c r="AZ36" i="4"/>
  <c r="BQ35" i="4"/>
  <c r="E35" i="4"/>
  <c r="AL34" i="4"/>
  <c r="BK33" i="4"/>
  <c r="CR32" i="4"/>
  <c r="AF32" i="4"/>
  <c r="BM31" i="4"/>
  <c r="CT30" i="4"/>
  <c r="Z30" i="4"/>
  <c r="AY29" i="4"/>
  <c r="BX28" i="4"/>
  <c r="L28" i="4"/>
  <c r="AC27" i="4"/>
  <c r="BJ26" i="4"/>
  <c r="CQ25" i="4"/>
  <c r="W25" i="4"/>
  <c r="E22" i="8"/>
  <c r="D70" i="10"/>
  <c r="P67" i="15"/>
  <c r="H71" i="14"/>
  <c r="H7" i="14"/>
  <c r="D59" i="11"/>
  <c r="J40" i="7"/>
  <c r="H32" i="21"/>
  <c r="D15" i="18"/>
  <c r="G15" i="16"/>
  <c r="E47" i="15"/>
  <c r="G17" i="15"/>
  <c r="L40" i="14"/>
  <c r="F15" i="12"/>
  <c r="N65" i="7"/>
  <c r="D65" i="6"/>
  <c r="G29" i="21"/>
  <c r="E64" i="17"/>
  <c r="E74" i="15"/>
  <c r="G44" i="15"/>
  <c r="T13" i="15"/>
  <c r="F35" i="14"/>
  <c r="D60" i="11"/>
  <c r="E7" i="8"/>
  <c r="M11" i="7"/>
  <c r="E21" i="14"/>
  <c r="T69" i="5"/>
  <c r="I32" i="5"/>
  <c r="D22" i="30"/>
  <c r="D64" i="15"/>
  <c r="M21" i="14"/>
  <c r="M8" i="7"/>
  <c r="G29" i="6"/>
  <c r="M69" i="5"/>
  <c r="L56" i="5"/>
  <c r="M47" i="5"/>
  <c r="P38" i="5"/>
  <c r="S29" i="5"/>
  <c r="I19" i="5"/>
  <c r="L10" i="5"/>
  <c r="G41" i="22"/>
  <c r="D53" i="19"/>
  <c r="G71" i="15"/>
  <c r="T40" i="15"/>
  <c r="N10" i="15"/>
  <c r="G27" i="14"/>
  <c r="D17" i="13"/>
  <c r="G54" i="7"/>
  <c r="F68" i="6"/>
  <c r="G47" i="6"/>
  <c r="H29" i="6"/>
  <c r="E18" i="6"/>
  <c r="G74" i="5"/>
  <c r="F69" i="5"/>
  <c r="J65" i="5"/>
  <c r="T59" i="5"/>
  <c r="E56" i="5"/>
  <c r="J51" i="5"/>
  <c r="T45" i="5"/>
  <c r="E42" i="5"/>
  <c r="D37" i="5"/>
  <c r="H33" i="5"/>
  <c r="G28" i="5"/>
  <c r="F23" i="5"/>
  <c r="J19" i="5"/>
  <c r="T13" i="5"/>
  <c r="E10" i="5"/>
  <c r="I20" i="26"/>
  <c r="M36" i="20"/>
  <c r="G18" i="16"/>
  <c r="D48" i="15"/>
  <c r="Q17" i="15"/>
  <c r="K47" i="14"/>
  <c r="D35" i="13"/>
  <c r="M64" i="7"/>
  <c r="G14" i="7"/>
  <c r="E52" i="6"/>
  <c r="H37" i="6"/>
  <c r="E25" i="6"/>
  <c r="G11" i="6"/>
  <c r="I71" i="5"/>
  <c r="M67" i="5"/>
  <c r="L62" i="5"/>
  <c r="P58" i="5"/>
  <c r="O53" i="5"/>
  <c r="L48" i="5"/>
  <c r="P44" i="5"/>
  <c r="O39" i="5"/>
  <c r="S35" i="5"/>
  <c r="R30" i="5"/>
  <c r="I25" i="5"/>
  <c r="M21" i="5"/>
  <c r="L16" i="5"/>
  <c r="P12" i="5"/>
  <c r="O7" i="5"/>
  <c r="M70" i="20"/>
  <c r="G62" i="16"/>
  <c r="G55" i="15"/>
  <c r="T24" i="15"/>
  <c r="F48" i="14"/>
  <c r="N8" i="14"/>
  <c r="D72" i="10"/>
  <c r="N35" i="7"/>
  <c r="F71" i="6"/>
  <c r="F46" i="6"/>
  <c r="H27" i="6"/>
  <c r="E16" i="6"/>
  <c r="T73" i="5"/>
  <c r="E70" i="5"/>
  <c r="D65" i="5"/>
  <c r="H61" i="5"/>
  <c r="G56" i="5"/>
  <c r="T51" i="5"/>
  <c r="E48" i="5"/>
  <c r="D43" i="5"/>
  <c r="H39" i="5"/>
  <c r="G34" i="5"/>
  <c r="F29" i="5"/>
  <c r="J25" i="5"/>
  <c r="T19" i="5"/>
  <c r="E16" i="5"/>
  <c r="D11" i="5"/>
  <c r="H7" i="5"/>
  <c r="M72" i="20"/>
  <c r="D7" i="18"/>
  <c r="Q65" i="15"/>
  <c r="K35" i="15"/>
  <c r="I73" i="14"/>
  <c r="G19" i="14"/>
  <c r="D67" i="12"/>
  <c r="I36" i="7"/>
  <c r="G71" i="6"/>
  <c r="D51" i="6"/>
  <c r="H36" i="6"/>
  <c r="E23" i="6"/>
  <c r="G9" i="6"/>
  <c r="H72" i="5"/>
  <c r="G67" i="5"/>
  <c r="F62" i="5"/>
  <c r="J58" i="5"/>
  <c r="R52" i="5"/>
  <c r="I47" i="5"/>
  <c r="M43" i="5"/>
  <c r="L38" i="5"/>
  <c r="P34" i="5"/>
  <c r="O29" i="5"/>
  <c r="S25" i="5"/>
  <c r="R20" i="5"/>
  <c r="I15" i="5"/>
  <c r="M11" i="5"/>
  <c r="E21" i="28"/>
  <c r="M26" i="20"/>
  <c r="T72" i="15"/>
  <c r="N42" i="15"/>
  <c r="H12" i="15"/>
  <c r="K39" i="14"/>
  <c r="D9" i="13"/>
  <c r="M56" i="7"/>
  <c r="D74" i="6"/>
  <c r="D53" i="6"/>
  <c r="E38" i="6"/>
  <c r="F23" i="6"/>
  <c r="H9" i="6"/>
  <c r="D71" i="5"/>
  <c r="H67" i="5"/>
  <c r="G62" i="5"/>
  <c r="F57" i="5"/>
  <c r="J53" i="5"/>
  <c r="G48" i="5"/>
  <c r="F43" i="5"/>
  <c r="J39" i="5"/>
  <c r="T33" i="5"/>
  <c r="E30" i="5"/>
  <c r="D25" i="5"/>
  <c r="H21" i="5"/>
  <c r="G16" i="5"/>
  <c r="F11" i="5"/>
  <c r="J7" i="5"/>
  <c r="J20" i="14"/>
  <c r="F22" i="6"/>
  <c r="G43" i="5"/>
  <c r="M9" i="5"/>
  <c r="AL74" i="4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CB56" i="4"/>
  <c r="P56" i="4"/>
  <c r="AW55" i="4"/>
  <c r="BV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B26" i="4"/>
  <c r="N18" i="7"/>
  <c r="G26" i="7"/>
  <c r="F57" i="15"/>
  <c r="E62" i="14"/>
  <c r="E60" i="13"/>
  <c r="D27" i="11"/>
  <c r="J32" i="7"/>
  <c r="E72" i="20"/>
  <c r="D60" i="17"/>
  <c r="O73" i="15"/>
  <c r="I43" i="15"/>
  <c r="K13" i="15"/>
  <c r="J34" i="14"/>
  <c r="D55" i="10"/>
  <c r="N57" i="7"/>
  <c r="F51" i="6"/>
  <c r="L70" i="20"/>
  <c r="E48" i="17"/>
  <c r="I70" i="15"/>
  <c r="K40" i="15"/>
  <c r="E10" i="15"/>
  <c r="I28" i="14"/>
  <c r="D28" i="11"/>
  <c r="M67" i="7"/>
  <c r="D72" i="6"/>
  <c r="E46" i="12"/>
  <c r="E66" i="5"/>
  <c r="M28" i="5"/>
  <c r="D60" i="24"/>
  <c r="S43" i="15"/>
  <c r="N16" i="14"/>
  <c r="F70" i="6"/>
  <c r="G21" i="6"/>
  <c r="E69" i="5"/>
  <c r="O55" i="5"/>
  <c r="P46" i="5"/>
  <c r="S37" i="5"/>
  <c r="I27" i="5"/>
  <c r="L18" i="5"/>
  <c r="O9" i="5"/>
  <c r="H57" i="21"/>
  <c r="D11" i="19"/>
  <c r="S67" i="15"/>
  <c r="M37" i="15"/>
  <c r="G7" i="15"/>
  <c r="H22" i="14"/>
  <c r="E62" i="12"/>
  <c r="I44" i="7"/>
  <c r="D66" i="6"/>
  <c r="F44" i="6"/>
  <c r="G28" i="6"/>
  <c r="D17" i="6"/>
  <c r="R73" i="5"/>
  <c r="I68" i="5"/>
  <c r="M64" i="5"/>
  <c r="L59" i="5"/>
  <c r="P55" i="5"/>
  <c r="M50" i="5"/>
  <c r="L45" i="5"/>
  <c r="P41" i="5"/>
  <c r="O36" i="5"/>
  <c r="S32" i="5"/>
  <c r="R27" i="5"/>
  <c r="I22" i="5"/>
  <c r="M18" i="5"/>
  <c r="L13" i="5"/>
  <c r="P9" i="5"/>
  <c r="J61" i="23"/>
  <c r="M20" i="20"/>
  <c r="O71" i="15"/>
  <c r="P44" i="15"/>
  <c r="J14" i="15"/>
  <c r="L42" i="14"/>
  <c r="D19" i="13"/>
  <c r="N59" i="7"/>
  <c r="N11" i="7"/>
  <c r="E49" i="6"/>
  <c r="F36" i="6"/>
  <c r="D24" i="6"/>
  <c r="F10" i="6"/>
  <c r="T70" i="5"/>
  <c r="E67" i="5"/>
  <c r="D62" i="5"/>
  <c r="H58" i="5"/>
  <c r="G53" i="5"/>
  <c r="D48" i="5"/>
  <c r="H44" i="5"/>
  <c r="G39" i="5"/>
  <c r="F34" i="5"/>
  <c r="J30" i="5"/>
  <c r="T24" i="5"/>
  <c r="E21" i="5"/>
  <c r="D16" i="5"/>
  <c r="H12" i="5"/>
  <c r="G7" i="5"/>
  <c r="M54" i="20"/>
  <c r="E41" i="16"/>
  <c r="S51" i="15"/>
  <c r="M21" i="15"/>
  <c r="G43" i="14"/>
  <c r="D69" i="13"/>
  <c r="D40" i="10"/>
  <c r="J24" i="7"/>
  <c r="D69" i="6"/>
  <c r="E43" i="6"/>
  <c r="G26" i="6"/>
  <c r="D15" i="6"/>
  <c r="L73" i="5"/>
  <c r="P69" i="5"/>
  <c r="O64" i="5"/>
  <c r="S60" i="5"/>
  <c r="R55" i="5"/>
  <c r="L51" i="5"/>
  <c r="P47" i="5"/>
  <c r="O42" i="5"/>
  <c r="S38" i="5"/>
  <c r="R33" i="5"/>
  <c r="I28" i="5"/>
  <c r="M24" i="5"/>
  <c r="L19" i="5"/>
  <c r="P15" i="5"/>
  <c r="O10" i="5"/>
  <c r="M21" i="29"/>
  <c r="M56" i="20"/>
  <c r="G74" i="16"/>
  <c r="J62" i="15"/>
  <c r="D32" i="15"/>
  <c r="J68" i="14"/>
  <c r="H14" i="14"/>
  <c r="E54" i="12"/>
  <c r="J31" i="7"/>
  <c r="E69" i="6"/>
  <c r="H49" i="6"/>
  <c r="F35" i="6"/>
  <c r="D22" i="6"/>
  <c r="F8" i="6"/>
  <c r="S71" i="5"/>
  <c r="R66" i="5"/>
  <c r="I61" i="5"/>
  <c r="M57" i="5"/>
  <c r="J52" i="5"/>
  <c r="T46" i="5"/>
  <c r="E43" i="5"/>
  <c r="D38" i="5"/>
  <c r="H34" i="5"/>
  <c r="G29" i="5"/>
  <c r="F24" i="5"/>
  <c r="J20" i="5"/>
  <c r="T14" i="5"/>
  <c r="E11" i="5"/>
  <c r="I32" i="23"/>
  <c r="F14" i="20"/>
  <c r="M69" i="15"/>
  <c r="G39" i="15"/>
  <c r="T8" i="15"/>
  <c r="L34" i="14"/>
  <c r="D43" i="12"/>
  <c r="N51" i="7"/>
  <c r="G69" i="6"/>
  <c r="E51" i="6"/>
  <c r="G35" i="6"/>
  <c r="E22" i="6"/>
  <c r="G8" i="6"/>
  <c r="O70" i="5"/>
  <c r="S66" i="5"/>
  <c r="R61" i="5"/>
  <c r="I56" i="5"/>
  <c r="S52" i="5"/>
  <c r="R47" i="5"/>
  <c r="I42" i="5"/>
  <c r="M38" i="5"/>
  <c r="L33" i="5"/>
  <c r="P29" i="5"/>
  <c r="O24" i="5"/>
  <c r="S20" i="5"/>
  <c r="R15" i="5"/>
  <c r="I10" i="5"/>
  <c r="F55" i="27"/>
  <c r="D27" i="13"/>
  <c r="E13" i="6"/>
  <c r="S39" i="5"/>
  <c r="CP74" i="4"/>
  <c r="AD74" i="4"/>
  <c r="BC73" i="4"/>
  <c r="CJ72" i="4"/>
  <c r="X72" i="4"/>
  <c r="BE71" i="4"/>
  <c r="CD70" i="4"/>
  <c r="R70" i="4"/>
  <c r="AQ69" i="4"/>
  <c r="BP68" i="4"/>
  <c r="CG67" i="4"/>
  <c r="U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BT56" i="4"/>
  <c r="H56" i="4"/>
  <c r="AO55" i="4"/>
  <c r="BN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T26" i="4"/>
  <c r="H11" i="21"/>
  <c r="D44" i="17"/>
  <c r="L54" i="20"/>
  <c r="F58" i="6"/>
  <c r="E19" i="6"/>
  <c r="H25" i="21"/>
  <c r="G61" i="6"/>
  <c r="H55" i="5"/>
  <c r="E18" i="5"/>
  <c r="M37" i="14"/>
  <c r="L70" i="5"/>
  <c r="I33" i="5"/>
  <c r="G30" i="16"/>
  <c r="G40" i="6"/>
  <c r="D51" i="5"/>
  <c r="H15" i="5"/>
  <c r="I9" i="14"/>
  <c r="F70" i="5"/>
  <c r="S33" i="5"/>
  <c r="F66" i="15"/>
  <c r="E34" i="6"/>
  <c r="J47" i="5"/>
  <c r="T9" i="5"/>
  <c r="CB72" i="4"/>
  <c r="M67" i="4"/>
  <c r="BG61" i="4"/>
  <c r="CS55" i="4"/>
  <c r="AD50" i="4"/>
  <c r="BP44" i="4"/>
  <c r="CA41" i="4"/>
  <c r="P40" i="4"/>
  <c r="Z38" i="4"/>
  <c r="AB36" i="4"/>
  <c r="AT34" i="4"/>
  <c r="G33" i="4"/>
  <c r="BU31" i="4"/>
  <c r="AH30" i="4"/>
  <c r="CF28" i="4"/>
  <c r="AK27" i="4"/>
  <c r="F26" i="4"/>
  <c r="G25" i="4"/>
  <c r="AF24" i="4"/>
  <c r="BE23" i="4"/>
  <c r="CD22" i="4"/>
  <c r="R22" i="4"/>
  <c r="AQ21" i="4"/>
  <c r="BP20" i="4"/>
  <c r="CG19" i="4"/>
  <c r="U19" i="4"/>
  <c r="BB18" i="4"/>
  <c r="CA17" i="4"/>
  <c r="O17" i="4"/>
  <c r="AV16" i="4"/>
  <c r="CC15" i="4"/>
  <c r="Q15" i="4"/>
  <c r="AP14" i="4"/>
  <c r="BO13" i="4"/>
  <c r="CN12" i="4"/>
  <c r="AB12" i="4"/>
  <c r="AS11" i="4"/>
  <c r="BZ10" i="4"/>
  <c r="N10" i="4"/>
  <c r="AM9" i="4"/>
  <c r="BT8" i="4"/>
  <c r="H8" i="4"/>
  <c r="AO7" i="4"/>
  <c r="D43" i="2"/>
  <c r="E98" i="1"/>
  <c r="C89" i="1"/>
  <c r="C81" i="1"/>
  <c r="C67" i="1"/>
  <c r="C59" i="1"/>
  <c r="C51" i="1"/>
  <c r="E19" i="1"/>
  <c r="C8" i="1"/>
  <c r="E66" i="1"/>
  <c r="E9" i="1"/>
  <c r="C127" i="1"/>
  <c r="C37" i="1"/>
  <c r="CM68" i="4"/>
  <c r="O64" i="4"/>
  <c r="CF59" i="4"/>
  <c r="CC54" i="4"/>
  <c r="BQ50" i="4"/>
  <c r="AV47" i="4"/>
  <c r="BQ42" i="4"/>
  <c r="AV39" i="4"/>
  <c r="CN35" i="4"/>
  <c r="Y30" i="4"/>
  <c r="BR25" i="4"/>
  <c r="K20" i="4"/>
  <c r="BT15" i="4"/>
  <c r="AK10" i="4"/>
  <c r="N66" i="15"/>
  <c r="G74" i="6"/>
  <c r="S53" i="5"/>
  <c r="D20" i="5"/>
  <c r="AU74" i="4"/>
  <c r="CB73" i="4"/>
  <c r="P73" i="4"/>
  <c r="AW72" i="4"/>
  <c r="BV71" i="4"/>
  <c r="J71" i="4"/>
  <c r="AI70" i="4"/>
  <c r="BH69" i="4"/>
  <c r="BY68" i="4"/>
  <c r="M68" i="4"/>
  <c r="AT67" i="4"/>
  <c r="BS66" i="4"/>
  <c r="G66" i="4"/>
  <c r="AN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E28" i="4"/>
  <c r="AL27" i="4"/>
  <c r="BK26" i="4"/>
  <c r="CR25" i="4"/>
  <c r="AF25" i="4"/>
  <c r="BM24" i="4"/>
  <c r="CT23" i="4"/>
  <c r="Z23" i="4"/>
  <c r="AY22" i="4"/>
  <c r="BX21" i="4"/>
  <c r="L21" i="4"/>
  <c r="AC20" i="4"/>
  <c r="BJ19" i="4"/>
  <c r="CQ18" i="4"/>
  <c r="W18" i="4"/>
  <c r="BD17" i="4"/>
  <c r="CK16" i="4"/>
  <c r="Y16" i="4"/>
  <c r="AX15" i="4"/>
  <c r="BW14" i="4"/>
  <c r="K14" i="4"/>
  <c r="AJ13" i="4"/>
  <c r="BA12" i="4"/>
  <c r="CH11" i="4"/>
  <c r="V11" i="4"/>
  <c r="AU10" i="4"/>
  <c r="CB9" i="4"/>
  <c r="P9" i="4"/>
  <c r="AW8" i="4"/>
  <c r="BV7" i="4"/>
  <c r="J7" i="4"/>
  <c r="D12" i="2"/>
  <c r="F94" i="1"/>
  <c r="D85" i="1"/>
  <c r="F72" i="1"/>
  <c r="D63" i="1"/>
  <c r="D55" i="1"/>
  <c r="D30" i="1"/>
  <c r="D11" i="1"/>
  <c r="E79" i="1"/>
  <c r="E51" i="1"/>
  <c r="BW9" i="4"/>
  <c r="D15" i="2"/>
  <c r="C25" i="1"/>
  <c r="AN71" i="4"/>
  <c r="AS66" i="4"/>
  <c r="Y62" i="4"/>
  <c r="CA56" i="4"/>
  <c r="BX51" i="4"/>
  <c r="BE38" i="4"/>
  <c r="AD33" i="4"/>
  <c r="AQ28" i="4"/>
  <c r="AF23" i="4"/>
  <c r="L19" i="4"/>
  <c r="AO14" i="4"/>
  <c r="BR9" i="4"/>
  <c r="E45" i="16"/>
  <c r="F45" i="6"/>
  <c r="H54" i="5"/>
  <c r="E17" i="5"/>
  <c r="AV74" i="4"/>
  <c r="L47" i="23"/>
  <c r="S69" i="15"/>
  <c r="E32" i="17"/>
  <c r="G38" i="7"/>
  <c r="I65" i="5"/>
  <c r="D30" i="18"/>
  <c r="F41" i="6"/>
  <c r="E50" i="5"/>
  <c r="D13" i="5"/>
  <c r="D51" i="12"/>
  <c r="P66" i="5"/>
  <c r="M29" i="5"/>
  <c r="L48" i="15"/>
  <c r="F25" i="6"/>
  <c r="H47" i="5"/>
  <c r="G10" i="5"/>
  <c r="F41" i="12"/>
  <c r="J66" i="5"/>
  <c r="R28" i="5"/>
  <c r="S35" i="15"/>
  <c r="D21" i="6"/>
  <c r="T41" i="5"/>
  <c r="G9" i="22"/>
  <c r="P72" i="4"/>
  <c r="AT66" i="4"/>
  <c r="CF60" i="4"/>
  <c r="AG55" i="4"/>
  <c r="BC49" i="4"/>
  <c r="CG43" i="4"/>
  <c r="BK41" i="4"/>
  <c r="CC39" i="4"/>
  <c r="J38" i="4"/>
  <c r="L36" i="4"/>
  <c r="N34" i="4"/>
  <c r="BT32" i="4"/>
  <c r="AO31" i="4"/>
  <c r="CM29" i="4"/>
  <c r="AZ28" i="4"/>
  <c r="E27" i="4"/>
  <c r="CA25" i="4"/>
  <c r="CR24" i="4"/>
  <c r="X24" i="4"/>
  <c r="AW23" i="4"/>
  <c r="BV22" i="4"/>
  <c r="J22" i="4"/>
  <c r="AI21" i="4"/>
  <c r="BH20" i="4"/>
  <c r="BY19" i="4"/>
  <c r="M19" i="4"/>
  <c r="AT18" i="4"/>
  <c r="BS17" i="4"/>
  <c r="G17" i="4"/>
  <c r="AN16" i="4"/>
  <c r="BU15" i="4"/>
  <c r="I15" i="4"/>
  <c r="AH14" i="4"/>
  <c r="BG13" i="4"/>
  <c r="CF12" i="4"/>
  <c r="T12" i="4"/>
  <c r="AK11" i="4"/>
  <c r="BR10" i="4"/>
  <c r="F10" i="4"/>
  <c r="AE9" i="4"/>
  <c r="BL8" i="4"/>
  <c r="CS7" i="4"/>
  <c r="AG7" i="4"/>
  <c r="D35" i="2"/>
  <c r="E97" i="1"/>
  <c r="C88" i="1"/>
  <c r="C80" i="1"/>
  <c r="C66" i="1"/>
  <c r="C58" i="1"/>
  <c r="E34" i="1"/>
  <c r="E18" i="1"/>
  <c r="C7" i="1"/>
  <c r="E63" i="1"/>
  <c r="AQ9" i="4"/>
  <c r="C125" i="1"/>
  <c r="E28" i="1"/>
  <c r="AY68" i="4"/>
  <c r="BT63" i="4"/>
  <c r="AB59" i="4"/>
  <c r="AW54" i="4"/>
  <c r="AK50" i="4"/>
  <c r="CC46" i="4"/>
  <c r="AC42" i="4"/>
  <c r="P39" i="4"/>
  <c r="AZ35" i="4"/>
  <c r="CD29" i="4"/>
  <c r="V25" i="4"/>
  <c r="CN19" i="4"/>
  <c r="X15" i="4"/>
  <c r="E10" i="4"/>
  <c r="O39" i="15"/>
  <c r="D33" i="6"/>
  <c r="J50" i="5"/>
  <c r="P16" i="5"/>
  <c r="AM74" i="4"/>
  <c r="BT73" i="4"/>
  <c r="H73" i="4"/>
  <c r="AO72" i="4"/>
  <c r="BN71" i="4"/>
  <c r="CM70" i="4"/>
  <c r="AA70" i="4"/>
  <c r="AZ69" i="4"/>
  <c r="BQ68" i="4"/>
  <c r="E68" i="4"/>
  <c r="AL67" i="4"/>
  <c r="BK66" i="4"/>
  <c r="CR65" i="4"/>
  <c r="AF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BS42" i="4"/>
  <c r="G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CE30" i="4"/>
  <c r="S30" i="4"/>
  <c r="AR29" i="4"/>
  <c r="BI28" i="4"/>
  <c r="CP27" i="4"/>
  <c r="AD27" i="4"/>
  <c r="BC26" i="4"/>
  <c r="CJ25" i="4"/>
  <c r="X25" i="4"/>
  <c r="BE24" i="4"/>
  <c r="CD23" i="4"/>
  <c r="R23" i="4"/>
  <c r="AQ22" i="4"/>
  <c r="BP21" i="4"/>
  <c r="CG20" i="4"/>
  <c r="U20" i="4"/>
  <c r="BB19" i="4"/>
  <c r="CA18" i="4"/>
  <c r="O18" i="4"/>
  <c r="AV17" i="4"/>
  <c r="CC16" i="4"/>
  <c r="Q16" i="4"/>
  <c r="AP15" i="4"/>
  <c r="BO14" i="4"/>
  <c r="CN13" i="4"/>
  <c r="AB13" i="4"/>
  <c r="AS12" i="4"/>
  <c r="BZ11" i="4"/>
  <c r="N11" i="4"/>
  <c r="AM10" i="4"/>
  <c r="BT9" i="4"/>
  <c r="H9" i="4"/>
  <c r="AO8" i="4"/>
  <c r="BN7" i="4"/>
  <c r="D68" i="2"/>
  <c r="F118" i="1"/>
  <c r="F93" i="1"/>
  <c r="D84" i="1"/>
  <c r="F71" i="1"/>
  <c r="D62" i="1"/>
  <c r="D54" i="1"/>
  <c r="F23" i="1"/>
  <c r="D9" i="1"/>
  <c r="C76" i="1"/>
  <c r="C48" i="1"/>
  <c r="CF8" i="4"/>
  <c r="C123" i="1"/>
  <c r="D36" i="5"/>
  <c r="BM70" i="4"/>
  <c r="E66" i="4"/>
  <c r="AP61" i="4"/>
  <c r="AU56" i="4"/>
  <c r="AR51" i="4"/>
  <c r="BF37" i="4"/>
  <c r="BS32" i="4"/>
  <c r="CN27" i="4"/>
  <c r="CC22" i="4"/>
  <c r="E18" i="4"/>
  <c r="BF13" i="4"/>
  <c r="AD9" i="4"/>
  <c r="D16" i="15"/>
  <c r="F34" i="6"/>
  <c r="R50" i="5"/>
  <c r="J10" i="5"/>
  <c r="AN74" i="4"/>
  <c r="BU73" i="4"/>
  <c r="I73" i="4"/>
  <c r="AH72" i="4"/>
  <c r="BG71" i="4"/>
  <c r="CF70" i="4"/>
  <c r="T70" i="4"/>
  <c r="AK69" i="4"/>
  <c r="BR68" i="4"/>
  <c r="F68" i="4"/>
  <c r="AE67" i="4"/>
  <c r="BL66" i="4"/>
  <c r="CS65" i="4"/>
  <c r="AG65" i="4"/>
  <c r="BF64" i="4"/>
  <c r="CE63" i="4"/>
  <c r="S63" i="4"/>
  <c r="T47" i="15"/>
  <c r="M39" i="15"/>
  <c r="M66" i="15"/>
  <c r="D61" i="5"/>
  <c r="G55" i="5"/>
  <c r="L64" i="15"/>
  <c r="F27" i="6"/>
  <c r="D45" i="5"/>
  <c r="H9" i="5"/>
  <c r="D45" i="7"/>
  <c r="O61" i="5"/>
  <c r="L24" i="5"/>
  <c r="F18" i="15"/>
  <c r="H11" i="6"/>
  <c r="G42" i="5"/>
  <c r="D34" i="27"/>
  <c r="F27" i="7"/>
  <c r="T60" i="5"/>
  <c r="I23" i="5"/>
  <c r="E69" i="14"/>
  <c r="F7" i="6"/>
  <c r="E38" i="5"/>
  <c r="D20" i="10"/>
  <c r="AW71" i="4"/>
  <c r="BS65" i="4"/>
  <c r="T60" i="4"/>
  <c r="BF54" i="4"/>
  <c r="CJ48" i="4"/>
  <c r="U43" i="4"/>
  <c r="AU41" i="4"/>
  <c r="BM39" i="4"/>
  <c r="BO37" i="4"/>
  <c r="BY35" i="4"/>
  <c r="F34" i="4"/>
  <c r="BL32" i="4"/>
  <c r="AG31" i="4"/>
  <c r="CE29" i="4"/>
  <c r="AR28" i="4"/>
  <c r="CP26" i="4"/>
  <c r="BS25" i="4"/>
  <c r="CJ24" i="4"/>
  <c r="P24" i="4"/>
  <c r="AO23" i="4"/>
  <c r="BN22" i="4"/>
  <c r="CM21" i="4"/>
  <c r="AA21" i="4"/>
  <c r="AZ20" i="4"/>
  <c r="BQ19" i="4"/>
  <c r="E19" i="4"/>
  <c r="AL18" i="4"/>
  <c r="BK17" i="4"/>
  <c r="CR16" i="4"/>
  <c r="AF16" i="4"/>
  <c r="BM15" i="4"/>
  <c r="CT14" i="4"/>
  <c r="Z14" i="4"/>
  <c r="AY13" i="4"/>
  <c r="BX12" i="4"/>
  <c r="L12" i="4"/>
  <c r="AC11" i="4"/>
  <c r="BJ10" i="4"/>
  <c r="CQ9" i="4"/>
  <c r="W9" i="4"/>
  <c r="BD8" i="4"/>
  <c r="CK7" i="4"/>
  <c r="Y7" i="4"/>
  <c r="D27" i="2"/>
  <c r="E96" i="1"/>
  <c r="C87" i="1"/>
  <c r="C79" i="1"/>
  <c r="C65" i="1"/>
  <c r="C57" i="1"/>
  <c r="E33" i="1"/>
  <c r="E16" i="1"/>
  <c r="F16" i="1"/>
  <c r="E60" i="1"/>
  <c r="S9" i="4"/>
  <c r="C120" i="1"/>
  <c r="R42" i="5"/>
  <c r="S68" i="4"/>
  <c r="P63" i="4"/>
  <c r="BI58" i="4"/>
  <c r="BF53" i="4"/>
  <c r="CP49" i="4"/>
  <c r="AG46" i="4"/>
  <c r="U42" i="4"/>
  <c r="CK38" i="4"/>
  <c r="BY34" i="4"/>
  <c r="R29" i="4"/>
  <c r="BC24" i="4"/>
  <c r="AR19" i="4"/>
  <c r="Q14" i="4"/>
  <c r="BK8" i="4"/>
  <c r="P12" i="15"/>
  <c r="G23" i="6"/>
  <c r="O43" i="5"/>
  <c r="I13" i="5"/>
  <c r="AE74" i="4"/>
  <c r="BL73" i="4"/>
  <c r="CS72" i="4"/>
  <c r="AG72" i="4"/>
  <c r="BF71" i="4"/>
  <c r="CE70" i="4"/>
  <c r="S70" i="4"/>
  <c r="AR69" i="4"/>
  <c r="BI68" i="4"/>
  <c r="CP67" i="4"/>
  <c r="AD67" i="4"/>
  <c r="BC66" i="4"/>
  <c r="CJ65" i="4"/>
  <c r="X65" i="4"/>
  <c r="BE64" i="4"/>
  <c r="CD63" i="4"/>
  <c r="R63" i="4"/>
  <c r="AQ62" i="4"/>
  <c r="BP61" i="4"/>
  <c r="CG60" i="4"/>
  <c r="U60" i="4"/>
  <c r="BB59" i="4"/>
  <c r="CA58" i="4"/>
  <c r="O58" i="4"/>
  <c r="AV57" i="4"/>
  <c r="CC56" i="4"/>
  <c r="Q56" i="4"/>
  <c r="AP55" i="4"/>
  <c r="BO54" i="4"/>
  <c r="CN53" i="4"/>
  <c r="AB53" i="4"/>
  <c r="AS52" i="4"/>
  <c r="BZ51" i="4"/>
  <c r="N51" i="4"/>
  <c r="AM50" i="4"/>
  <c r="BT49" i="4"/>
  <c r="H49" i="4"/>
  <c r="AO48" i="4"/>
  <c r="BN47" i="4"/>
  <c r="CM46" i="4"/>
  <c r="AA46" i="4"/>
  <c r="AZ45" i="4"/>
  <c r="BQ44" i="4"/>
  <c r="E44" i="4"/>
  <c r="AL43" i="4"/>
  <c r="BK42" i="4"/>
  <c r="CR41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CH27" i="4"/>
  <c r="V27" i="4"/>
  <c r="AU26" i="4"/>
  <c r="CB25" i="4"/>
  <c r="P25" i="4"/>
  <c r="AW24" i="4"/>
  <c r="BV23" i="4"/>
  <c r="J23" i="4"/>
  <c r="AI22" i="4"/>
  <c r="BH21" i="4"/>
  <c r="BY20" i="4"/>
  <c r="M20" i="4"/>
  <c r="AT19" i="4"/>
  <c r="BS18" i="4"/>
  <c r="G18" i="4"/>
  <c r="AN17" i="4"/>
  <c r="BU16" i="4"/>
  <c r="I16" i="4"/>
  <c r="AH15" i="4"/>
  <c r="BG14" i="4"/>
  <c r="CF13" i="4"/>
  <c r="T13" i="4"/>
  <c r="AK12" i="4"/>
  <c r="BR11" i="4"/>
  <c r="F11" i="4"/>
  <c r="AE10" i="4"/>
  <c r="BL9" i="4"/>
  <c r="CS8" i="4"/>
  <c r="AG8" i="4"/>
  <c r="BF7" i="4"/>
  <c r="D60" i="2"/>
  <c r="F117" i="1"/>
  <c r="D91" i="1"/>
  <c r="D83" i="1"/>
  <c r="F70" i="1"/>
  <c r="D61" i="1"/>
  <c r="D53" i="1"/>
  <c r="F22" i="1"/>
  <c r="D8" i="1"/>
  <c r="E67" i="1"/>
  <c r="C46" i="1"/>
  <c r="BH8" i="4"/>
  <c r="E113" i="1"/>
  <c r="CH73" i="4"/>
  <c r="BF69" i="4"/>
  <c r="BZ65" i="4"/>
  <c r="J61" i="4"/>
  <c r="W56" i="4"/>
  <c r="CG50" i="4"/>
  <c r="Z37" i="4"/>
  <c r="BL31" i="4"/>
  <c r="AS26" i="4"/>
  <c r="Q22" i="4"/>
  <c r="F17" i="4"/>
  <c r="BW12" i="4"/>
  <c r="CA8" i="4"/>
  <c r="M69" i="14"/>
  <c r="H24" i="6"/>
  <c r="D44" i="5"/>
  <c r="CR74" i="4"/>
  <c r="AF74" i="4"/>
  <c r="BM73" i="4"/>
  <c r="CT72" i="4"/>
  <c r="Z72" i="4"/>
  <c r="AY71" i="4"/>
  <c r="BX70" i="4"/>
  <c r="L70" i="4"/>
  <c r="AC69" i="4"/>
  <c r="BJ68" i="4"/>
  <c r="CQ67" i="4"/>
  <c r="W67" i="4"/>
  <c r="BD66" i="4"/>
  <c r="CK65" i="4"/>
  <c r="Y65" i="4"/>
  <c r="AX64" i="4"/>
  <c r="BW63" i="4"/>
  <c r="K63" i="4"/>
  <c r="AJ62" i="4"/>
  <c r="BA61" i="4"/>
  <c r="CH60" i="4"/>
  <c r="V60" i="4"/>
  <c r="AU59" i="4"/>
  <c r="CB58" i="4"/>
  <c r="P58" i="4"/>
  <c r="AW57" i="4"/>
  <c r="BV56" i="4"/>
  <c r="J56" i="4"/>
  <c r="AI55" i="4"/>
  <c r="BH54" i="4"/>
  <c r="BY53" i="4"/>
  <c r="M53" i="4"/>
  <c r="AT52" i="4"/>
  <c r="BS51" i="4"/>
  <c r="G51" i="4"/>
  <c r="AN50" i="4"/>
  <c r="BU49" i="4"/>
  <c r="I49" i="4"/>
  <c r="AH48" i="4"/>
  <c r="BG47" i="4"/>
  <c r="CF46" i="4"/>
  <c r="T46" i="4"/>
  <c r="AK45" i="4"/>
  <c r="BR44" i="4"/>
  <c r="F44" i="4"/>
  <c r="AE43" i="4"/>
  <c r="E54" i="14"/>
  <c r="O9" i="15"/>
  <c r="O36" i="15"/>
  <c r="L23" i="5"/>
  <c r="H46" i="5"/>
  <c r="F34" i="15"/>
  <c r="H13" i="6"/>
  <c r="H41" i="5"/>
  <c r="D15" i="23"/>
  <c r="F73" i="6"/>
  <c r="S57" i="5"/>
  <c r="P20" i="5"/>
  <c r="H38" i="14"/>
  <c r="D73" i="5"/>
  <c r="F37" i="5"/>
  <c r="M40" i="20"/>
  <c r="H64" i="6"/>
  <c r="E57" i="5"/>
  <c r="M19" i="5"/>
  <c r="M29" i="14"/>
  <c r="G70" i="5"/>
  <c r="D33" i="5"/>
  <c r="O73" i="5"/>
  <c r="BV70" i="4"/>
  <c r="G65" i="4"/>
  <c r="AK59" i="4"/>
  <c r="CE53" i="4"/>
  <c r="X48" i="4"/>
  <c r="E43" i="4"/>
  <c r="O41" i="4"/>
  <c r="AW39" i="4"/>
  <c r="AY37" i="4"/>
  <c r="AS35" i="4"/>
  <c r="CQ33" i="4"/>
  <c r="BD32" i="4"/>
  <c r="Y31" i="4"/>
  <c r="BW29" i="4"/>
  <c r="AJ28" i="4"/>
  <c r="CH26" i="4"/>
  <c r="BK25" i="4"/>
  <c r="CB24" i="4"/>
  <c r="CS23" i="4"/>
  <c r="AG23" i="4"/>
  <c r="BF22" i="4"/>
  <c r="CE21" i="4"/>
  <c r="S21" i="4"/>
  <c r="AR20" i="4"/>
  <c r="BI19" i="4"/>
  <c r="CP18" i="4"/>
  <c r="AD18" i="4"/>
  <c r="BC17" i="4"/>
  <c r="CJ16" i="4"/>
  <c r="X16" i="4"/>
  <c r="BE15" i="4"/>
  <c r="CD14" i="4"/>
  <c r="R14" i="4"/>
  <c r="AQ13" i="4"/>
  <c r="BP12" i="4"/>
  <c r="CG11" i="4"/>
  <c r="U11" i="4"/>
  <c r="BB10" i="4"/>
  <c r="CA9" i="4"/>
  <c r="O9" i="4"/>
  <c r="AV8" i="4"/>
  <c r="CC7" i="4"/>
  <c r="Q7" i="4"/>
  <c r="D19" i="2"/>
  <c r="E95" i="1"/>
  <c r="C86" i="1"/>
  <c r="C78" i="1"/>
  <c r="C64" i="1"/>
  <c r="C56" i="1"/>
  <c r="E32" i="1"/>
  <c r="E15" i="1"/>
  <c r="D10" i="1"/>
  <c r="E56" i="1"/>
  <c r="CN8" i="4"/>
  <c r="E110" i="1"/>
  <c r="CJ71" i="4"/>
  <c r="BX67" i="4"/>
  <c r="CK62" i="4"/>
  <c r="AC58" i="4"/>
  <c r="BW52" i="4"/>
  <c r="BB49" i="4"/>
  <c r="CT45" i="4"/>
  <c r="CP41" i="4"/>
  <c r="I38" i="4"/>
  <c r="AS34" i="4"/>
  <c r="AI28" i="4"/>
  <c r="CB23" i="4"/>
  <c r="BA18" i="4"/>
  <c r="AX13" i="4"/>
  <c r="O8" i="4"/>
  <c r="N64" i="14"/>
  <c r="F14" i="6"/>
  <c r="H40" i="5"/>
  <c r="CQ74" i="4"/>
  <c r="W74" i="4"/>
  <c r="BD73" i="4"/>
  <c r="CK72" i="4"/>
  <c r="Y72" i="4"/>
  <c r="AX71" i="4"/>
  <c r="BW70" i="4"/>
  <c r="K70" i="4"/>
  <c r="AJ69" i="4"/>
  <c r="BA68" i="4"/>
  <c r="CH67" i="4"/>
  <c r="V67" i="4"/>
  <c r="AU66" i="4"/>
  <c r="CB65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E46" i="4"/>
  <c r="S46" i="4"/>
  <c r="AR45" i="4"/>
  <c r="BI44" i="4"/>
  <c r="CP43" i="4"/>
  <c r="AD43" i="4"/>
  <c r="BC42" i="4"/>
  <c r="CJ41" i="4"/>
  <c r="X41" i="4"/>
  <c r="BE40" i="4"/>
  <c r="CD39" i="4"/>
  <c r="R39" i="4"/>
  <c r="AQ38" i="4"/>
  <c r="BP37" i="4"/>
  <c r="CG36" i="4"/>
  <c r="U36" i="4"/>
  <c r="BB35" i="4"/>
  <c r="CA34" i="4"/>
  <c r="O34" i="4"/>
  <c r="AV33" i="4"/>
  <c r="CC32" i="4"/>
  <c r="Q32" i="4"/>
  <c r="AP31" i="4"/>
  <c r="BO30" i="4"/>
  <c r="CN29" i="4"/>
  <c r="AB29" i="4"/>
  <c r="AS28" i="4"/>
  <c r="BZ27" i="4"/>
  <c r="N27" i="4"/>
  <c r="AM26" i="4"/>
  <c r="BT25" i="4"/>
  <c r="H25" i="4"/>
  <c r="AO24" i="4"/>
  <c r="BN23" i="4"/>
  <c r="CM22" i="4"/>
  <c r="AA22" i="4"/>
  <c r="AZ21" i="4"/>
  <c r="BQ20" i="4"/>
  <c r="E20" i="4"/>
  <c r="AL19" i="4"/>
  <c r="BK18" i="4"/>
  <c r="CR17" i="4"/>
  <c r="AF17" i="4"/>
  <c r="BM16" i="4"/>
  <c r="CT15" i="4"/>
  <c r="Z15" i="4"/>
  <c r="AY14" i="4"/>
  <c r="BX13" i="4"/>
  <c r="L13" i="4"/>
  <c r="AC12" i="4"/>
  <c r="BJ11" i="4"/>
  <c r="CQ10" i="4"/>
  <c r="W10" i="4"/>
  <c r="BD9" i="4"/>
  <c r="CK8" i="4"/>
  <c r="Y8" i="4"/>
  <c r="AX7" i="4"/>
  <c r="D52" i="2"/>
  <c r="D115" i="1"/>
  <c r="D90" i="1"/>
  <c r="D82" i="1"/>
  <c r="F69" i="1"/>
  <c r="D60" i="1"/>
  <c r="D52" i="1"/>
  <c r="F21" i="1"/>
  <c r="E89" i="1"/>
  <c r="E64" i="1"/>
  <c r="C43" i="1"/>
  <c r="T8" i="4"/>
  <c r="E109" i="1"/>
  <c r="BB73" i="4"/>
  <c r="J69" i="4"/>
  <c r="CA64" i="4"/>
  <c r="BO60" i="4"/>
  <c r="BL55" i="4"/>
  <c r="BR49" i="4"/>
  <c r="BO36" i="4"/>
  <c r="AF31" i="4"/>
  <c r="CP25" i="4"/>
  <c r="BV21" i="4"/>
  <c r="AU16" i="4"/>
  <c r="AQ12" i="4"/>
  <c r="G8" i="4"/>
  <c r="H30" i="14"/>
  <c r="G15" i="6"/>
  <c r="P40" i="5"/>
  <c r="CJ74" i="4"/>
  <c r="X74" i="4"/>
  <c r="BE73" i="4"/>
  <c r="CD72" i="4"/>
  <c r="R72" i="4"/>
  <c r="AQ71" i="4"/>
  <c r="BP70" i="4"/>
  <c r="CG69" i="4"/>
  <c r="U69" i="4"/>
  <c r="BB68" i="4"/>
  <c r="CA67" i="4"/>
  <c r="O67" i="4"/>
  <c r="AV66" i="4"/>
  <c r="CC65" i="4"/>
  <c r="Q65" i="4"/>
  <c r="AP64" i="4"/>
  <c r="BO63" i="4"/>
  <c r="CN62" i="4"/>
  <c r="E44" i="13"/>
  <c r="M27" i="14"/>
  <c r="H73" i="14"/>
  <c r="H53" i="21"/>
  <c r="F36" i="5"/>
  <c r="K71" i="14"/>
  <c r="J73" i="5"/>
  <c r="G36" i="5"/>
  <c r="M11" i="20"/>
  <c r="H47" i="6"/>
  <c r="P52" i="5"/>
  <c r="O15" i="5"/>
  <c r="D53" i="13"/>
  <c r="H69" i="5"/>
  <c r="J33" i="5"/>
  <c r="E53" i="16"/>
  <c r="D48" i="6"/>
  <c r="M51" i="5"/>
  <c r="L14" i="5"/>
  <c r="E30" i="12"/>
  <c r="F65" i="5"/>
  <c r="H29" i="5"/>
  <c r="L36" i="5"/>
  <c r="J70" i="4"/>
  <c r="AN64" i="4"/>
  <c r="BR58" i="4"/>
  <c r="S53" i="4"/>
  <c r="BE47" i="4"/>
  <c r="CH42" i="4"/>
  <c r="CR40" i="4"/>
  <c r="Q39" i="4"/>
  <c r="AI37" i="4"/>
  <c r="AC35" i="4"/>
  <c r="BS33" i="4"/>
  <c r="AN32" i="4"/>
  <c r="I31" i="4"/>
  <c r="BG29" i="4"/>
  <c r="T28" i="4"/>
  <c r="BR26" i="4"/>
  <c r="BC25" i="4"/>
  <c r="BL24" i="4"/>
  <c r="CK23" i="4"/>
  <c r="Y23" i="4"/>
  <c r="AX22" i="4"/>
  <c r="BW21" i="4"/>
  <c r="K21" i="4"/>
  <c r="AJ20" i="4"/>
  <c r="BA19" i="4"/>
  <c r="CH18" i="4"/>
  <c r="V18" i="4"/>
  <c r="AU17" i="4"/>
  <c r="CB16" i="4"/>
  <c r="P16" i="4"/>
  <c r="AW15" i="4"/>
  <c r="BV14" i="4"/>
  <c r="J14" i="4"/>
  <c r="AI13" i="4"/>
  <c r="BH12" i="4"/>
  <c r="BY11" i="4"/>
  <c r="M11" i="4"/>
  <c r="AT10" i="4"/>
  <c r="BS9" i="4"/>
  <c r="G9" i="4"/>
  <c r="AN8" i="4"/>
  <c r="BU7" i="4"/>
  <c r="I7" i="4"/>
  <c r="D11" i="2"/>
  <c r="E94" i="1"/>
  <c r="C85" i="1"/>
  <c r="E72" i="1"/>
  <c r="C63" i="1"/>
  <c r="C55" i="1"/>
  <c r="C30" i="1"/>
  <c r="E13" i="1"/>
  <c r="D7" i="1"/>
  <c r="E53" i="1"/>
  <c r="BP8" i="4"/>
  <c r="E105" i="1"/>
  <c r="P71" i="4"/>
  <c r="AB67" i="4"/>
  <c r="AO62" i="4"/>
  <c r="BR57" i="4"/>
  <c r="AI52" i="4"/>
  <c r="V49" i="4"/>
  <c r="BF45" i="4"/>
  <c r="BJ41" i="4"/>
  <c r="BN37" i="4"/>
  <c r="BR33" i="4"/>
  <c r="BX27" i="4"/>
  <c r="CS22" i="4"/>
  <c r="M18" i="4"/>
  <c r="CM12" i="4"/>
  <c r="CR7" i="4"/>
  <c r="I25" i="14"/>
  <c r="D74" i="5"/>
  <c r="T36" i="5"/>
  <c r="CA74" i="4"/>
  <c r="O74" i="4"/>
  <c r="AV73" i="4"/>
  <c r="CC72" i="4"/>
  <c r="Q72" i="4"/>
  <c r="AP71" i="4"/>
  <c r="BO70" i="4"/>
  <c r="CN69" i="4"/>
  <c r="AB69" i="4"/>
  <c r="AS68" i="4"/>
  <c r="BZ67" i="4"/>
  <c r="N67" i="4"/>
  <c r="AM66" i="4"/>
  <c r="BT65" i="4"/>
  <c r="H65" i="4"/>
  <c r="AO64" i="4"/>
  <c r="BN63" i="4"/>
  <c r="CM62" i="4"/>
  <c r="AA62" i="4"/>
  <c r="AZ61" i="4"/>
  <c r="BQ60" i="4"/>
  <c r="E60" i="4"/>
  <c r="AL59" i="4"/>
  <c r="BK58" i="4"/>
  <c r="CR57" i="4"/>
  <c r="AF57" i="4"/>
  <c r="BM56" i="4"/>
  <c r="CT55" i="4"/>
  <c r="Z55" i="4"/>
  <c r="AY54" i="4"/>
  <c r="BX53" i="4"/>
  <c r="L53" i="4"/>
  <c r="AC52" i="4"/>
  <c r="BJ51" i="4"/>
  <c r="CQ50" i="4"/>
  <c r="W50" i="4"/>
  <c r="BD49" i="4"/>
  <c r="CK48" i="4"/>
  <c r="Y48" i="4"/>
  <c r="AX47" i="4"/>
  <c r="BW46" i="4"/>
  <c r="K46" i="4"/>
  <c r="AJ45" i="4"/>
  <c r="BA44" i="4"/>
  <c r="CH43" i="4"/>
  <c r="V43" i="4"/>
  <c r="AU42" i="4"/>
  <c r="CB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BG30" i="4"/>
  <c r="CF29" i="4"/>
  <c r="T29" i="4"/>
  <c r="AK28" i="4"/>
  <c r="BR27" i="4"/>
  <c r="F27" i="4"/>
  <c r="AE26" i="4"/>
  <c r="BL25" i="4"/>
  <c r="CS24" i="4"/>
  <c r="AG24" i="4"/>
  <c r="BF23" i="4"/>
  <c r="CE22" i="4"/>
  <c r="S22" i="4"/>
  <c r="AR21" i="4"/>
  <c r="BI20" i="4"/>
  <c r="CP19" i="4"/>
  <c r="AD19" i="4"/>
  <c r="BC18" i="4"/>
  <c r="CJ17" i="4"/>
  <c r="X17" i="4"/>
  <c r="BE16" i="4"/>
  <c r="CD15" i="4"/>
  <c r="R15" i="4"/>
  <c r="AQ14" i="4"/>
  <c r="BP13" i="4"/>
  <c r="CG12" i="4"/>
  <c r="U12" i="4"/>
  <c r="BB11" i="4"/>
  <c r="CA10" i="4"/>
  <c r="O10" i="4"/>
  <c r="AV9" i="4"/>
  <c r="CC8" i="4"/>
  <c r="Q8" i="4"/>
  <c r="AP7" i="4"/>
  <c r="D44" i="2"/>
  <c r="F98" i="1"/>
  <c r="D89" i="1"/>
  <c r="D81" i="1"/>
  <c r="D67" i="1"/>
  <c r="D59" i="1"/>
  <c r="D51" i="1"/>
  <c r="F19" i="1"/>
  <c r="E87" i="1"/>
  <c r="E61" i="1"/>
  <c r="C41" i="1"/>
  <c r="BY7" i="4"/>
  <c r="E106" i="1"/>
  <c r="AL73" i="4"/>
  <c r="BO68" i="4"/>
  <c r="W64" i="4"/>
  <c r="CN59" i="4"/>
  <c r="BE54" i="4"/>
  <c r="CH41" i="4"/>
  <c r="BX35" i="4"/>
  <c r="CC30" i="4"/>
  <c r="AL25" i="4"/>
  <c r="AP21" i="4"/>
  <c r="O16" i="4"/>
  <c r="S12" i="4"/>
  <c r="AV7" i="4"/>
  <c r="D59" i="13"/>
  <c r="L74" i="5"/>
  <c r="I37" i="5"/>
  <c r="CB74" i="4"/>
  <c r="P74" i="4"/>
  <c r="AW73" i="4"/>
  <c r="BV72" i="4"/>
  <c r="J72" i="4"/>
  <c r="AI71" i="4"/>
  <c r="BH70" i="4"/>
  <c r="BY69" i="4"/>
  <c r="M69" i="4"/>
  <c r="AT68" i="4"/>
  <c r="BS67" i="4"/>
  <c r="G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D66" i="9"/>
  <c r="D23" i="10"/>
  <c r="G22" i="14"/>
  <c r="E37" i="15"/>
  <c r="T26" i="5"/>
  <c r="I17" i="14"/>
  <c r="T67" i="5"/>
  <c r="F31" i="5"/>
  <c r="H68" i="15"/>
  <c r="D35" i="6"/>
  <c r="O47" i="5"/>
  <c r="S11" i="5"/>
  <c r="D8" i="10"/>
  <c r="G64" i="5"/>
  <c r="T27" i="5"/>
  <c r="O55" i="15"/>
  <c r="D34" i="6"/>
  <c r="L46" i="5"/>
  <c r="P10" i="5"/>
  <c r="D37" i="7"/>
  <c r="J61" i="5"/>
  <c r="G24" i="5"/>
  <c r="CH74" i="4"/>
  <c r="AI69" i="4"/>
  <c r="BU63" i="4"/>
  <c r="F58" i="4"/>
  <c r="AR52" i="4"/>
  <c r="CD46" i="4"/>
  <c r="BB42" i="4"/>
  <c r="CB40" i="4"/>
  <c r="CT38" i="4"/>
  <c r="CN36" i="4"/>
  <c r="M35" i="4"/>
  <c r="AM33" i="4"/>
  <c r="H32" i="4"/>
  <c r="BN30" i="4"/>
  <c r="AA29" i="4"/>
  <c r="BQ27" i="4"/>
  <c r="AL26" i="4"/>
  <c r="AU25" i="4"/>
  <c r="BD24" i="4"/>
  <c r="CC23" i="4"/>
  <c r="Q23" i="4"/>
  <c r="AP22" i="4"/>
  <c r="BO21" i="4"/>
  <c r="CN20" i="4"/>
  <c r="AB20" i="4"/>
  <c r="AS19" i="4"/>
  <c r="BZ18" i="4"/>
  <c r="N18" i="4"/>
  <c r="AM17" i="4"/>
  <c r="BT16" i="4"/>
  <c r="H16" i="4"/>
  <c r="AO15" i="4"/>
  <c r="BN14" i="4"/>
  <c r="CM13" i="4"/>
  <c r="AA13" i="4"/>
  <c r="AZ12" i="4"/>
  <c r="BQ11" i="4"/>
  <c r="E11" i="4"/>
  <c r="AL10" i="4"/>
  <c r="BK9" i="4"/>
  <c r="CR8" i="4"/>
  <c r="AF8" i="4"/>
  <c r="BM7" i="4"/>
  <c r="D67" i="2"/>
  <c r="E118" i="1"/>
  <c r="E93" i="1"/>
  <c r="C84" i="1"/>
  <c r="E71" i="1"/>
  <c r="C62" i="1"/>
  <c r="C54" i="1"/>
  <c r="E23" i="1"/>
  <c r="C11" i="1"/>
  <c r="E90" i="1"/>
  <c r="C49" i="1"/>
  <c r="BQ7" i="4"/>
  <c r="C101" i="1"/>
  <c r="CS70" i="4"/>
  <c r="BI66" i="4"/>
  <c r="CT61" i="4"/>
  <c r="AL57" i="4"/>
  <c r="CN51" i="4"/>
  <c r="BK48" i="4"/>
  <c r="R45" i="4"/>
  <c r="AD41" i="4"/>
  <c r="AX37" i="4"/>
  <c r="N33" i="4"/>
  <c r="BY26" i="4"/>
  <c r="AW22" i="4"/>
  <c r="CH17" i="4"/>
  <c r="AI12" i="4"/>
  <c r="H7" i="4"/>
  <c r="D43" i="13"/>
  <c r="P70" i="5"/>
  <c r="M33" i="5"/>
  <c r="BS74" i="4"/>
  <c r="G74" i="4"/>
  <c r="AN73" i="4"/>
  <c r="BU72" i="4"/>
  <c r="I72" i="4"/>
  <c r="AH71" i="4"/>
  <c r="BG70" i="4"/>
  <c r="CF69" i="4"/>
  <c r="T69" i="4"/>
  <c r="AK68" i="4"/>
  <c r="BR67" i="4"/>
  <c r="F67" i="4"/>
  <c r="AE66" i="4"/>
  <c r="BL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AB45" i="4"/>
  <c r="AS44" i="4"/>
  <c r="BZ43" i="4"/>
  <c r="N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AC28" i="4"/>
  <c r="BJ27" i="4"/>
  <c r="CQ26" i="4"/>
  <c r="W26" i="4"/>
  <c r="BD25" i="4"/>
  <c r="CK24" i="4"/>
  <c r="Y24" i="4"/>
  <c r="AX23" i="4"/>
  <c r="BW22" i="4"/>
  <c r="K22" i="4"/>
  <c r="AJ21" i="4"/>
  <c r="BA20" i="4"/>
  <c r="CH19" i="4"/>
  <c r="V19" i="4"/>
  <c r="AU18" i="4"/>
  <c r="CB17" i="4"/>
  <c r="P17" i="4"/>
  <c r="AW16" i="4"/>
  <c r="BV15" i="4"/>
  <c r="J15" i="4"/>
  <c r="AI14" i="4"/>
  <c r="BH13" i="4"/>
  <c r="BY12" i="4"/>
  <c r="M12" i="4"/>
  <c r="AT11" i="4"/>
  <c r="BS10" i="4"/>
  <c r="G10" i="4"/>
  <c r="AN9" i="4"/>
  <c r="BU8" i="4"/>
  <c r="I8" i="4"/>
  <c r="AH7" i="4"/>
  <c r="D36" i="2"/>
  <c r="F97" i="1"/>
  <c r="D88" i="1"/>
  <c r="D80" i="1"/>
  <c r="D66" i="1"/>
  <c r="D58" i="1"/>
  <c r="F34" i="1"/>
  <c r="F18" i="1"/>
  <c r="E85" i="1"/>
  <c r="E59" i="1"/>
  <c r="E30" i="1"/>
  <c r="AK7" i="4"/>
  <c r="C102" i="1"/>
  <c r="BK72" i="4"/>
  <c r="AI68" i="4"/>
  <c r="CR63" i="4"/>
  <c r="AZ59" i="4"/>
  <c r="CD53" i="4"/>
  <c r="AU40" i="4"/>
  <c r="T35" i="4"/>
  <c r="AW30" i="4"/>
  <c r="BS24" i="4"/>
  <c r="CM20" i="4"/>
  <c r="AV15" i="4"/>
  <c r="BX11" i="4"/>
  <c r="D74" i="2"/>
  <c r="F57" i="12"/>
  <c r="E71" i="5"/>
  <c r="G27" i="5"/>
  <c r="BT74" i="4"/>
  <c r="H74" i="4"/>
  <c r="AO73" i="4"/>
  <c r="BN72" i="4"/>
  <c r="CM71" i="4"/>
  <c r="AA71" i="4"/>
  <c r="AZ70" i="4"/>
  <c r="BQ69" i="4"/>
  <c r="E69" i="4"/>
  <c r="AL68" i="4"/>
  <c r="BK67" i="4"/>
  <c r="CR66" i="4"/>
  <c r="AF66" i="4"/>
  <c r="BM65" i="4"/>
  <c r="CT64" i="4"/>
  <c r="Z64" i="4"/>
  <c r="AY63" i="4"/>
  <c r="BX62" i="4"/>
  <c r="L62" i="4"/>
  <c r="AC61" i="4"/>
  <c r="BJ60" i="4"/>
  <c r="CQ59" i="4"/>
  <c r="W59" i="4"/>
  <c r="BD58" i="4"/>
  <c r="CK57" i="4"/>
  <c r="Y57" i="4"/>
  <c r="AX56" i="4"/>
  <c r="BW55" i="4"/>
  <c r="K55" i="4"/>
  <c r="AJ54" i="4"/>
  <c r="BA53" i="4"/>
  <c r="CH52" i="4"/>
  <c r="V52" i="4"/>
  <c r="D38" i="30"/>
  <c r="N49" i="7"/>
  <c r="D63" i="9"/>
  <c r="F73" i="12"/>
  <c r="D18" i="5"/>
  <c r="F49" i="12"/>
  <c r="E64" i="5"/>
  <c r="J27" i="5"/>
  <c r="I41" i="15"/>
  <c r="H20" i="6"/>
  <c r="S43" i="5"/>
  <c r="F15" i="29"/>
  <c r="D22" i="7"/>
  <c r="F59" i="5"/>
  <c r="E24" i="5"/>
  <c r="P28" i="15"/>
  <c r="H18" i="6"/>
  <c r="P42" i="5"/>
  <c r="H73" i="21"/>
  <c r="E67" i="6"/>
  <c r="T55" i="5"/>
  <c r="F19" i="5"/>
  <c r="V74" i="4"/>
  <c r="BH68" i="4"/>
  <c r="I63" i="4"/>
  <c r="AE57" i="4"/>
  <c r="BI51" i="4"/>
  <c r="R46" i="4"/>
  <c r="AL42" i="4"/>
  <c r="AV40" i="4"/>
  <c r="BV38" i="4"/>
  <c r="BX36" i="4"/>
  <c r="BZ34" i="4"/>
  <c r="AE33" i="4"/>
  <c r="CS31" i="4"/>
  <c r="BF30" i="4"/>
  <c r="S29" i="4"/>
  <c r="BI27" i="4"/>
  <c r="AD26" i="4"/>
  <c r="AE25" i="4"/>
  <c r="AV24" i="4"/>
  <c r="BU23" i="4"/>
  <c r="I23" i="4"/>
  <c r="AH22" i="4"/>
  <c r="BG21" i="4"/>
  <c r="CF20" i="4"/>
  <c r="T20" i="4"/>
  <c r="AK19" i="4"/>
  <c r="BR18" i="4"/>
  <c r="F18" i="4"/>
  <c r="AE17" i="4"/>
  <c r="BL16" i="4"/>
  <c r="CS15" i="4"/>
  <c r="AG15" i="4"/>
  <c r="BF14" i="4"/>
  <c r="CE13" i="4"/>
  <c r="S13" i="4"/>
  <c r="AR12" i="4"/>
  <c r="BI11" i="4"/>
  <c r="CP10" i="4"/>
  <c r="AD10" i="4"/>
  <c r="BC9" i="4"/>
  <c r="CJ8" i="4"/>
  <c r="X8" i="4"/>
  <c r="BE7" i="4"/>
  <c r="D59" i="2"/>
  <c r="E117" i="1"/>
  <c r="C91" i="1"/>
  <c r="C83" i="1"/>
  <c r="E70" i="1"/>
  <c r="C61" i="1"/>
  <c r="C53" i="1"/>
  <c r="E22" i="1"/>
  <c r="C10" i="1"/>
  <c r="E86" i="1"/>
  <c r="C45" i="1"/>
  <c r="AC7" i="4"/>
  <c r="E46" i="1"/>
  <c r="AW70" i="4"/>
  <c r="BJ65" i="4"/>
  <c r="BF61" i="4"/>
  <c r="BS56" i="4"/>
  <c r="AZ51" i="4"/>
  <c r="AM48" i="4"/>
  <c r="BO44" i="4"/>
  <c r="BK40" i="4"/>
  <c r="CM36" i="4"/>
  <c r="BC32" i="4"/>
  <c r="AK26" i="4"/>
  <c r="Y22" i="4"/>
  <c r="AT17" i="4"/>
  <c r="CN11" i="4"/>
  <c r="M60" i="20"/>
  <c r="D52" i="10"/>
  <c r="I67" i="5"/>
  <c r="F30" i="5"/>
  <c r="BK74" i="4"/>
  <c r="CR73" i="4"/>
  <c r="AF73" i="4"/>
  <c r="BM72" i="4"/>
  <c r="CT71" i="4"/>
  <c r="Z71" i="4"/>
  <c r="AY70" i="4"/>
  <c r="BX69" i="4"/>
  <c r="L69" i="4"/>
  <c r="AC68" i="4"/>
  <c r="BJ67" i="4"/>
  <c r="CQ66" i="4"/>
  <c r="W66" i="4"/>
  <c r="BD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F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U28" i="4"/>
  <c r="BB27" i="4"/>
  <c r="CA26" i="4"/>
  <c r="O26" i="4"/>
  <c r="AV25" i="4"/>
  <c r="CC24" i="4"/>
  <c r="Q24" i="4"/>
  <c r="AP23" i="4"/>
  <c r="BO22" i="4"/>
  <c r="CN21" i="4"/>
  <c r="AB21" i="4"/>
  <c r="AS20" i="4"/>
  <c r="BZ19" i="4"/>
  <c r="N19" i="4"/>
  <c r="AM18" i="4"/>
  <c r="BT17" i="4"/>
  <c r="H17" i="4"/>
  <c r="AO16" i="4"/>
  <c r="BN15" i="4"/>
  <c r="CM14" i="4"/>
  <c r="AA14" i="4"/>
  <c r="AZ13" i="4"/>
  <c r="BQ12" i="4"/>
  <c r="E12" i="4"/>
  <c r="AL11" i="4"/>
  <c r="BK10" i="4"/>
  <c r="CR9" i="4"/>
  <c r="AF9" i="4"/>
  <c r="BM8" i="4"/>
  <c r="CT7" i="4"/>
  <c r="Z7" i="4"/>
  <c r="D28" i="2"/>
  <c r="F96" i="1"/>
  <c r="D87" i="1"/>
  <c r="D79" i="1"/>
  <c r="D65" i="1"/>
  <c r="D57" i="1"/>
  <c r="F33" i="1"/>
  <c r="F15" i="1"/>
  <c r="E83" i="1"/>
  <c r="E57" i="1"/>
  <c r="E11" i="1"/>
  <c r="D71" i="2"/>
  <c r="E49" i="1"/>
  <c r="AE72" i="4"/>
  <c r="BH67" i="4"/>
  <c r="AN63" i="4"/>
  <c r="E58" i="4"/>
  <c r="AH53" i="4"/>
  <c r="CJ39" i="4"/>
  <c r="BQ34" i="4"/>
  <c r="AX29" i="4"/>
  <c r="CR23" i="4"/>
  <c r="AQ20" i="4"/>
  <c r="H15" i="4"/>
  <c r="AZ11" i="4"/>
  <c r="F35" i="29"/>
  <c r="L37" i="7"/>
  <c r="J64" i="5"/>
  <c r="S23" i="5"/>
  <c r="BL74" i="4"/>
  <c r="CS73" i="4"/>
  <c r="AG73" i="4"/>
  <c r="BF72" i="4"/>
  <c r="CE71" i="4"/>
  <c r="S71" i="4"/>
  <c r="AR70" i="4"/>
  <c r="BI69" i="4"/>
  <c r="CP68" i="4"/>
  <c r="AD68" i="4"/>
  <c r="BC67" i="4"/>
  <c r="CJ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Q57" i="4"/>
  <c r="AP56" i="4"/>
  <c r="BO55" i="4"/>
  <c r="CN54" i="4"/>
  <c r="AB54" i="4"/>
  <c r="AS53" i="4"/>
  <c r="BZ52" i="4"/>
  <c r="N52" i="4"/>
  <c r="E56" i="20"/>
  <c r="O7" i="15"/>
  <c r="E7" i="6"/>
  <c r="AH62" i="4"/>
  <c r="BJ34" i="4"/>
  <c r="AN24" i="4"/>
  <c r="BJ18" i="4"/>
  <c r="K13" i="4"/>
  <c r="AW7" i="4"/>
  <c r="E21" i="1"/>
  <c r="BW60" i="4"/>
  <c r="E26" i="4"/>
  <c r="BC74" i="4"/>
  <c r="CG68" i="4"/>
  <c r="AP63" i="4"/>
  <c r="BT57" i="4"/>
  <c r="E52" i="4"/>
  <c r="AY46" i="4"/>
  <c r="CK40" i="4"/>
  <c r="V35" i="4"/>
  <c r="BH29" i="4"/>
  <c r="I24" i="4"/>
  <c r="AE18" i="4"/>
  <c r="BI12" i="4"/>
  <c r="R7" i="4"/>
  <c r="F13" i="1"/>
  <c r="BE62" i="4"/>
  <c r="BU14" i="4"/>
  <c r="CC73" i="4"/>
  <c r="CN70" i="4"/>
  <c r="N68" i="4"/>
  <c r="AO65" i="4"/>
  <c r="AZ62" i="4"/>
  <c r="E61" i="4"/>
  <c r="BK59" i="4"/>
  <c r="AF58" i="4"/>
  <c r="CT56" i="4"/>
  <c r="AY55" i="4"/>
  <c r="T54" i="4"/>
  <c r="E53" i="4"/>
  <c r="CQ51" i="4"/>
  <c r="O51" i="4"/>
  <c r="AF50" i="4"/>
  <c r="BE49" i="4"/>
  <c r="BV48" i="4"/>
  <c r="CM47" i="4"/>
  <c r="S47" i="4"/>
  <c r="AJ46" i="4"/>
  <c r="AS45" i="4"/>
  <c r="BJ44" i="4"/>
  <c r="CA43" i="4"/>
  <c r="G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AD28" i="4"/>
  <c r="BC27" i="4"/>
  <c r="CJ26" i="4"/>
  <c r="X26" i="4"/>
  <c r="BE25" i="4"/>
  <c r="CD24" i="4"/>
  <c r="R24" i="4"/>
  <c r="AQ23" i="4"/>
  <c r="BP22" i="4"/>
  <c r="CG21" i="4"/>
  <c r="U21" i="4"/>
  <c r="BB20" i="4"/>
  <c r="CA19" i="4"/>
  <c r="O19" i="4"/>
  <c r="AV18" i="4"/>
  <c r="CC17" i="4"/>
  <c r="Q17" i="4"/>
  <c r="AP16" i="4"/>
  <c r="BO15" i="4"/>
  <c r="CN14" i="4"/>
  <c r="AB14" i="4"/>
  <c r="AS13" i="4"/>
  <c r="BZ12" i="4"/>
  <c r="N12" i="4"/>
  <c r="AM11" i="4"/>
  <c r="BT10" i="4"/>
  <c r="H10" i="4"/>
  <c r="AO9" i="4"/>
  <c r="BN8" i="4"/>
  <c r="CM7" i="4"/>
  <c r="AA7" i="4"/>
  <c r="D29" i="2"/>
  <c r="C109" i="1"/>
  <c r="E82" i="1"/>
  <c r="C44" i="1"/>
  <c r="AJ8" i="4"/>
  <c r="E111" i="1"/>
  <c r="BU70" i="4"/>
  <c r="CJ63" i="4"/>
  <c r="L59" i="4"/>
  <c r="H55" i="4"/>
  <c r="E50" i="4"/>
  <c r="CD45" i="4"/>
  <c r="AS42" i="4"/>
  <c r="BL39" i="4"/>
  <c r="AK34" i="4"/>
  <c r="BM30" i="4"/>
  <c r="BB25" i="4"/>
  <c r="AZ19" i="4"/>
  <c r="AN15" i="4"/>
  <c r="BI10" i="4"/>
  <c r="AF7" i="4"/>
  <c r="E70" i="12"/>
  <c r="R64" i="5"/>
  <c r="O27" i="5"/>
  <c r="CC74" i="4"/>
  <c r="Q74" i="4"/>
  <c r="AP73" i="4"/>
  <c r="BO72" i="4"/>
  <c r="CN71" i="4"/>
  <c r="AB71" i="4"/>
  <c r="AS70" i="4"/>
  <c r="BZ69" i="4"/>
  <c r="N69" i="4"/>
  <c r="AM68" i="4"/>
  <c r="BT67" i="4"/>
  <c r="H67" i="4"/>
  <c r="AO66" i="4"/>
  <c r="BN65" i="4"/>
  <c r="CM64" i="4"/>
  <c r="AA64" i="4"/>
  <c r="AZ63" i="4"/>
  <c r="BQ62" i="4"/>
  <c r="E62" i="4"/>
  <c r="AL61" i="4"/>
  <c r="BK60" i="4"/>
  <c r="CR59" i="4"/>
  <c r="AF59" i="4"/>
  <c r="BM58" i="4"/>
  <c r="CT57" i="4"/>
  <c r="Z57" i="4"/>
  <c r="AY56" i="4"/>
  <c r="BX55" i="4"/>
  <c r="L55" i="4"/>
  <c r="AC54" i="4"/>
  <c r="BJ53" i="4"/>
  <c r="CQ52" i="4"/>
  <c r="W52" i="4"/>
  <c r="BD51" i="4"/>
  <c r="CK50" i="4"/>
  <c r="Y50" i="4"/>
  <c r="AX49" i="4"/>
  <c r="BW48" i="4"/>
  <c r="K48" i="4"/>
  <c r="AJ47" i="4"/>
  <c r="BA46" i="4"/>
  <c r="CH45" i="4"/>
  <c r="V45" i="4"/>
  <c r="AU44" i="4"/>
  <c r="CB43" i="4"/>
  <c r="P43" i="4"/>
  <c r="AW42" i="4"/>
  <c r="BV41" i="4"/>
  <c r="J41" i="4"/>
  <c r="AI40" i="4"/>
  <c r="BH39" i="4"/>
  <c r="BY38" i="4"/>
  <c r="M38" i="4"/>
  <c r="AT37" i="4"/>
  <c r="BS36" i="4"/>
  <c r="G36" i="4"/>
  <c r="AN35" i="4"/>
  <c r="BU34" i="4"/>
  <c r="I34" i="4"/>
  <c r="AH33" i="4"/>
  <c r="BG32" i="4"/>
  <c r="CF31" i="4"/>
  <c r="T31" i="4"/>
  <c r="AK30" i="4"/>
  <c r="BR29" i="4"/>
  <c r="F29" i="4"/>
  <c r="AE28" i="4"/>
  <c r="BL27" i="4"/>
  <c r="CS26" i="4"/>
  <c r="AG26" i="4"/>
  <c r="BF25" i="4"/>
  <c r="CE24" i="4"/>
  <c r="S24" i="4"/>
  <c r="AR23" i="4"/>
  <c r="BI22" i="4"/>
  <c r="CP21" i="4"/>
  <c r="AD21" i="4"/>
  <c r="BC20" i="4"/>
  <c r="CJ19" i="4"/>
  <c r="X19" i="4"/>
  <c r="BE18" i="4"/>
  <c r="CD17" i="4"/>
  <c r="R17" i="4"/>
  <c r="AQ16" i="4"/>
  <c r="BP15" i="4"/>
  <c r="CG14" i="4"/>
  <c r="U14" i="4"/>
  <c r="BB13" i="4"/>
  <c r="CA12" i="4"/>
  <c r="O12" i="4"/>
  <c r="AV11" i="4"/>
  <c r="CC10" i="4"/>
  <c r="Q10" i="4"/>
  <c r="AP9" i="4"/>
  <c r="BO8" i="4"/>
  <c r="CN7" i="4"/>
  <c r="AB7" i="4"/>
  <c r="D30" i="2"/>
  <c r="D109" i="1"/>
  <c r="F88" i="1"/>
  <c r="F80" i="1"/>
  <c r="F63" i="1"/>
  <c r="F55" i="1"/>
  <c r="D46" i="1"/>
  <c r="F40" i="30"/>
  <c r="E9" i="6"/>
  <c r="O37" i="5"/>
  <c r="BL56" i="4"/>
  <c r="W33" i="4"/>
  <c r="BM23" i="4"/>
  <c r="CQ17" i="4"/>
  <c r="AJ12" i="4"/>
  <c r="D51" i="2"/>
  <c r="C9" i="1"/>
  <c r="AV55" i="4"/>
  <c r="BO20" i="4"/>
  <c r="CJ73" i="4"/>
  <c r="U68" i="4"/>
  <c r="BO62" i="4"/>
  <c r="H57" i="4"/>
  <c r="AL51" i="4"/>
  <c r="BX45" i="4"/>
  <c r="Y40" i="4"/>
  <c r="AU34" i="4"/>
  <c r="BY28" i="4"/>
  <c r="AH23" i="4"/>
  <c r="BL17" i="4"/>
  <c r="CP11" i="4"/>
  <c r="D20" i="2"/>
  <c r="E81" i="1"/>
  <c r="AT57" i="4"/>
  <c r="CG10" i="4"/>
  <c r="Y73" i="4"/>
  <c r="AJ70" i="4"/>
  <c r="AU67" i="4"/>
  <c r="BV64" i="4"/>
  <c r="AR62" i="4"/>
  <c r="CP60" i="4"/>
  <c r="BC59" i="4"/>
  <c r="X58" i="4"/>
  <c r="CD56" i="4"/>
  <c r="AQ55" i="4"/>
  <c r="L54" i="4"/>
  <c r="CP52" i="4"/>
  <c r="CA51" i="4"/>
  <c r="CR50" i="4"/>
  <c r="X50" i="4"/>
  <c r="AW49" i="4"/>
  <c r="BN48" i="4"/>
  <c r="CE47" i="4"/>
  <c r="K47" i="4"/>
  <c r="AB46" i="4"/>
  <c r="AC45" i="4"/>
  <c r="BB44" i="4"/>
  <c r="BS43" i="4"/>
  <c r="CR42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Y33" i="4"/>
  <c r="AX32" i="4"/>
  <c r="BW31" i="4"/>
  <c r="K31" i="4"/>
  <c r="AJ30" i="4"/>
  <c r="BA29" i="4"/>
  <c r="CH28" i="4"/>
  <c r="V28" i="4"/>
  <c r="AU27" i="4"/>
  <c r="CB26" i="4"/>
  <c r="P26" i="4"/>
  <c r="AW25" i="4"/>
  <c r="BV24" i="4"/>
  <c r="J24" i="4"/>
  <c r="AI23" i="4"/>
  <c r="BH22" i="4"/>
  <c r="BY21" i="4"/>
  <c r="M21" i="4"/>
  <c r="AT20" i="4"/>
  <c r="BS19" i="4"/>
  <c r="G19" i="4"/>
  <c r="AN18" i="4"/>
  <c r="BU17" i="4"/>
  <c r="I17" i="4"/>
  <c r="AH16" i="4"/>
  <c r="BG15" i="4"/>
  <c r="CF14" i="4"/>
  <c r="T14" i="4"/>
  <c r="AK13" i="4"/>
  <c r="BR12" i="4"/>
  <c r="F12" i="4"/>
  <c r="AE11" i="4"/>
  <c r="BL10" i="4"/>
  <c r="CS9" i="4"/>
  <c r="AG9" i="4"/>
  <c r="BF8" i="4"/>
  <c r="CE7" i="4"/>
  <c r="S7" i="4"/>
  <c r="D21" i="2"/>
  <c r="C108" i="1"/>
  <c r="E78" i="1"/>
  <c r="C40" i="1"/>
  <c r="CG7" i="4"/>
  <c r="E48" i="1"/>
  <c r="I70" i="4"/>
  <c r="AF63" i="4"/>
  <c r="BQ58" i="4"/>
  <c r="BM54" i="4"/>
  <c r="AL49" i="4"/>
  <c r="AP45" i="4"/>
  <c r="M42" i="4"/>
  <c r="AF39" i="4"/>
  <c r="M34" i="4"/>
  <c r="I30" i="4"/>
  <c r="CA24" i="4"/>
  <c r="BQ18" i="4"/>
  <c r="CK14" i="4"/>
  <c r="AC10" i="4"/>
  <c r="D58" i="2"/>
  <c r="J15" i="7"/>
  <c r="D58" i="5"/>
  <c r="H24" i="5"/>
  <c r="BU74" i="4"/>
  <c r="I74" i="4"/>
  <c r="AH73" i="4"/>
  <c r="BG72" i="4"/>
  <c r="CF71" i="4"/>
  <c r="T71" i="4"/>
  <c r="AK70" i="4"/>
  <c r="BR69" i="4"/>
  <c r="F69" i="4"/>
  <c r="AE68" i="4"/>
  <c r="BL67" i="4"/>
  <c r="CS66" i="4"/>
  <c r="AG66" i="4"/>
  <c r="BF65" i="4"/>
  <c r="CE64" i="4"/>
  <c r="S64" i="4"/>
  <c r="AR63" i="4"/>
  <c r="BI62" i="4"/>
  <c r="CP61" i="4"/>
  <c r="AD61" i="4"/>
  <c r="BC60" i="4"/>
  <c r="CJ59" i="4"/>
  <c r="X59" i="4"/>
  <c r="BE58" i="4"/>
  <c r="CD57" i="4"/>
  <c r="R57" i="4"/>
  <c r="AQ56" i="4"/>
  <c r="BP55" i="4"/>
  <c r="CG54" i="4"/>
  <c r="U54" i="4"/>
  <c r="BB53" i="4"/>
  <c r="CA52" i="4"/>
  <c r="O52" i="4"/>
  <c r="AV51" i="4"/>
  <c r="CC50" i="4"/>
  <c r="Q50" i="4"/>
  <c r="AP49" i="4"/>
  <c r="BO48" i="4"/>
  <c r="CN47" i="4"/>
  <c r="AB47" i="4"/>
  <c r="AS46" i="4"/>
  <c r="BZ45" i="4"/>
  <c r="N45" i="4"/>
  <c r="AM44" i="4"/>
  <c r="BT43" i="4"/>
  <c r="H43" i="4"/>
  <c r="AO42" i="4"/>
  <c r="BN41" i="4"/>
  <c r="CM40" i="4"/>
  <c r="AA40" i="4"/>
  <c r="AZ39" i="4"/>
  <c r="BQ38" i="4"/>
  <c r="E38" i="4"/>
  <c r="AL37" i="4"/>
  <c r="BK36" i="4"/>
  <c r="CR35" i="4"/>
  <c r="AF35" i="4"/>
  <c r="BM34" i="4"/>
  <c r="CT33" i="4"/>
  <c r="Z33" i="4"/>
  <c r="AY32" i="4"/>
  <c r="BX31" i="4"/>
  <c r="L31" i="4"/>
  <c r="AC30" i="4"/>
  <c r="BJ29" i="4"/>
  <c r="CQ28" i="4"/>
  <c r="W28" i="4"/>
  <c r="BD27" i="4"/>
  <c r="CK26" i="4"/>
  <c r="Y26" i="4"/>
  <c r="AX25" i="4"/>
  <c r="BW24" i="4"/>
  <c r="K24" i="4"/>
  <c r="AJ23" i="4"/>
  <c r="BA22" i="4"/>
  <c r="CH21" i="4"/>
  <c r="V21" i="4"/>
  <c r="AU20" i="4"/>
  <c r="CB19" i="4"/>
  <c r="P19" i="4"/>
  <c r="AW18" i="4"/>
  <c r="BV17" i="4"/>
  <c r="J17" i="4"/>
  <c r="AI16" i="4"/>
  <c r="BH15" i="4"/>
  <c r="BY14" i="4"/>
  <c r="M14" i="4"/>
  <c r="AT13" i="4"/>
  <c r="BS12" i="4"/>
  <c r="G12" i="4"/>
  <c r="AN11" i="4"/>
  <c r="BU10" i="4"/>
  <c r="I10" i="4"/>
  <c r="AH9" i="4"/>
  <c r="BG8" i="4"/>
  <c r="CF7" i="4"/>
  <c r="T7" i="4"/>
  <c r="D22" i="2"/>
  <c r="D108" i="1"/>
  <c r="F87" i="1"/>
  <c r="F79" i="1"/>
  <c r="F62" i="1"/>
  <c r="F54" i="1"/>
  <c r="D45" i="1"/>
  <c r="F11" i="1"/>
  <c r="AN12" i="4"/>
  <c r="I11" i="4"/>
  <c r="AY9" i="4"/>
  <c r="D23" i="2"/>
  <c r="E43" i="1"/>
  <c r="AT73" i="4"/>
  <c r="M59" i="7"/>
  <c r="R38" i="5"/>
  <c r="Q7" i="20"/>
  <c r="CP50" i="4"/>
  <c r="CK31" i="4"/>
  <c r="CT22" i="4"/>
  <c r="W17" i="4"/>
  <c r="BA11" i="4"/>
  <c r="C115" i="1"/>
  <c r="E80" i="1"/>
  <c r="L51" i="4"/>
  <c r="BC16" i="4"/>
  <c r="X73" i="4"/>
  <c r="BB67" i="4"/>
  <c r="CN61" i="4"/>
  <c r="AO56" i="4"/>
  <c r="BK50" i="4"/>
  <c r="L45" i="4"/>
  <c r="AX39" i="4"/>
  <c r="CB33" i="4"/>
  <c r="M28" i="4"/>
  <c r="BG22" i="4"/>
  <c r="CS16" i="4"/>
  <c r="AD11" i="4"/>
  <c r="F95" i="1"/>
  <c r="E55" i="1"/>
  <c r="CE52" i="4"/>
  <c r="G38" i="23"/>
  <c r="Q73" i="4"/>
  <c r="AB70" i="4"/>
  <c r="AM67" i="4"/>
  <c r="BN64" i="4"/>
  <c r="AB62" i="4"/>
  <c r="BZ60" i="4"/>
  <c r="AM59" i="4"/>
  <c r="H58" i="4"/>
  <c r="BN56" i="4"/>
  <c r="AA55" i="4"/>
  <c r="CG53" i="4"/>
  <c r="BR52" i="4"/>
  <c r="BK51" i="4"/>
  <c r="CJ50" i="4"/>
  <c r="P50" i="4"/>
  <c r="AO49" i="4"/>
  <c r="BF48" i="4"/>
  <c r="BW47" i="4"/>
  <c r="CN46" i="4"/>
  <c r="L46" i="4"/>
  <c r="U45" i="4"/>
  <c r="AT44" i="4"/>
  <c r="BK43" i="4"/>
  <c r="CJ42" i="4"/>
  <c r="X42" i="4"/>
  <c r="BE41" i="4"/>
  <c r="CD40" i="4"/>
  <c r="R40" i="4"/>
  <c r="AQ39" i="4"/>
  <c r="BP38" i="4"/>
  <c r="CG37" i="4"/>
  <c r="U37" i="4"/>
  <c r="BB36" i="4"/>
  <c r="CA35" i="4"/>
  <c r="O35" i="4"/>
  <c r="AV34" i="4"/>
  <c r="CC33" i="4"/>
  <c r="Q33" i="4"/>
  <c r="AP32" i="4"/>
  <c r="BO31" i="4"/>
  <c r="CN30" i="4"/>
  <c r="AB30" i="4"/>
  <c r="AS29" i="4"/>
  <c r="BZ28" i="4"/>
  <c r="N28" i="4"/>
  <c r="AM27" i="4"/>
  <c r="BT26" i="4"/>
  <c r="H26" i="4"/>
  <c r="AO25" i="4"/>
  <c r="BN24" i="4"/>
  <c r="CM23" i="4"/>
  <c r="AA23" i="4"/>
  <c r="AZ22" i="4"/>
  <c r="BQ21" i="4"/>
  <c r="E21" i="4"/>
  <c r="AL20" i="4"/>
  <c r="BK19" i="4"/>
  <c r="CR18" i="4"/>
  <c r="AF18" i="4"/>
  <c r="BM17" i="4"/>
  <c r="CT16" i="4"/>
  <c r="Z16" i="4"/>
  <c r="AY15" i="4"/>
  <c r="BX14" i="4"/>
  <c r="L14" i="4"/>
  <c r="AC13" i="4"/>
  <c r="BJ12" i="4"/>
  <c r="CQ11" i="4"/>
  <c r="W11" i="4"/>
  <c r="BD10" i="4"/>
  <c r="CK9" i="4"/>
  <c r="Y9" i="4"/>
  <c r="AX8" i="4"/>
  <c r="BW7" i="4"/>
  <c r="K7" i="4"/>
  <c r="D13" i="2"/>
  <c r="C107" i="1"/>
  <c r="E65" i="1"/>
  <c r="C28" i="1"/>
  <c r="BA7" i="4"/>
  <c r="E41" i="1"/>
  <c r="AP69" i="4"/>
  <c r="BU62" i="4"/>
  <c r="AK58" i="4"/>
  <c r="CT53" i="4"/>
  <c r="N49" i="4"/>
  <c r="J45" i="4"/>
  <c r="BZ41" i="4"/>
  <c r="CC38" i="4"/>
  <c r="CH33" i="4"/>
  <c r="AP29" i="4"/>
  <c r="AE24" i="4"/>
  <c r="AC18" i="4"/>
  <c r="BM14" i="4"/>
  <c r="CH9" i="4"/>
  <c r="D37" i="19"/>
  <c r="H35" i="6"/>
  <c r="P54" i="5"/>
  <c r="T20" i="5"/>
  <c r="BM74" i="4"/>
  <c r="CT73" i="4"/>
  <c r="Z73" i="4"/>
  <c r="AY72" i="4"/>
  <c r="BX71" i="4"/>
  <c r="L71" i="4"/>
  <c r="AC70" i="4"/>
  <c r="BJ69" i="4"/>
  <c r="CQ68" i="4"/>
  <c r="W68" i="4"/>
  <c r="BD67" i="4"/>
  <c r="CK66" i="4"/>
  <c r="Y66" i="4"/>
  <c r="AX65" i="4"/>
  <c r="BW64" i="4"/>
  <c r="K64" i="4"/>
  <c r="AJ63" i="4"/>
  <c r="BA62" i="4"/>
  <c r="CH61" i="4"/>
  <c r="V61" i="4"/>
  <c r="AU60" i="4"/>
  <c r="CB59" i="4"/>
  <c r="P59" i="4"/>
  <c r="AW58" i="4"/>
  <c r="BV57" i="4"/>
  <c r="J57" i="4"/>
  <c r="AI56" i="4"/>
  <c r="BH55" i="4"/>
  <c r="BY54" i="4"/>
  <c r="M54" i="4"/>
  <c r="AT53" i="4"/>
  <c r="BS52" i="4"/>
  <c r="G52" i="4"/>
  <c r="AN51" i="4"/>
  <c r="BU50" i="4"/>
  <c r="I50" i="4"/>
  <c r="AH49" i="4"/>
  <c r="BG48" i="4"/>
  <c r="CF47" i="4"/>
  <c r="T47" i="4"/>
  <c r="AK46" i="4"/>
  <c r="BR45" i="4"/>
  <c r="F45" i="4"/>
  <c r="AE44" i="4"/>
  <c r="BL43" i="4"/>
  <c r="CS42" i="4"/>
  <c r="AG42" i="4"/>
  <c r="BF41" i="4"/>
  <c r="CE40" i="4"/>
  <c r="S40" i="4"/>
  <c r="AR39" i="4"/>
  <c r="BI38" i="4"/>
  <c r="CP37" i="4"/>
  <c r="AD37" i="4"/>
  <c r="BC36" i="4"/>
  <c r="CJ35" i="4"/>
  <c r="X35" i="4"/>
  <c r="BE34" i="4"/>
  <c r="CD33" i="4"/>
  <c r="R33" i="4"/>
  <c r="AQ32" i="4"/>
  <c r="BP31" i="4"/>
  <c r="CG30" i="4"/>
  <c r="U30" i="4"/>
  <c r="BB29" i="4"/>
  <c r="CA28" i="4"/>
  <c r="O28" i="4"/>
  <c r="AV27" i="4"/>
  <c r="CC26" i="4"/>
  <c r="Q26" i="4"/>
  <c r="AP25" i="4"/>
  <c r="BO24" i="4"/>
  <c r="CN23" i="4"/>
  <c r="AB23" i="4"/>
  <c r="AS22" i="4"/>
  <c r="BZ21" i="4"/>
  <c r="N21" i="4"/>
  <c r="AM20" i="4"/>
  <c r="BT19" i="4"/>
  <c r="H19" i="4"/>
  <c r="AO18" i="4"/>
  <c r="BN17" i="4"/>
  <c r="CM16" i="4"/>
  <c r="AA16" i="4"/>
  <c r="AZ15" i="4"/>
  <c r="BQ14" i="4"/>
  <c r="E14" i="4"/>
  <c r="AL13" i="4"/>
  <c r="BK12" i="4"/>
  <c r="CR11" i="4"/>
  <c r="AF11" i="4"/>
  <c r="BM10" i="4"/>
  <c r="CT9" i="4"/>
  <c r="Z9" i="4"/>
  <c r="AY8" i="4"/>
  <c r="BX7" i="4"/>
  <c r="L7" i="4"/>
  <c r="D14" i="2"/>
  <c r="D107" i="1"/>
  <c r="F86" i="1"/>
  <c r="F78" i="1"/>
  <c r="F61" i="1"/>
  <c r="F53" i="1"/>
  <c r="D44" i="1"/>
  <c r="F10" i="1"/>
  <c r="AF12" i="4"/>
  <c r="CD10" i="4"/>
  <c r="AA9" i="4"/>
  <c r="C128" i="1"/>
  <c r="C26" i="1"/>
  <c r="AD73" i="4"/>
  <c r="Y70" i="4"/>
  <c r="AK66" i="4"/>
  <c r="BN61" i="4"/>
  <c r="CQ56" i="4"/>
  <c r="Q54" i="4"/>
  <c r="AE48" i="4"/>
  <c r="BW36" i="4"/>
  <c r="BD31" i="4"/>
  <c r="AJ27" i="4"/>
  <c r="BU22" i="4"/>
  <c r="BZ17" i="4"/>
  <c r="R13" i="4"/>
  <c r="N9" i="4"/>
  <c r="F40" i="14"/>
  <c r="L58" i="5"/>
  <c r="D28" i="5"/>
  <c r="BN74" i="4"/>
  <c r="CM73" i="4"/>
  <c r="D68" i="6"/>
  <c r="M38" i="20"/>
  <c r="E48" i="6"/>
  <c r="AQ45" i="4"/>
  <c r="AX30" i="4"/>
  <c r="Z22" i="4"/>
  <c r="BD16" i="4"/>
  <c r="CH10" i="4"/>
  <c r="C90" i="1"/>
  <c r="C42" i="1"/>
  <c r="G48" i="4"/>
  <c r="L11" i="4"/>
  <c r="BE72" i="4"/>
  <c r="CA66" i="4"/>
  <c r="AB61" i="4"/>
  <c r="BN55" i="4"/>
  <c r="CR49" i="4"/>
  <c r="AC44" i="4"/>
  <c r="BW38" i="4"/>
  <c r="P33" i="4"/>
  <c r="AT27" i="4"/>
  <c r="CF21" i="4"/>
  <c r="AG16" i="4"/>
  <c r="BC10" i="4"/>
  <c r="D86" i="1"/>
  <c r="E8" i="1"/>
  <c r="AN39" i="4"/>
  <c r="D13" i="7"/>
  <c r="AX72" i="4"/>
  <c r="BA69" i="4"/>
  <c r="CB66" i="4"/>
  <c r="J64" i="4"/>
  <c r="BY61" i="4"/>
  <c r="AT60" i="4"/>
  <c r="G59" i="4"/>
  <c r="BU57" i="4"/>
  <c r="AH56" i="4"/>
  <c r="CF54" i="4"/>
  <c r="BQ53" i="4"/>
  <c r="BJ52" i="4"/>
  <c r="BC51" i="4"/>
  <c r="CB50" i="4"/>
  <c r="H50" i="4"/>
  <c r="AG49" i="4"/>
  <c r="AX48" i="4"/>
  <c r="BO47" i="4"/>
  <c r="BX46" i="4"/>
  <c r="CG45" i="4"/>
  <c r="M45" i="4"/>
  <c r="AL44" i="4"/>
  <c r="BC43" i="4"/>
  <c r="CB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F28" i="4"/>
  <c r="AE27" i="4"/>
  <c r="BL26" i="4"/>
  <c r="CS25" i="4"/>
  <c r="AG25" i="4"/>
  <c r="BF24" i="4"/>
  <c r="CE23" i="4"/>
  <c r="S23" i="4"/>
  <c r="AR22" i="4"/>
  <c r="BI21" i="4"/>
  <c r="CP20" i="4"/>
  <c r="AD20" i="4"/>
  <c r="BC19" i="4"/>
  <c r="CJ18" i="4"/>
  <c r="X18" i="4"/>
  <c r="BE17" i="4"/>
  <c r="CD16" i="4"/>
  <c r="R16" i="4"/>
  <c r="AQ15" i="4"/>
  <c r="BP14" i="4"/>
  <c r="CG13" i="4"/>
  <c r="U13" i="4"/>
  <c r="BB12" i="4"/>
  <c r="CA11" i="4"/>
  <c r="O11" i="4"/>
  <c r="AV10" i="4"/>
  <c r="CC9" i="4"/>
  <c r="Q9" i="4"/>
  <c r="AP8" i="4"/>
  <c r="BO7" i="4"/>
  <c r="D69" i="2"/>
  <c r="E115" i="1"/>
  <c r="C106" i="1"/>
  <c r="E62" i="1"/>
  <c r="E10" i="1"/>
  <c r="U7" i="4"/>
  <c r="C36" i="1"/>
  <c r="AR67" i="4"/>
  <c r="BV61" i="4"/>
  <c r="M58" i="4"/>
  <c r="Z53" i="4"/>
  <c r="AU48" i="4"/>
  <c r="BG44" i="4"/>
  <c r="AT41" i="4"/>
  <c r="AO38" i="4"/>
  <c r="AL33" i="4"/>
  <c r="J29" i="4"/>
  <c r="CJ23" i="4"/>
  <c r="BJ17" i="4"/>
  <c r="AG14" i="4"/>
  <c r="AL9" i="4"/>
  <c r="I73" i="15"/>
  <c r="H16" i="6"/>
  <c r="G51" i="5"/>
  <c r="M17" i="5"/>
  <c r="BE74" i="4"/>
  <c r="CD73" i="4"/>
  <c r="R73" i="4"/>
  <c r="AQ72" i="4"/>
  <c r="BP71" i="4"/>
  <c r="CG70" i="4"/>
  <c r="U70" i="4"/>
  <c r="BB69" i="4"/>
  <c r="CA68" i="4"/>
  <c r="O68" i="4"/>
  <c r="AV67" i="4"/>
  <c r="CC66" i="4"/>
  <c r="Q66" i="4"/>
  <c r="AP65" i="4"/>
  <c r="BO64" i="4"/>
  <c r="CN63" i="4"/>
  <c r="AB63" i="4"/>
  <c r="AS62" i="4"/>
  <c r="BZ61" i="4"/>
  <c r="N61" i="4"/>
  <c r="AM60" i="4"/>
  <c r="BT59" i="4"/>
  <c r="H59" i="4"/>
  <c r="AO58" i="4"/>
  <c r="BN57" i="4"/>
  <c r="CM56" i="4"/>
  <c r="AA56" i="4"/>
  <c r="AZ55" i="4"/>
  <c r="BQ54" i="4"/>
  <c r="E54" i="4"/>
  <c r="AL53" i="4"/>
  <c r="BK52" i="4"/>
  <c r="CR51" i="4"/>
  <c r="AF51" i="4"/>
  <c r="BM50" i="4"/>
  <c r="CT49" i="4"/>
  <c r="Z49" i="4"/>
  <c r="AY48" i="4"/>
  <c r="BX47" i="4"/>
  <c r="L47" i="4"/>
  <c r="AC46" i="4"/>
  <c r="BJ45" i="4"/>
  <c r="CQ44" i="4"/>
  <c r="W44" i="4"/>
  <c r="BD43" i="4"/>
  <c r="CK42" i="4"/>
  <c r="Y42" i="4"/>
  <c r="AX41" i="4"/>
  <c r="BW40" i="4"/>
  <c r="K40" i="4"/>
  <c r="AJ39" i="4"/>
  <c r="BA38" i="4"/>
  <c r="CH37" i="4"/>
  <c r="V37" i="4"/>
  <c r="AU36" i="4"/>
  <c r="CB35" i="4"/>
  <c r="P35" i="4"/>
  <c r="AW34" i="4"/>
  <c r="BV33" i="4"/>
  <c r="J33" i="4"/>
  <c r="AI32" i="4"/>
  <c r="BH31" i="4"/>
  <c r="BY30" i="4"/>
  <c r="M30" i="4"/>
  <c r="AT29" i="4"/>
  <c r="BS28" i="4"/>
  <c r="G28" i="4"/>
  <c r="AN27" i="4"/>
  <c r="BU26" i="4"/>
  <c r="I26" i="4"/>
  <c r="AH25" i="4"/>
  <c r="BG24" i="4"/>
  <c r="CF23" i="4"/>
  <c r="T23" i="4"/>
  <c r="AK22" i="4"/>
  <c r="BR21" i="4"/>
  <c r="F21" i="4"/>
  <c r="AE20" i="4"/>
  <c r="BL19" i="4"/>
  <c r="CS18" i="4"/>
  <c r="AG18" i="4"/>
  <c r="BF17" i="4"/>
  <c r="CE16" i="4"/>
  <c r="S16" i="4"/>
  <c r="AR15" i="4"/>
  <c r="BI14" i="4"/>
  <c r="CP13" i="4"/>
  <c r="AD13" i="4"/>
  <c r="BC12" i="4"/>
  <c r="CJ11" i="4"/>
  <c r="X11" i="4"/>
  <c r="BE10" i="4"/>
  <c r="CD9" i="4"/>
  <c r="R9" i="4"/>
  <c r="AQ8" i="4"/>
  <c r="BP7" i="4"/>
  <c r="D70" i="2"/>
  <c r="F115" i="1"/>
  <c r="D106" i="1"/>
  <c r="F85" i="1"/>
  <c r="D76" i="1"/>
  <c r="F60" i="1"/>
  <c r="F52" i="1"/>
  <c r="D43" i="1"/>
  <c r="F9" i="1"/>
  <c r="X12" i="4"/>
  <c r="BN10" i="4"/>
  <c r="AZ8" i="4"/>
  <c r="C124" i="1"/>
  <c r="F46" i="5"/>
  <c r="BS72" i="4"/>
  <c r="CD69" i="4"/>
  <c r="M66" i="4"/>
  <c r="AH61" i="4"/>
  <c r="BC56" i="4"/>
  <c r="BV53" i="4"/>
  <c r="BT47" i="4"/>
  <c r="BP35" i="4"/>
  <c r="CK30" i="4"/>
  <c r="AC26" i="4"/>
  <c r="CT21" i="4"/>
  <c r="AL17" i="4"/>
  <c r="AY12" i="4"/>
  <c r="BC8" i="4"/>
  <c r="J47" i="7"/>
  <c r="E55" i="5"/>
  <c r="P24" i="5"/>
  <c r="G9" i="5"/>
  <c r="G64" i="6"/>
  <c r="F51" i="5"/>
  <c r="V42" i="4"/>
  <c r="K29" i="4"/>
  <c r="AY21" i="4"/>
  <c r="CK15" i="4"/>
  <c r="V10" i="4"/>
  <c r="C82" i="1"/>
  <c r="D63" i="2"/>
  <c r="AJ43" i="4"/>
  <c r="G34" i="16"/>
  <c r="CD71" i="4"/>
  <c r="O66" i="4"/>
  <c r="AS60" i="4"/>
  <c r="CM54" i="4"/>
  <c r="AF49" i="4"/>
  <c r="BJ43" i="4"/>
  <c r="K38" i="4"/>
  <c r="AW32" i="4"/>
  <c r="BS26" i="4"/>
  <c r="T21" i="4"/>
  <c r="BF15" i="4"/>
  <c r="CJ9" i="4"/>
  <c r="D78" i="1"/>
  <c r="D39" i="2"/>
  <c r="BJ33" i="4"/>
  <c r="O57" i="5"/>
  <c r="AP72" i="4"/>
  <c r="AS69" i="4"/>
  <c r="BT66" i="4"/>
  <c r="CM63" i="4"/>
  <c r="BQ61" i="4"/>
  <c r="AL60" i="4"/>
  <c r="CR58" i="4"/>
  <c r="BM57" i="4"/>
  <c r="Z56" i="4"/>
  <c r="BX54" i="4"/>
  <c r="BI53" i="4"/>
  <c r="BB52" i="4"/>
  <c r="AU51" i="4"/>
  <c r="BT50" i="4"/>
  <c r="CS49" i="4"/>
  <c r="Y49" i="4"/>
  <c r="AP48" i="4"/>
  <c r="AY47" i="4"/>
  <c r="BP46" i="4"/>
  <c r="BY45" i="4"/>
  <c r="E45" i="4"/>
  <c r="AD44" i="4"/>
  <c r="AU43" i="4"/>
  <c r="BT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CT32" i="4"/>
  <c r="Z32" i="4"/>
  <c r="AY31" i="4"/>
  <c r="BX30" i="4"/>
  <c r="L30" i="4"/>
  <c r="AC29" i="4"/>
  <c r="BJ28" i="4"/>
  <c r="CQ27" i="4"/>
  <c r="W27" i="4"/>
  <c r="BD26" i="4"/>
  <c r="CK25" i="4"/>
  <c r="Y25" i="4"/>
  <c r="AX24" i="4"/>
  <c r="BW23" i="4"/>
  <c r="K23" i="4"/>
  <c r="AJ22" i="4"/>
  <c r="BA21" i="4"/>
  <c r="CH20" i="4"/>
  <c r="V20" i="4"/>
  <c r="AU19" i="4"/>
  <c r="CB18" i="4"/>
  <c r="P18" i="4"/>
  <c r="AW17" i="4"/>
  <c r="BV16" i="4"/>
  <c r="J16" i="4"/>
  <c r="AI15" i="4"/>
  <c r="BH14" i="4"/>
  <c r="BY13" i="4"/>
  <c r="M13" i="4"/>
  <c r="AT12" i="4"/>
  <c r="BS11" i="4"/>
  <c r="G11" i="4"/>
  <c r="AN10" i="4"/>
  <c r="BU9" i="4"/>
  <c r="I9" i="4"/>
  <c r="AH8" i="4"/>
  <c r="BG7" i="4"/>
  <c r="D61" i="2"/>
  <c r="C113" i="1"/>
  <c r="C105" i="1"/>
  <c r="E58" i="1"/>
  <c r="E7" i="1"/>
  <c r="D55" i="2"/>
  <c r="M49" i="5"/>
  <c r="AC66" i="4"/>
  <c r="R61" i="4"/>
  <c r="BZ57" i="4"/>
  <c r="BO52" i="4"/>
  <c r="CB47" i="4"/>
  <c r="AA44" i="4"/>
  <c r="N41" i="4"/>
  <c r="CT37" i="4"/>
  <c r="AU32" i="4"/>
  <c r="BG28" i="4"/>
  <c r="I22" i="4"/>
  <c r="N17" i="4"/>
  <c r="BV13" i="4"/>
  <c r="F9" i="4"/>
  <c r="J46" i="15"/>
  <c r="G7" i="6"/>
  <c r="S47" i="5"/>
  <c r="F14" i="5"/>
  <c r="AW74" i="4"/>
  <c r="BV73" i="4"/>
  <c r="J73" i="4"/>
  <c r="AI72" i="4"/>
  <c r="BH71" i="4"/>
  <c r="BY70" i="4"/>
  <c r="M70" i="4"/>
  <c r="AT69" i="4"/>
  <c r="BS68" i="4"/>
  <c r="G68" i="4"/>
  <c r="AN67" i="4"/>
  <c r="BU66" i="4"/>
  <c r="I66" i="4"/>
  <c r="AH65" i="4"/>
  <c r="BG64" i="4"/>
  <c r="CF63" i="4"/>
  <c r="T63" i="4"/>
  <c r="AK62" i="4"/>
  <c r="BR61" i="4"/>
  <c r="F61" i="4"/>
  <c r="AE60" i="4"/>
  <c r="BL59" i="4"/>
  <c r="CS58" i="4"/>
  <c r="AG58" i="4"/>
  <c r="BF57" i="4"/>
  <c r="CE56" i="4"/>
  <c r="S56" i="4"/>
  <c r="AR55" i="4"/>
  <c r="BI54" i="4"/>
  <c r="CP53" i="4"/>
  <c r="AD53" i="4"/>
  <c r="BC52" i="4"/>
  <c r="CJ51" i="4"/>
  <c r="X51" i="4"/>
  <c r="BE50" i="4"/>
  <c r="CD49" i="4"/>
  <c r="R49" i="4"/>
  <c r="AQ48" i="4"/>
  <c r="BP47" i="4"/>
  <c r="CG46" i="4"/>
  <c r="U46" i="4"/>
  <c r="BB45" i="4"/>
  <c r="CA44" i="4"/>
  <c r="O44" i="4"/>
  <c r="AV43" i="4"/>
  <c r="CC42" i="4"/>
  <c r="Q42" i="4"/>
  <c r="AP41" i="4"/>
  <c r="BO40" i="4"/>
  <c r="CN39" i="4"/>
  <c r="AB39" i="4"/>
  <c r="AS38" i="4"/>
  <c r="BZ37" i="4"/>
  <c r="N37" i="4"/>
  <c r="AM36" i="4"/>
  <c r="BT35" i="4"/>
  <c r="H35" i="4"/>
  <c r="AO34" i="4"/>
  <c r="BN33" i="4"/>
  <c r="CM32" i="4"/>
  <c r="AA32" i="4"/>
  <c r="AZ31" i="4"/>
  <c r="BQ30" i="4"/>
  <c r="E30" i="4"/>
  <c r="AL29" i="4"/>
  <c r="BK28" i="4"/>
  <c r="CR27" i="4"/>
  <c r="AF27" i="4"/>
  <c r="BM26" i="4"/>
  <c r="CT25" i="4"/>
  <c r="Z25" i="4"/>
  <c r="AY24" i="4"/>
  <c r="BX23" i="4"/>
  <c r="L23" i="4"/>
  <c r="AC22" i="4"/>
  <c r="BJ21" i="4"/>
  <c r="CQ20" i="4"/>
  <c r="W20" i="4"/>
  <c r="BD19" i="4"/>
  <c r="J39" i="7"/>
  <c r="J55" i="5"/>
  <c r="J15" i="5"/>
  <c r="AF40" i="4"/>
  <c r="BA27" i="4"/>
  <c r="BX20" i="4"/>
  <c r="Y15" i="4"/>
  <c r="AU9" i="4"/>
  <c r="E69" i="1"/>
  <c r="E42" i="1"/>
  <c r="O40" i="4"/>
  <c r="M32" i="7"/>
  <c r="R71" i="4"/>
  <c r="AV65" i="4"/>
  <c r="BZ59" i="4"/>
  <c r="AA54" i="4"/>
  <c r="BM48" i="4"/>
  <c r="CQ42" i="4"/>
  <c r="AJ37" i="4"/>
  <c r="BV31" i="4"/>
  <c r="G26" i="4"/>
  <c r="AK20" i="4"/>
  <c r="CE14" i="4"/>
  <c r="X9" i="4"/>
  <c r="D64" i="1"/>
  <c r="E44" i="1"/>
  <c r="BW28" i="4"/>
  <c r="L20" i="5"/>
  <c r="BW71" i="4"/>
  <c r="CH68" i="4"/>
  <c r="P66" i="4"/>
  <c r="AI63" i="4"/>
  <c r="BI61" i="4"/>
  <c r="AD60" i="4"/>
  <c r="CJ58" i="4"/>
  <c r="BE57" i="4"/>
  <c r="R56" i="4"/>
  <c r="BP54" i="4"/>
  <c r="AK53" i="4"/>
  <c r="AL52" i="4"/>
  <c r="AM51" i="4"/>
  <c r="BL50" i="4"/>
  <c r="CK49" i="4"/>
  <c r="Q49" i="4"/>
  <c r="Z48" i="4"/>
  <c r="AQ47" i="4"/>
  <c r="BH46" i="4"/>
  <c r="BQ45" i="4"/>
  <c r="CP44" i="4"/>
  <c r="V44" i="4"/>
  <c r="AM43" i="4"/>
  <c r="BL42" i="4"/>
  <c r="CS41" i="4"/>
  <c r="AG41" i="4"/>
  <c r="BF40" i="4"/>
  <c r="CE39" i="4"/>
  <c r="S39" i="4"/>
  <c r="AR38" i="4"/>
  <c r="BI37" i="4"/>
  <c r="CP36" i="4"/>
  <c r="AD36" i="4"/>
  <c r="BC35" i="4"/>
  <c r="CJ34" i="4"/>
  <c r="X34" i="4"/>
  <c r="BE33" i="4"/>
  <c r="CD32" i="4"/>
  <c r="R32" i="4"/>
  <c r="AQ31" i="4"/>
  <c r="BP30" i="4"/>
  <c r="CG29" i="4"/>
  <c r="U29" i="4"/>
  <c r="BB28" i="4"/>
  <c r="CA27" i="4"/>
  <c r="O27" i="4"/>
  <c r="AV26" i="4"/>
  <c r="CC25" i="4"/>
  <c r="Q25" i="4"/>
  <c r="AP24" i="4"/>
  <c r="BO23" i="4"/>
  <c r="CN22" i="4"/>
  <c r="AB22" i="4"/>
  <c r="AS21" i="4"/>
  <c r="BZ20" i="4"/>
  <c r="N20" i="4"/>
  <c r="AM19" i="4"/>
  <c r="BT18" i="4"/>
  <c r="H18" i="4"/>
  <c r="AO17" i="4"/>
  <c r="BN16" i="4"/>
  <c r="CM15" i="4"/>
  <c r="AA15" i="4"/>
  <c r="AZ14" i="4"/>
  <c r="BQ13" i="4"/>
  <c r="E13" i="4"/>
  <c r="AL12" i="4"/>
  <c r="BK11" i="4"/>
  <c r="CR10" i="4"/>
  <c r="AF10" i="4"/>
  <c r="BM9" i="4"/>
  <c r="CT8" i="4"/>
  <c r="Z8" i="4"/>
  <c r="AY7" i="4"/>
  <c r="D53" i="2"/>
  <c r="C112" i="1"/>
  <c r="E91" i="1"/>
  <c r="E54" i="1"/>
  <c r="CM9" i="4"/>
  <c r="D31" i="2"/>
  <c r="N73" i="4"/>
  <c r="AT65" i="4"/>
  <c r="AY60" i="4"/>
  <c r="V57" i="4"/>
  <c r="AQ52" i="4"/>
  <c r="AF47" i="4"/>
  <c r="CF43" i="4"/>
  <c r="CA40" i="4"/>
  <c r="BG36" i="4"/>
  <c r="O32" i="4"/>
  <c r="AZ27" i="4"/>
  <c r="BF21" i="4"/>
  <c r="BK16" i="4"/>
  <c r="Z13" i="4"/>
  <c r="AU8" i="4"/>
  <c r="K19" i="15"/>
  <c r="T74" i="5"/>
  <c r="L44" i="5"/>
  <c r="R10" i="5"/>
  <c r="AO74" i="4"/>
  <c r="BN73" i="4"/>
  <c r="CM72" i="4"/>
  <c r="AA72" i="4"/>
  <c r="AZ71" i="4"/>
  <c r="BQ70" i="4"/>
  <c r="E70" i="4"/>
  <c r="AL69" i="4"/>
  <c r="BK68" i="4"/>
  <c r="CR67" i="4"/>
  <c r="AF67" i="4"/>
  <c r="BM66" i="4"/>
  <c r="CT65" i="4"/>
  <c r="Z65" i="4"/>
  <c r="AY64" i="4"/>
  <c r="BX63" i="4"/>
  <c r="L63" i="4"/>
  <c r="AC62" i="4"/>
  <c r="BJ61" i="4"/>
  <c r="CQ60" i="4"/>
  <c r="W60" i="4"/>
  <c r="BD59" i="4"/>
  <c r="CK58" i="4"/>
  <c r="Y58" i="4"/>
  <c r="AX57" i="4"/>
  <c r="BW56" i="4"/>
  <c r="K56" i="4"/>
  <c r="AJ55" i="4"/>
  <c r="BA54" i="4"/>
  <c r="CH53" i="4"/>
  <c r="V53" i="4"/>
  <c r="AU52" i="4"/>
  <c r="CB51" i="4"/>
  <c r="P51" i="4"/>
  <c r="AW50" i="4"/>
  <c r="BV49" i="4"/>
  <c r="J49" i="4"/>
  <c r="AI48" i="4"/>
  <c r="BH47" i="4"/>
  <c r="BY46" i="4"/>
  <c r="M46" i="4"/>
  <c r="AT45" i="4"/>
  <c r="BS44" i="4"/>
  <c r="G44" i="4"/>
  <c r="AN43" i="4"/>
  <c r="BU42" i="4"/>
  <c r="I42" i="4"/>
  <c r="AH41" i="4"/>
  <c r="BG40" i="4"/>
  <c r="CF39" i="4"/>
  <c r="T39" i="4"/>
  <c r="AK38" i="4"/>
  <c r="BR37" i="4"/>
  <c r="F37" i="4"/>
  <c r="AE36" i="4"/>
  <c r="BL35" i="4"/>
  <c r="CS34" i="4"/>
  <c r="AG34" i="4"/>
  <c r="BF33" i="4"/>
  <c r="CE32" i="4"/>
  <c r="S32" i="4"/>
  <c r="AR31" i="4"/>
  <c r="BI30" i="4"/>
  <c r="CP29" i="4"/>
  <c r="AD29" i="4"/>
  <c r="BC28" i="4"/>
  <c r="CJ27" i="4"/>
  <c r="X27" i="4"/>
  <c r="BE26" i="4"/>
  <c r="CD25" i="4"/>
  <c r="R25" i="4"/>
  <c r="AQ24" i="4"/>
  <c r="BP23" i="4"/>
  <c r="CG22" i="4"/>
  <c r="U22" i="4"/>
  <c r="BB21" i="4"/>
  <c r="CA20" i="4"/>
  <c r="O20" i="4"/>
  <c r="AV19" i="4"/>
  <c r="CC18" i="4"/>
  <c r="Q18" i="4"/>
  <c r="AP17" i="4"/>
  <c r="BO16" i="4"/>
  <c r="CN15" i="4"/>
  <c r="AB15" i="4"/>
  <c r="AS14" i="4"/>
  <c r="BZ13" i="4"/>
  <c r="N13" i="4"/>
  <c r="AM12" i="4"/>
  <c r="BT11" i="4"/>
  <c r="H11" i="4"/>
  <c r="AO10" i="4"/>
  <c r="BN9" i="4"/>
  <c r="CM8" i="4"/>
  <c r="AA8" i="4"/>
  <c r="AZ7" i="4"/>
  <c r="D54" i="2"/>
  <c r="D112" i="1"/>
  <c r="F91" i="1"/>
  <c r="F83" i="1"/>
  <c r="F66" i="1"/>
  <c r="F58" i="1"/>
  <c r="D49" i="1"/>
  <c r="D41" i="1"/>
  <c r="F7" i="1"/>
  <c r="CK11" i="4"/>
  <c r="AP10" i="4"/>
  <c r="L8" i="4"/>
  <c r="E107" i="1"/>
  <c r="BA74" i="4"/>
  <c r="G72" i="4"/>
  <c r="BW68" i="4"/>
  <c r="BS64" i="4"/>
  <c r="AQ60" i="4"/>
  <c r="CJ55" i="4"/>
  <c r="CF51" i="4"/>
  <c r="CK46" i="4"/>
  <c r="BA34" i="4"/>
  <c r="BF29" i="4"/>
  <c r="AD25" i="4"/>
  <c r="J21" i="4"/>
  <c r="AM16" i="4"/>
  <c r="BP11" i="4"/>
  <c r="X7" i="4"/>
  <c r="G48" i="6"/>
  <c r="H48" i="5"/>
  <c r="G11" i="5"/>
  <c r="AP74" i="4"/>
  <c r="D59" i="5"/>
  <c r="D19" i="5"/>
  <c r="AU73" i="4"/>
  <c r="AP38" i="4"/>
  <c r="V26" i="4"/>
  <c r="L20" i="4"/>
  <c r="AX14" i="4"/>
  <c r="CB8" i="4"/>
  <c r="C60" i="1"/>
  <c r="BN69" i="4"/>
  <c r="AA36" i="4"/>
  <c r="G57" i="5"/>
  <c r="AQ70" i="4"/>
  <c r="CC64" i="4"/>
  <c r="N59" i="4"/>
  <c r="AZ53" i="4"/>
  <c r="CT47" i="4"/>
  <c r="W42" i="4"/>
  <c r="BA36" i="4"/>
  <c r="J31" i="4"/>
  <c r="AN25" i="4"/>
  <c r="BR19" i="4"/>
  <c r="S14" i="4"/>
  <c r="BE8" i="4"/>
  <c r="D56" i="1"/>
  <c r="CR71" i="4"/>
  <c r="BT23" i="4"/>
  <c r="BD74" i="4"/>
  <c r="BO71" i="4"/>
  <c r="BZ68" i="4"/>
  <c r="H66" i="4"/>
  <c r="AA63" i="4"/>
  <c r="AS61" i="4"/>
  <c r="N60" i="4"/>
  <c r="BT58" i="4"/>
  <c r="AO57" i="4"/>
  <c r="CM55" i="4"/>
  <c r="AZ54" i="4"/>
  <c r="AC53" i="4"/>
  <c r="AD52" i="4"/>
  <c r="AE51" i="4"/>
  <c r="BD50" i="4"/>
  <c r="CC49" i="4"/>
  <c r="CT48" i="4"/>
  <c r="R48" i="4"/>
  <c r="AI47" i="4"/>
  <c r="AZ46" i="4"/>
  <c r="BI45" i="4"/>
  <c r="CH44" i="4"/>
  <c r="N44" i="4"/>
  <c r="W43" i="4"/>
  <c r="BD42" i="4"/>
  <c r="CK41" i="4"/>
  <c r="Y41" i="4"/>
  <c r="AX40" i="4"/>
  <c r="BW39" i="4"/>
  <c r="K39" i="4"/>
  <c r="AJ38" i="4"/>
  <c r="BA37" i="4"/>
  <c r="CH36" i="4"/>
  <c r="V36" i="4"/>
  <c r="AU35" i="4"/>
  <c r="CB34" i="4"/>
  <c r="P34" i="4"/>
  <c r="AW33" i="4"/>
  <c r="BV32" i="4"/>
  <c r="J32" i="4"/>
  <c r="AI31" i="4"/>
  <c r="BH30" i="4"/>
  <c r="BY29" i="4"/>
  <c r="M29" i="4"/>
  <c r="AT28" i="4"/>
  <c r="BS27" i="4"/>
  <c r="G27" i="4"/>
  <c r="AN26" i="4"/>
  <c r="BU25" i="4"/>
  <c r="I25" i="4"/>
  <c r="AH24" i="4"/>
  <c r="BG23" i="4"/>
  <c r="CF22" i="4"/>
  <c r="T22" i="4"/>
  <c r="AK21" i="4"/>
  <c r="BR20" i="4"/>
  <c r="F20" i="4"/>
  <c r="AE19" i="4"/>
  <c r="BL18" i="4"/>
  <c r="CS17" i="4"/>
  <c r="AG17" i="4"/>
  <c r="BF16" i="4"/>
  <c r="CE15" i="4"/>
  <c r="S15" i="4"/>
  <c r="AR14" i="4"/>
  <c r="BI13" i="4"/>
  <c r="CP12" i="4"/>
  <c r="AD12" i="4"/>
  <c r="BC11" i="4"/>
  <c r="CJ10" i="4"/>
  <c r="X10" i="4"/>
  <c r="BE9" i="4"/>
  <c r="CD8" i="4"/>
  <c r="R8" i="4"/>
  <c r="AQ7" i="4"/>
  <c r="D45" i="2"/>
  <c r="C111" i="1"/>
  <c r="E88" i="1"/>
  <c r="E52" i="1"/>
  <c r="K9" i="4"/>
  <c r="C126" i="1"/>
  <c r="AU72" i="4"/>
  <c r="N65" i="4"/>
  <c r="AA60" i="4"/>
  <c r="CR55" i="4"/>
  <c r="K52" i="4"/>
  <c r="BM46" i="4"/>
  <c r="AZ43" i="4"/>
  <c r="AE40" i="4"/>
  <c r="K36" i="4"/>
  <c r="AN31" i="4"/>
  <c r="CG26" i="4"/>
  <c r="Z21" i="4"/>
  <c r="CR15" i="4"/>
  <c r="BO12" i="4"/>
  <c r="AE8" i="4"/>
  <c r="L74" i="14"/>
  <c r="M71" i="5"/>
  <c r="E41" i="5"/>
  <c r="CS74" i="4"/>
  <c r="AG74" i="4"/>
  <c r="BF73" i="4"/>
  <c r="CE72" i="4"/>
  <c r="S72" i="4"/>
  <c r="AR71" i="4"/>
  <c r="BI70" i="4"/>
  <c r="CP69" i="4"/>
  <c r="AD69" i="4"/>
  <c r="BC68" i="4"/>
  <c r="CJ67" i="4"/>
  <c r="X67" i="4"/>
  <c r="BE66" i="4"/>
  <c r="CD65" i="4"/>
  <c r="R65" i="4"/>
  <c r="AQ64" i="4"/>
  <c r="BP63" i="4"/>
  <c r="CG62" i="4"/>
  <c r="U62" i="4"/>
  <c r="BB61" i="4"/>
  <c r="CA60" i="4"/>
  <c r="O60" i="4"/>
  <c r="AV59" i="4"/>
  <c r="CC58" i="4"/>
  <c r="Q58" i="4"/>
  <c r="AP57" i="4"/>
  <c r="BO56" i="4"/>
  <c r="CN55" i="4"/>
  <c r="AB55" i="4"/>
  <c r="AS54" i="4"/>
  <c r="BZ53" i="4"/>
  <c r="N53" i="4"/>
  <c r="AM52" i="4"/>
  <c r="BT51" i="4"/>
  <c r="H51" i="4"/>
  <c r="AO50" i="4"/>
  <c r="BN49" i="4"/>
  <c r="CM48" i="4"/>
  <c r="AA48" i="4"/>
  <c r="AZ47" i="4"/>
  <c r="BQ46" i="4"/>
  <c r="E46" i="4"/>
  <c r="AL45" i="4"/>
  <c r="BK44" i="4"/>
  <c r="CR43" i="4"/>
  <c r="AF43" i="4"/>
  <c r="BM42" i="4"/>
  <c r="CT41" i="4"/>
  <c r="Z41" i="4"/>
  <c r="AY40" i="4"/>
  <c r="BX39" i="4"/>
  <c r="L39" i="4"/>
  <c r="AC38" i="4"/>
  <c r="BJ37" i="4"/>
  <c r="CQ36" i="4"/>
  <c r="W36" i="4"/>
  <c r="BD35" i="4"/>
  <c r="CK34" i="4"/>
  <c r="Y34" i="4"/>
  <c r="AX33" i="4"/>
  <c r="BW32" i="4"/>
  <c r="K32" i="4"/>
  <c r="AJ31" i="4"/>
  <c r="BA30" i="4"/>
  <c r="CH29" i="4"/>
  <c r="V29" i="4"/>
  <c r="AU28" i="4"/>
  <c r="CB27" i="4"/>
  <c r="P27" i="4"/>
  <c r="AW26" i="4"/>
  <c r="BV25" i="4"/>
  <c r="J25" i="4"/>
  <c r="AI24" i="4"/>
  <c r="BH23" i="4"/>
  <c r="BY22" i="4"/>
  <c r="M22" i="4"/>
  <c r="AT21" i="4"/>
  <c r="BS20" i="4"/>
  <c r="G20" i="4"/>
  <c r="AN19" i="4"/>
  <c r="BU18" i="4"/>
  <c r="I18" i="4"/>
  <c r="AH17" i="4"/>
  <c r="BG16" i="4"/>
  <c r="CF15" i="4"/>
  <c r="T15" i="4"/>
  <c r="AK14" i="4"/>
  <c r="BR13" i="4"/>
  <c r="F13" i="4"/>
  <c r="AE12" i="4"/>
  <c r="BL11" i="4"/>
  <c r="CS10" i="4"/>
  <c r="AG10" i="4"/>
  <c r="BF9" i="4"/>
  <c r="CE8" i="4"/>
  <c r="S8" i="4"/>
  <c r="AR7" i="4"/>
  <c r="D46" i="2"/>
  <c r="D111" i="1"/>
  <c r="F90" i="1"/>
  <c r="F82" i="1"/>
  <c r="F65" i="1"/>
  <c r="F57" i="1"/>
  <c r="D48" i="1"/>
  <c r="D40" i="1"/>
  <c r="CR12" i="4"/>
  <c r="BM11" i="4"/>
  <c r="Z10" i="4"/>
  <c r="AS7" i="4"/>
  <c r="C103" i="1"/>
  <c r="AC74" i="4"/>
  <c r="BL71" i="4"/>
  <c r="AA68" i="4"/>
  <c r="AE64" i="4"/>
  <c r="K60" i="4"/>
  <c r="BD55" i="4"/>
  <c r="AB51" i="4"/>
  <c r="K44" i="4"/>
  <c r="U34" i="4"/>
  <c r="CM28" i="4"/>
  <c r="BK24" i="4"/>
  <c r="AI20" i="4"/>
  <c r="G16" i="4"/>
  <c r="AB11" i="4"/>
  <c r="D50" i="2"/>
  <c r="D37" i="6"/>
  <c r="T44" i="5"/>
  <c r="S7" i="5"/>
  <c r="T21" i="5"/>
  <c r="C52" i="1"/>
  <c r="Z47" i="4"/>
  <c r="F32" i="1"/>
  <c r="M61" i="4"/>
  <c r="W51" i="4"/>
  <c r="BZ44" i="4"/>
  <c r="CN38" i="4"/>
  <c r="AO33" i="4"/>
  <c r="BK27" i="4"/>
  <c r="L22" i="4"/>
  <c r="AX16" i="4"/>
  <c r="CB10" i="4"/>
  <c r="E84" i="1"/>
  <c r="BI50" i="4"/>
  <c r="BL15" i="4"/>
  <c r="AX73" i="4"/>
  <c r="CB67" i="4"/>
  <c r="M62" i="4"/>
  <c r="BG56" i="4"/>
  <c r="CS50" i="4"/>
  <c r="AD45" i="4"/>
  <c r="BP39" i="4"/>
  <c r="Q34" i="4"/>
  <c r="AM28" i="4"/>
  <c r="BQ22" i="4"/>
  <c r="Y18" i="4"/>
  <c r="AJ15" i="4"/>
  <c r="AU12" i="4"/>
  <c r="BV9" i="4"/>
  <c r="D62" i="2"/>
  <c r="F67" i="1"/>
  <c r="D28" i="1"/>
  <c r="R10" i="4"/>
  <c r="BY74" i="4"/>
  <c r="BP67" i="4"/>
  <c r="BH59" i="4"/>
  <c r="M50" i="4"/>
  <c r="BB33" i="4"/>
  <c r="O24" i="4"/>
  <c r="CS14" i="4"/>
  <c r="G66" i="16"/>
  <c r="M41" i="5"/>
  <c r="AX74" i="4"/>
  <c r="BG73" i="4"/>
  <c r="CF72" i="4"/>
  <c r="T72" i="4"/>
  <c r="AK71" i="4"/>
  <c r="BR70" i="4"/>
  <c r="F70" i="4"/>
  <c r="AE69" i="4"/>
  <c r="BL68" i="4"/>
  <c r="CS67" i="4"/>
  <c r="AG67" i="4"/>
  <c r="BF66" i="4"/>
  <c r="CE65" i="4"/>
  <c r="S65" i="4"/>
  <c r="AR64" i="4"/>
  <c r="BI63" i="4"/>
  <c r="CP62" i="4"/>
  <c r="AD62" i="4"/>
  <c r="BC61" i="4"/>
  <c r="CJ60" i="4"/>
  <c r="X60" i="4"/>
  <c r="BE59" i="4"/>
  <c r="CD58" i="4"/>
  <c r="R58" i="4"/>
  <c r="AQ57" i="4"/>
  <c r="BP56" i="4"/>
  <c r="CG55" i="4"/>
  <c r="U55" i="4"/>
  <c r="BB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AY33" i="4"/>
  <c r="BX32" i="4"/>
  <c r="L32" i="4"/>
  <c r="AC31" i="4"/>
  <c r="BJ30" i="4"/>
  <c r="CQ29" i="4"/>
  <c r="W29" i="4"/>
  <c r="BD28" i="4"/>
  <c r="CK27" i="4"/>
  <c r="Y27" i="4"/>
  <c r="AX26" i="4"/>
  <c r="BW25" i="4"/>
  <c r="K25" i="4"/>
  <c r="AJ24" i="4"/>
  <c r="BA23" i="4"/>
  <c r="CH22" i="4"/>
  <c r="V22" i="4"/>
  <c r="AU21" i="4"/>
  <c r="CB20" i="4"/>
  <c r="P20" i="4"/>
  <c r="AW19" i="4"/>
  <c r="BV18" i="4"/>
  <c r="J18" i="4"/>
  <c r="AI17" i="4"/>
  <c r="BH16" i="4"/>
  <c r="BY15" i="4"/>
  <c r="M15" i="4"/>
  <c r="AT14" i="4"/>
  <c r="BS13" i="4"/>
  <c r="G13" i="4"/>
  <c r="BU11" i="4"/>
  <c r="AH10" i="4"/>
  <c r="D7" i="2"/>
  <c r="Q70" i="4"/>
  <c r="Q62" i="4"/>
  <c r="BT55" i="4"/>
  <c r="AS50" i="4"/>
  <c r="CE44" i="4"/>
  <c r="X39" i="4"/>
  <c r="CQ32" i="4"/>
  <c r="CF27" i="4"/>
  <c r="X23" i="4"/>
  <c r="BY18" i="4"/>
  <c r="BH11" i="4"/>
  <c r="F26" i="15"/>
  <c r="O65" i="5"/>
  <c r="S31" i="5"/>
  <c r="BW74" i="4"/>
  <c r="K74" i="4"/>
  <c r="AJ73" i="4"/>
  <c r="BA72" i="4"/>
  <c r="CH71" i="4"/>
  <c r="V71" i="4"/>
  <c r="AU70" i="4"/>
  <c r="CB69" i="4"/>
  <c r="P69" i="4"/>
  <c r="AW68" i="4"/>
  <c r="BV67" i="4"/>
  <c r="J67" i="4"/>
  <c r="AI66" i="4"/>
  <c r="BH65" i="4"/>
  <c r="BY64" i="4"/>
  <c r="M64" i="4"/>
  <c r="AT63" i="4"/>
  <c r="BS62" i="4"/>
  <c r="G62" i="4"/>
  <c r="AN61" i="4"/>
  <c r="BU60" i="4"/>
  <c r="I60" i="4"/>
  <c r="AH59" i="4"/>
  <c r="BG58" i="4"/>
  <c r="CF57" i="4"/>
  <c r="T57" i="4"/>
  <c r="AK56" i="4"/>
  <c r="BR55" i="4"/>
  <c r="F55" i="4"/>
  <c r="AE54" i="4"/>
  <c r="BL53" i="4"/>
  <c r="CS52" i="4"/>
  <c r="AG52" i="4"/>
  <c r="BF51" i="4"/>
  <c r="CE50" i="4"/>
  <c r="S50" i="4"/>
  <c r="AR49" i="4"/>
  <c r="BI48" i="4"/>
  <c r="CP47" i="4"/>
  <c r="AD47" i="4"/>
  <c r="BC46" i="4"/>
  <c r="CJ45" i="4"/>
  <c r="X45" i="4"/>
  <c r="BE44" i="4"/>
  <c r="CD43" i="4"/>
  <c r="R43" i="4"/>
  <c r="AQ42" i="4"/>
  <c r="BP41" i="4"/>
  <c r="CG40" i="4"/>
  <c r="U40" i="4"/>
  <c r="BB39" i="4"/>
  <c r="CA38" i="4"/>
  <c r="O38" i="4"/>
  <c r="AV37" i="4"/>
  <c r="CC36" i="4"/>
  <c r="Q36" i="4"/>
  <c r="AP35" i="4"/>
  <c r="BO34" i="4"/>
  <c r="CN33" i="4"/>
  <c r="AB33" i="4"/>
  <c r="AS32" i="4"/>
  <c r="BZ31" i="4"/>
  <c r="N31" i="4"/>
  <c r="AM30" i="4"/>
  <c r="BT29" i="4"/>
  <c r="H29" i="4"/>
  <c r="AO28" i="4"/>
  <c r="BN27" i="4"/>
  <c r="CM26" i="4"/>
  <c r="AA26" i="4"/>
  <c r="AZ25" i="4"/>
  <c r="BQ24" i="4"/>
  <c r="E24" i="4"/>
  <c r="AL23" i="4"/>
  <c r="BK22" i="4"/>
  <c r="CR21" i="4"/>
  <c r="AF21" i="4"/>
  <c r="BM20" i="4"/>
  <c r="CT19" i="4"/>
  <c r="Z19" i="4"/>
  <c r="AY18" i="4"/>
  <c r="BX17" i="4"/>
  <c r="L17" i="4"/>
  <c r="AC16" i="4"/>
  <c r="BJ15" i="4"/>
  <c r="CQ14" i="4"/>
  <c r="W14" i="4"/>
  <c r="BD13" i="4"/>
  <c r="CK12" i="4"/>
  <c r="Y12" i="4"/>
  <c r="AX11" i="4"/>
  <c r="BW10" i="4"/>
  <c r="K10" i="4"/>
  <c r="K63" i="14"/>
  <c r="AU64" i="4"/>
  <c r="BD41" i="4"/>
  <c r="CG66" i="4"/>
  <c r="BS59" i="4"/>
  <c r="AV50" i="4"/>
  <c r="CQ43" i="4"/>
  <c r="AB38" i="4"/>
  <c r="BN32" i="4"/>
  <c r="CR26" i="4"/>
  <c r="AC21" i="4"/>
  <c r="BW15" i="4"/>
  <c r="P10" i="4"/>
  <c r="C47" i="1"/>
  <c r="Y46" i="4"/>
  <c r="AR11" i="4"/>
  <c r="BW72" i="4"/>
  <c r="P67" i="4"/>
  <c r="AT61" i="4"/>
  <c r="CF55" i="4"/>
  <c r="AG50" i="4"/>
  <c r="BC44" i="4"/>
  <c r="CG38" i="4"/>
  <c r="AP33" i="4"/>
  <c r="BT27" i="4"/>
  <c r="E22" i="4"/>
  <c r="CT17" i="4"/>
  <c r="L15" i="4"/>
  <c r="W12" i="4"/>
  <c r="AX9" i="4"/>
  <c r="D38" i="2"/>
  <c r="F64" i="1"/>
  <c r="F8" i="1"/>
  <c r="BO9" i="4"/>
  <c r="CP73" i="4"/>
  <c r="T67" i="4"/>
  <c r="CP57" i="4"/>
  <c r="BJ49" i="4"/>
  <c r="V33" i="4"/>
  <c r="BL23" i="4"/>
  <c r="AW14" i="4"/>
  <c r="Q49" i="15"/>
  <c r="F38" i="5"/>
  <c r="AH74" i="4"/>
  <c r="AY73" i="4"/>
  <c r="BX72" i="4"/>
  <c r="L72" i="4"/>
  <c r="AC71" i="4"/>
  <c r="BJ70" i="4"/>
  <c r="CQ69" i="4"/>
  <c r="W69" i="4"/>
  <c r="BD68" i="4"/>
  <c r="CK67" i="4"/>
  <c r="Y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BS53" i="4"/>
  <c r="G53" i="4"/>
  <c r="AN52" i="4"/>
  <c r="BU51" i="4"/>
  <c r="I51" i="4"/>
  <c r="AH50" i="4"/>
  <c r="BG49" i="4"/>
  <c r="CF48" i="4"/>
  <c r="T48" i="4"/>
  <c r="AK47" i="4"/>
  <c r="BR46" i="4"/>
  <c r="F46" i="4"/>
  <c r="AE45" i="4"/>
  <c r="BL44" i="4"/>
  <c r="CS43" i="4"/>
  <c r="AG43" i="4"/>
  <c r="BF42" i="4"/>
  <c r="CE41" i="4"/>
  <c r="S41" i="4"/>
  <c r="AR40" i="4"/>
  <c r="BI39" i="4"/>
  <c r="CP38" i="4"/>
  <c r="AD38" i="4"/>
  <c r="BC37" i="4"/>
  <c r="CJ36" i="4"/>
  <c r="X36" i="4"/>
  <c r="BE35" i="4"/>
  <c r="CD34" i="4"/>
  <c r="R34" i="4"/>
  <c r="AQ33" i="4"/>
  <c r="BP32" i="4"/>
  <c r="CG31" i="4"/>
  <c r="U31" i="4"/>
  <c r="BB30" i="4"/>
  <c r="CA29" i="4"/>
  <c r="O29" i="4"/>
  <c r="AV28" i="4"/>
  <c r="CC27" i="4"/>
  <c r="Q27" i="4"/>
  <c r="AP26" i="4"/>
  <c r="BO25" i="4"/>
  <c r="CN24" i="4"/>
  <c r="AB24" i="4"/>
  <c r="AS23" i="4"/>
  <c r="BZ22" i="4"/>
  <c r="N22" i="4"/>
  <c r="AM21" i="4"/>
  <c r="BT20" i="4"/>
  <c r="H20" i="4"/>
  <c r="AO19" i="4"/>
  <c r="BN18" i="4"/>
  <c r="CM17" i="4"/>
  <c r="AA17" i="4"/>
  <c r="AZ16" i="4"/>
  <c r="BQ15" i="4"/>
  <c r="E15" i="4"/>
  <c r="AL14" i="4"/>
  <c r="BK13" i="4"/>
  <c r="CJ12" i="4"/>
  <c r="BE11" i="4"/>
  <c r="J10" i="4"/>
  <c r="C121" i="1"/>
  <c r="AH69" i="4"/>
  <c r="AX61" i="4"/>
  <c r="P55" i="4"/>
  <c r="BZ49" i="4"/>
  <c r="AQ44" i="4"/>
  <c r="BM38" i="4"/>
  <c r="AE32" i="4"/>
  <c r="T27" i="4"/>
  <c r="BM22" i="4"/>
  <c r="AK18" i="4"/>
  <c r="BQ10" i="4"/>
  <c r="E45" i="14"/>
  <c r="H62" i="5"/>
  <c r="L28" i="5"/>
  <c r="BO74" i="4"/>
  <c r="CN73" i="4"/>
  <c r="AB73" i="4"/>
  <c r="AS72" i="4"/>
  <c r="BZ71" i="4"/>
  <c r="N71" i="4"/>
  <c r="AM70" i="4"/>
  <c r="BT69" i="4"/>
  <c r="H69" i="4"/>
  <c r="AO68" i="4"/>
  <c r="BN67" i="4"/>
  <c r="CM66" i="4"/>
  <c r="AA66" i="4"/>
  <c r="AZ65" i="4"/>
  <c r="BQ64" i="4"/>
  <c r="E64" i="4"/>
  <c r="AL63" i="4"/>
  <c r="BK62" i="4"/>
  <c r="CR61" i="4"/>
  <c r="AF61" i="4"/>
  <c r="BM60" i="4"/>
  <c r="CT59" i="4"/>
  <c r="Z59" i="4"/>
  <c r="AY58" i="4"/>
  <c r="BX57" i="4"/>
  <c r="L57" i="4"/>
  <c r="AC56" i="4"/>
  <c r="BJ55" i="4"/>
  <c r="CQ54" i="4"/>
  <c r="W54" i="4"/>
  <c r="BD53" i="4"/>
  <c r="CK52" i="4"/>
  <c r="Y52" i="4"/>
  <c r="AX51" i="4"/>
  <c r="BW50" i="4"/>
  <c r="K50" i="4"/>
  <c r="AJ49" i="4"/>
  <c r="BA48" i="4"/>
  <c r="CH47" i="4"/>
  <c r="V47" i="4"/>
  <c r="AU46" i="4"/>
  <c r="CB45" i="4"/>
  <c r="P45" i="4"/>
  <c r="AW44" i="4"/>
  <c r="BV43" i="4"/>
  <c r="J43" i="4"/>
  <c r="AI42" i="4"/>
  <c r="BH41" i="4"/>
  <c r="BY40" i="4"/>
  <c r="M40" i="4"/>
  <c r="AT39" i="4"/>
  <c r="BS38" i="4"/>
  <c r="G38" i="4"/>
  <c r="AN37" i="4"/>
  <c r="BU36" i="4"/>
  <c r="I36" i="4"/>
  <c r="AH35" i="4"/>
  <c r="BG34" i="4"/>
  <c r="CF33" i="4"/>
  <c r="T33" i="4"/>
  <c r="AK32" i="4"/>
  <c r="BR31" i="4"/>
  <c r="F31" i="4"/>
  <c r="AE30" i="4"/>
  <c r="BL29" i="4"/>
  <c r="CS28" i="4"/>
  <c r="AG28" i="4"/>
  <c r="BF27" i="4"/>
  <c r="CE26" i="4"/>
  <c r="S26" i="4"/>
  <c r="AR25" i="4"/>
  <c r="BI24" i="4"/>
  <c r="CP23" i="4"/>
  <c r="AD23" i="4"/>
  <c r="BC22" i="4"/>
  <c r="CJ21" i="4"/>
  <c r="X21" i="4"/>
  <c r="BE20" i="4"/>
  <c r="CD19" i="4"/>
  <c r="R19" i="4"/>
  <c r="AQ18" i="4"/>
  <c r="BP17" i="4"/>
  <c r="CG16" i="4"/>
  <c r="U16" i="4"/>
  <c r="BB15" i="4"/>
  <c r="CA14" i="4"/>
  <c r="O14" i="4"/>
  <c r="AV13" i="4"/>
  <c r="CC12" i="4"/>
  <c r="Q12" i="4"/>
  <c r="AP11" i="4"/>
  <c r="BO10" i="4"/>
  <c r="CN9" i="4"/>
  <c r="AB9" i="4"/>
  <c r="AS8" i="4"/>
  <c r="BZ7" i="4"/>
  <c r="N7" i="4"/>
  <c r="D24" i="2"/>
  <c r="D123" i="1"/>
  <c r="F109" i="1"/>
  <c r="D100" i="1"/>
  <c r="F44" i="1"/>
  <c r="D26" i="1"/>
  <c r="C15" i="1"/>
  <c r="L66" i="5"/>
  <c r="CG74" i="4"/>
  <c r="CQ72" i="4"/>
  <c r="BY67" i="4"/>
  <c r="CR31" i="4"/>
  <c r="CH35" i="4"/>
  <c r="BX19" i="4"/>
  <c r="AN58" i="4"/>
  <c r="BM49" i="4"/>
  <c r="O43" i="4"/>
  <c r="AS37" i="4"/>
  <c r="CM31" i="4"/>
  <c r="AF26" i="4"/>
  <c r="BJ20" i="4"/>
  <c r="K15" i="4"/>
  <c r="AW9" i="4"/>
  <c r="BX8" i="4"/>
  <c r="BY42" i="4"/>
  <c r="BT7" i="4"/>
  <c r="K72" i="4"/>
  <c r="AW66" i="4"/>
  <c r="BS60" i="4"/>
  <c r="T55" i="4"/>
  <c r="BF49" i="4"/>
  <c r="CJ43" i="4"/>
  <c r="U38" i="4"/>
  <c r="BO32" i="4"/>
  <c r="H27" i="4"/>
  <c r="AL21" i="4"/>
  <c r="AX17" i="4"/>
  <c r="BA14" i="4"/>
  <c r="CB11" i="4"/>
  <c r="J9" i="4"/>
  <c r="D113" i="1"/>
  <c r="F59" i="1"/>
  <c r="BT12" i="4"/>
  <c r="AB8" i="4"/>
  <c r="BZ73" i="4"/>
  <c r="BY66" i="4"/>
  <c r="BB57" i="4"/>
  <c r="CQ48" i="4"/>
  <c r="CA32" i="4"/>
  <c r="P23" i="4"/>
  <c r="BN13" i="4"/>
  <c r="R22" i="15"/>
  <c r="R34" i="5"/>
  <c r="Z74" i="4"/>
  <c r="AQ73" i="4"/>
  <c r="BP72" i="4"/>
  <c r="CG71" i="4"/>
  <c r="U71" i="4"/>
  <c r="BB70" i="4"/>
  <c r="CA69" i="4"/>
  <c r="O69" i="4"/>
  <c r="AV68" i="4"/>
  <c r="CC67" i="4"/>
  <c r="Q67" i="4"/>
  <c r="AP66" i="4"/>
  <c r="BO65" i="4"/>
  <c r="CN64" i="4"/>
  <c r="AB64" i="4"/>
  <c r="AS63" i="4"/>
  <c r="BZ62" i="4"/>
  <c r="N62" i="4"/>
  <c r="AM61" i="4"/>
  <c r="BT60" i="4"/>
  <c r="H60" i="4"/>
  <c r="AO59" i="4"/>
  <c r="BN58" i="4"/>
  <c r="CM57" i="4"/>
  <c r="AA57" i="4"/>
  <c r="AZ56" i="4"/>
  <c r="BQ55" i="4"/>
  <c r="E55" i="4"/>
  <c r="AL54" i="4"/>
  <c r="BK53" i="4"/>
  <c r="CR52" i="4"/>
  <c r="AF52" i="4"/>
  <c r="BM51" i="4"/>
  <c r="CT50" i="4"/>
  <c r="Z50" i="4"/>
  <c r="AY49" i="4"/>
  <c r="BX48" i="4"/>
  <c r="L48" i="4"/>
  <c r="AC47" i="4"/>
  <c r="BJ46" i="4"/>
  <c r="CQ45" i="4"/>
  <c r="W45" i="4"/>
  <c r="BD44" i="4"/>
  <c r="CK43" i="4"/>
  <c r="Y43" i="4"/>
  <c r="AX42" i="4"/>
  <c r="BW41" i="4"/>
  <c r="K41" i="4"/>
  <c r="AJ40" i="4"/>
  <c r="BA39" i="4"/>
  <c r="CH38" i="4"/>
  <c r="V38" i="4"/>
  <c r="AU37" i="4"/>
  <c r="CB36" i="4"/>
  <c r="P36" i="4"/>
  <c r="AW35" i="4"/>
  <c r="BV34" i="4"/>
  <c r="J34" i="4"/>
  <c r="AI33" i="4"/>
  <c r="BH32" i="4"/>
  <c r="BY31" i="4"/>
  <c r="M31" i="4"/>
  <c r="AT30" i="4"/>
  <c r="BS29" i="4"/>
  <c r="G29" i="4"/>
  <c r="AN28" i="4"/>
  <c r="BU27" i="4"/>
  <c r="I27" i="4"/>
  <c r="AH26" i="4"/>
  <c r="BG25" i="4"/>
  <c r="CF24" i="4"/>
  <c r="T24" i="4"/>
  <c r="AK23" i="4"/>
  <c r="BR22" i="4"/>
  <c r="F22" i="4"/>
  <c r="AE21" i="4"/>
  <c r="BL20" i="4"/>
  <c r="CS19" i="4"/>
  <c r="AG19" i="4"/>
  <c r="BF18" i="4"/>
  <c r="CE17" i="4"/>
  <c r="S17" i="4"/>
  <c r="AR16" i="4"/>
  <c r="BI15" i="4"/>
  <c r="CP14" i="4"/>
  <c r="AD14" i="4"/>
  <c r="BC13" i="4"/>
  <c r="CB12" i="4"/>
  <c r="AG11" i="4"/>
  <c r="CE9" i="4"/>
  <c r="E108" i="1"/>
  <c r="BG68" i="4"/>
  <c r="CE60" i="4"/>
  <c r="CK54" i="4"/>
  <c r="BS48" i="4"/>
  <c r="BX43" i="4"/>
  <c r="Y38" i="4"/>
  <c r="CJ31" i="4"/>
  <c r="U26" i="4"/>
  <c r="AO22" i="4"/>
  <c r="BB17" i="4"/>
  <c r="CP9" i="4"/>
  <c r="I52" i="7"/>
  <c r="T58" i="5"/>
  <c r="E25" i="5"/>
  <c r="BG74" i="4"/>
  <c r="CF73" i="4"/>
  <c r="T73" i="4"/>
  <c r="AK72" i="4"/>
  <c r="BR71" i="4"/>
  <c r="F71" i="4"/>
  <c r="AE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BB55" i="4"/>
  <c r="CA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AA42" i="4"/>
  <c r="AZ41" i="4"/>
  <c r="BQ40" i="4"/>
  <c r="E40" i="4"/>
  <c r="AL39" i="4"/>
  <c r="BK38" i="4"/>
  <c r="CR37" i="4"/>
  <c r="AF37" i="4"/>
  <c r="BM36" i="4"/>
  <c r="CT35" i="4"/>
  <c r="Z35" i="4"/>
  <c r="AY34" i="4"/>
  <c r="BX33" i="4"/>
  <c r="L33" i="4"/>
  <c r="AC32" i="4"/>
  <c r="BJ31" i="4"/>
  <c r="CQ30" i="4"/>
  <c r="W30" i="4"/>
  <c r="BD29" i="4"/>
  <c r="CK28" i="4"/>
  <c r="Y28" i="4"/>
  <c r="AX27" i="4"/>
  <c r="BW26" i="4"/>
  <c r="K26" i="4"/>
  <c r="AJ25" i="4"/>
  <c r="BA24" i="4"/>
  <c r="CH23" i="4"/>
  <c r="V23" i="4"/>
  <c r="AU22" i="4"/>
  <c r="CB21" i="4"/>
  <c r="P21" i="4"/>
  <c r="AW20" i="4"/>
  <c r="BV19" i="4"/>
  <c r="J19" i="4"/>
  <c r="AI18" i="4"/>
  <c r="BH17" i="4"/>
  <c r="BY16" i="4"/>
  <c r="M16" i="4"/>
  <c r="AT15" i="4"/>
  <c r="BS14" i="4"/>
  <c r="G14" i="4"/>
  <c r="AN13" i="4"/>
  <c r="BU12" i="4"/>
  <c r="I12" i="4"/>
  <c r="AH11" i="4"/>
  <c r="BG10" i="4"/>
  <c r="CF9" i="4"/>
  <c r="T9" i="4"/>
  <c r="AK8" i="4"/>
  <c r="BR7" i="4"/>
  <c r="F7" i="4"/>
  <c r="D16" i="2"/>
  <c r="D122" i="1"/>
  <c r="F108" i="1"/>
  <c r="F76" i="1"/>
  <c r="F43" i="1"/>
  <c r="D25" i="1"/>
  <c r="M28" i="20"/>
  <c r="E63" i="5"/>
  <c r="BQ74" i="4"/>
  <c r="BC72" i="4"/>
  <c r="BH36" i="4"/>
  <c r="R26" i="5"/>
  <c r="AI30" i="4"/>
  <c r="CK73" i="4"/>
  <c r="I57" i="4"/>
  <c r="CD48" i="4"/>
  <c r="AV42" i="4"/>
  <c r="BZ36" i="4"/>
  <c r="AA31" i="4"/>
  <c r="BM25" i="4"/>
  <c r="CQ19" i="4"/>
  <c r="AJ14" i="4"/>
  <c r="BV8" i="4"/>
  <c r="C122" i="1"/>
  <c r="G40" i="4"/>
  <c r="G35" i="14"/>
  <c r="AJ71" i="4"/>
  <c r="BV65" i="4"/>
  <c r="G60" i="4"/>
  <c r="AK54" i="4"/>
  <c r="CE48" i="4"/>
  <c r="X43" i="4"/>
  <c r="BB37" i="4"/>
  <c r="CN31" i="4"/>
  <c r="AO26" i="4"/>
  <c r="BK20" i="4"/>
  <c r="Z17" i="4"/>
  <c r="AC14" i="4"/>
  <c r="BD11" i="4"/>
  <c r="BW8" i="4"/>
  <c r="D110" i="1"/>
  <c r="F56" i="1"/>
  <c r="BL12" i="4"/>
  <c r="E7" i="4"/>
  <c r="AM72" i="4"/>
  <c r="AD65" i="4"/>
  <c r="O56" i="4"/>
  <c r="X47" i="4"/>
  <c r="BE30" i="4"/>
  <c r="AX21" i="4"/>
  <c r="K12" i="4"/>
  <c r="D63" i="6"/>
  <c r="I21" i="5"/>
  <c r="R74" i="4"/>
  <c r="AI73" i="4"/>
  <c r="BH72" i="4"/>
  <c r="BY71" i="4"/>
  <c r="M71" i="4"/>
  <c r="AT70" i="4"/>
  <c r="BS69" i="4"/>
  <c r="G69" i="4"/>
  <c r="AN68" i="4"/>
  <c r="BU67" i="4"/>
  <c r="I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AD54" i="4"/>
  <c r="BC53" i="4"/>
  <c r="CJ52" i="4"/>
  <c r="X52" i="4"/>
  <c r="BE51" i="4"/>
  <c r="CD50" i="4"/>
  <c r="R50" i="4"/>
  <c r="AQ49" i="4"/>
  <c r="BP48" i="4"/>
  <c r="CG47" i="4"/>
  <c r="U47" i="4"/>
  <c r="BB46" i="4"/>
  <c r="CA45" i="4"/>
  <c r="O45" i="4"/>
  <c r="AV44" i="4"/>
  <c r="CC43" i="4"/>
  <c r="Q43" i="4"/>
  <c r="AP42" i="4"/>
  <c r="BO41" i="4"/>
  <c r="CN40" i="4"/>
  <c r="AB40" i="4"/>
  <c r="AS39" i="4"/>
  <c r="BZ38" i="4"/>
  <c r="N38" i="4"/>
  <c r="AM37" i="4"/>
  <c r="BT36" i="4"/>
  <c r="H36" i="4"/>
  <c r="AO35" i="4"/>
  <c r="BN34" i="4"/>
  <c r="CM33" i="4"/>
  <c r="AA33" i="4"/>
  <c r="AZ32" i="4"/>
  <c r="BQ31" i="4"/>
  <c r="E31" i="4"/>
  <c r="AL30" i="4"/>
  <c r="BK29" i="4"/>
  <c r="CR28" i="4"/>
  <c r="AF28" i="4"/>
  <c r="BM27" i="4"/>
  <c r="CT26" i="4"/>
  <c r="Z26" i="4"/>
  <c r="AY25" i="4"/>
  <c r="BX24" i="4"/>
  <c r="L24" i="4"/>
  <c r="AC23" i="4"/>
  <c r="BJ22" i="4"/>
  <c r="CQ21" i="4"/>
  <c r="W21" i="4"/>
  <c r="BD20" i="4"/>
  <c r="CK19" i="4"/>
  <c r="Y19" i="4"/>
  <c r="AX18" i="4"/>
  <c r="BW17" i="4"/>
  <c r="K17" i="4"/>
  <c r="AJ16" i="4"/>
  <c r="BA15" i="4"/>
  <c r="CH14" i="4"/>
  <c r="V14" i="4"/>
  <c r="AU13" i="4"/>
  <c r="BD12" i="4"/>
  <c r="Y11" i="4"/>
  <c r="BG9" i="4"/>
  <c r="C100" i="1"/>
  <c r="CF67" i="4"/>
  <c r="S60" i="4"/>
  <c r="Y54" i="4"/>
  <c r="O48" i="4"/>
  <c r="AB43" i="4"/>
  <c r="R37" i="4"/>
  <c r="X31" i="4"/>
  <c r="BZ25" i="4"/>
  <c r="BN21" i="4"/>
  <c r="V17" i="4"/>
  <c r="BB9" i="4"/>
  <c r="I20" i="7"/>
  <c r="M55" i="5"/>
  <c r="J18" i="5"/>
  <c r="AY74" i="4"/>
  <c r="BX73" i="4"/>
  <c r="L73" i="4"/>
  <c r="AC72" i="4"/>
  <c r="BJ71" i="4"/>
  <c r="CQ70" i="4"/>
  <c r="W70" i="4"/>
  <c r="BD69" i="4"/>
  <c r="CK68" i="4"/>
  <c r="Y68" i="4"/>
  <c r="AX67" i="4"/>
  <c r="BW66" i="4"/>
  <c r="K66" i="4"/>
  <c r="AJ65" i="4"/>
  <c r="BA64" i="4"/>
  <c r="CH63" i="4"/>
  <c r="V63" i="4"/>
  <c r="AU62" i="4"/>
  <c r="CB61" i="4"/>
  <c r="P61" i="4"/>
  <c r="AW60" i="4"/>
  <c r="BV59" i="4"/>
  <c r="J59" i="4"/>
  <c r="AI58" i="4"/>
  <c r="BH57" i="4"/>
  <c r="BY56" i="4"/>
  <c r="M56" i="4"/>
  <c r="AT55" i="4"/>
  <c r="BS54" i="4"/>
  <c r="G54" i="4"/>
  <c r="AN53" i="4"/>
  <c r="BU52" i="4"/>
  <c r="I52" i="4"/>
  <c r="AH51" i="4"/>
  <c r="BG50" i="4"/>
  <c r="CF49" i="4"/>
  <c r="T49" i="4"/>
  <c r="AK48" i="4"/>
  <c r="BR47" i="4"/>
  <c r="F47" i="4"/>
  <c r="AE46" i="4"/>
  <c r="BL45" i="4"/>
  <c r="CS44" i="4"/>
  <c r="AG44" i="4"/>
  <c r="BF43" i="4"/>
  <c r="CE42" i="4"/>
  <c r="S42" i="4"/>
  <c r="AR41" i="4"/>
  <c r="BI40" i="4"/>
  <c r="CP39" i="4"/>
  <c r="AD39" i="4"/>
  <c r="BC38" i="4"/>
  <c r="CJ37" i="4"/>
  <c r="X37" i="4"/>
  <c r="BE36" i="4"/>
  <c r="CD35" i="4"/>
  <c r="R35" i="4"/>
  <c r="AQ34" i="4"/>
  <c r="BP33" i="4"/>
  <c r="CG32" i="4"/>
  <c r="U32" i="4"/>
  <c r="BB31" i="4"/>
  <c r="CA30" i="4"/>
  <c r="O30" i="4"/>
  <c r="AV29" i="4"/>
  <c r="CC28" i="4"/>
  <c r="Q28" i="4"/>
  <c r="AP27" i="4"/>
  <c r="BO26" i="4"/>
  <c r="CN25" i="4"/>
  <c r="AB25" i="4"/>
  <c r="AS24" i="4"/>
  <c r="BZ23" i="4"/>
  <c r="N23" i="4"/>
  <c r="AM22" i="4"/>
  <c r="BT21" i="4"/>
  <c r="H21" i="4"/>
  <c r="AO20" i="4"/>
  <c r="BN19" i="4"/>
  <c r="CM18" i="4"/>
  <c r="AA18" i="4"/>
  <c r="AZ17" i="4"/>
  <c r="BQ16" i="4"/>
  <c r="E16" i="4"/>
  <c r="AL15" i="4"/>
  <c r="BK14" i="4"/>
  <c r="CR13" i="4"/>
  <c r="AF13" i="4"/>
  <c r="BM12" i="4"/>
  <c r="CT11" i="4"/>
  <c r="Z11" i="4"/>
  <c r="AY10" i="4"/>
  <c r="BX9" i="4"/>
  <c r="L9" i="4"/>
  <c r="AC8" i="4"/>
  <c r="BJ7" i="4"/>
  <c r="D72" i="2"/>
  <c r="D8" i="2"/>
  <c r="D121" i="1"/>
  <c r="F107" i="1"/>
  <c r="D74" i="1"/>
  <c r="F42" i="1"/>
  <c r="E37" i="1"/>
  <c r="S59" i="15"/>
  <c r="J56" i="5"/>
  <c r="BI74" i="4"/>
  <c r="W72" i="4"/>
  <c r="AQ68" i="4"/>
  <c r="G64" i="4"/>
  <c r="BA58" i="4"/>
  <c r="BG52" i="4"/>
  <c r="CA48" i="4"/>
  <c r="BN45" i="4"/>
  <c r="AK42" i="4"/>
  <c r="BV37" i="4"/>
  <c r="BK32" i="4"/>
  <c r="O25" i="4"/>
  <c r="BP69" i="4"/>
  <c r="BU24" i="4"/>
  <c r="K71" i="4"/>
  <c r="BG55" i="4"/>
  <c r="J48" i="4"/>
  <c r="CC41" i="4"/>
  <c r="N36" i="4"/>
  <c r="AZ30" i="4"/>
  <c r="CT24" i="4"/>
  <c r="W19" i="4"/>
  <c r="BA13" i="4"/>
  <c r="J8" i="4"/>
  <c r="BD71" i="4"/>
  <c r="AR35" i="4"/>
  <c r="F68" i="5"/>
  <c r="BA70" i="4"/>
  <c r="J65" i="4"/>
  <c r="AN59" i="4"/>
  <c r="BR53" i="4"/>
  <c r="S48" i="4"/>
  <c r="BE42" i="4"/>
  <c r="CA36" i="4"/>
  <c r="AB31" i="4"/>
  <c r="BN25" i="4"/>
  <c r="CR19" i="4"/>
  <c r="BW16" i="4"/>
  <c r="CH13" i="4"/>
  <c r="P11" i="4"/>
  <c r="AI8" i="4"/>
  <c r="D105" i="1"/>
  <c r="F51" i="1"/>
  <c r="H12" i="4"/>
  <c r="D47" i="2"/>
  <c r="AF71" i="4"/>
  <c r="AV63" i="4"/>
  <c r="X55" i="4"/>
  <c r="T43" i="4"/>
  <c r="AY28" i="4"/>
  <c r="BP19" i="4"/>
  <c r="BY10" i="4"/>
  <c r="H8" i="6"/>
  <c r="CT74" i="4"/>
  <c r="J74" i="4"/>
  <c r="AA73" i="4"/>
  <c r="AZ72" i="4"/>
  <c r="BQ71" i="4"/>
  <c r="E71" i="4"/>
  <c r="AL70" i="4"/>
  <c r="BK69" i="4"/>
  <c r="CR68" i="4"/>
  <c r="AF68" i="4"/>
  <c r="BM67" i="4"/>
  <c r="CT66" i="4"/>
  <c r="Z66" i="4"/>
  <c r="AY65" i="4"/>
  <c r="BX64" i="4"/>
  <c r="L64" i="4"/>
  <c r="AC63" i="4"/>
  <c r="BJ62" i="4"/>
  <c r="CQ61" i="4"/>
  <c r="W61" i="4"/>
  <c r="BD60" i="4"/>
  <c r="CK59" i="4"/>
  <c r="Y59" i="4"/>
  <c r="AX58" i="4"/>
  <c r="BW57" i="4"/>
  <c r="K57" i="4"/>
  <c r="AJ56" i="4"/>
  <c r="BA55" i="4"/>
  <c r="CH54" i="4"/>
  <c r="V54" i="4"/>
  <c r="AU53" i="4"/>
  <c r="CB52" i="4"/>
  <c r="P52" i="4"/>
  <c r="AW51" i="4"/>
  <c r="BV50" i="4"/>
  <c r="J50" i="4"/>
  <c r="AI49" i="4"/>
  <c r="BH48" i="4"/>
  <c r="BY47" i="4"/>
  <c r="M47" i="4"/>
  <c r="AT46" i="4"/>
  <c r="BS45" i="4"/>
  <c r="G45" i="4"/>
  <c r="AN44" i="4"/>
  <c r="BU43" i="4"/>
  <c r="I43" i="4"/>
  <c r="AH42" i="4"/>
  <c r="BG41" i="4"/>
  <c r="CF40" i="4"/>
  <c r="T40" i="4"/>
  <c r="AK39" i="4"/>
  <c r="BR38" i="4"/>
  <c r="F38" i="4"/>
  <c r="AE37" i="4"/>
  <c r="BL36" i="4"/>
  <c r="CS35" i="4"/>
  <c r="AG35" i="4"/>
  <c r="BF34" i="4"/>
  <c r="CE33" i="4"/>
  <c r="S33" i="4"/>
  <c r="AR32" i="4"/>
  <c r="BI31" i="4"/>
  <c r="CP30" i="4"/>
  <c r="AD30" i="4"/>
  <c r="BC29" i="4"/>
  <c r="CJ28" i="4"/>
  <c r="X28" i="4"/>
  <c r="BE27" i="4"/>
  <c r="CD26" i="4"/>
  <c r="R26" i="4"/>
  <c r="AQ25" i="4"/>
  <c r="BP24" i="4"/>
  <c r="CG23" i="4"/>
  <c r="U23" i="4"/>
  <c r="BB22" i="4"/>
  <c r="CA21" i="4"/>
  <c r="O21" i="4"/>
  <c r="AV20" i="4"/>
  <c r="CC19" i="4"/>
  <c r="Q19" i="4"/>
  <c r="AP18" i="4"/>
  <c r="BO17" i="4"/>
  <c r="CN16" i="4"/>
  <c r="AB16" i="4"/>
  <c r="AS15" i="4"/>
  <c r="BZ14" i="4"/>
  <c r="N14" i="4"/>
  <c r="AM13" i="4"/>
  <c r="AV12" i="4"/>
  <c r="Q11" i="4"/>
  <c r="AI9" i="4"/>
  <c r="E76" i="1"/>
  <c r="BA66" i="4"/>
  <c r="BX59" i="4"/>
  <c r="BN53" i="4"/>
  <c r="BL47" i="4"/>
  <c r="BB41" i="4"/>
  <c r="AY36" i="4"/>
  <c r="AO30" i="4"/>
  <c r="F25" i="4"/>
  <c r="AH21" i="4"/>
  <c r="BS16" i="4"/>
  <c r="V9" i="4"/>
  <c r="F65" i="6"/>
  <c r="D52" i="5"/>
  <c r="O11" i="5"/>
  <c r="AQ74" i="4"/>
  <c r="BP73" i="4"/>
  <c r="CG72" i="4"/>
  <c r="U72" i="4"/>
  <c r="BB71" i="4"/>
  <c r="CA70" i="4"/>
  <c r="O70" i="4"/>
  <c r="AV69" i="4"/>
  <c r="CC68" i="4"/>
  <c r="Q68" i="4"/>
  <c r="AP67" i="4"/>
  <c r="BO66" i="4"/>
  <c r="CN65" i="4"/>
  <c r="AB65" i="4"/>
  <c r="AS64" i="4"/>
  <c r="BZ63" i="4"/>
  <c r="N63" i="4"/>
  <c r="AM62" i="4"/>
  <c r="BT61" i="4"/>
  <c r="H61" i="4"/>
  <c r="AO60" i="4"/>
  <c r="BN59" i="4"/>
  <c r="CM58" i="4"/>
  <c r="AA58" i="4"/>
  <c r="AZ57" i="4"/>
  <c r="BQ56" i="4"/>
  <c r="E56" i="4"/>
  <c r="AL55" i="4"/>
  <c r="BK54" i="4"/>
  <c r="CR53" i="4"/>
  <c r="AF53" i="4"/>
  <c r="BM52" i="4"/>
  <c r="CT51" i="4"/>
  <c r="Z51" i="4"/>
  <c r="AY50" i="4"/>
  <c r="BX49" i="4"/>
  <c r="L49" i="4"/>
  <c r="AC48" i="4"/>
  <c r="BJ47" i="4"/>
  <c r="CQ46" i="4"/>
  <c r="W46" i="4"/>
  <c r="BD45" i="4"/>
  <c r="CK44" i="4"/>
  <c r="Y44" i="4"/>
  <c r="AX43" i="4"/>
  <c r="BW42" i="4"/>
  <c r="K42" i="4"/>
  <c r="AJ41" i="4"/>
  <c r="BA40" i="4"/>
  <c r="CH39" i="4"/>
  <c r="V39" i="4"/>
  <c r="AU38" i="4"/>
  <c r="CB37" i="4"/>
  <c r="P37" i="4"/>
  <c r="AW36" i="4"/>
  <c r="BV35" i="4"/>
  <c r="J35" i="4"/>
  <c r="AI34" i="4"/>
  <c r="BH33" i="4"/>
  <c r="BY32" i="4"/>
  <c r="M32" i="4"/>
  <c r="AT31" i="4"/>
  <c r="BS30" i="4"/>
  <c r="G30" i="4"/>
  <c r="AN29" i="4"/>
  <c r="BU28" i="4"/>
  <c r="I28" i="4"/>
  <c r="AH27" i="4"/>
  <c r="BG26" i="4"/>
  <c r="CF25" i="4"/>
  <c r="T25" i="4"/>
  <c r="AK24" i="4"/>
  <c r="BR23" i="4"/>
  <c r="F23" i="4"/>
  <c r="AE22" i="4"/>
  <c r="BL21" i="4"/>
  <c r="CS20" i="4"/>
  <c r="AG20" i="4"/>
  <c r="BF19" i="4"/>
  <c r="CE18" i="4"/>
  <c r="S18" i="4"/>
  <c r="AR17" i="4"/>
  <c r="BI16" i="4"/>
  <c r="CP15" i="4"/>
  <c r="AD15" i="4"/>
  <c r="BC14" i="4"/>
  <c r="CJ13" i="4"/>
  <c r="X13" i="4"/>
  <c r="BE12" i="4"/>
  <c r="CD11" i="4"/>
  <c r="AC19" i="4"/>
  <c r="Q64" i="4"/>
  <c r="F19" i="4"/>
  <c r="V68" i="4"/>
  <c r="AR54" i="4"/>
  <c r="AA47" i="4"/>
  <c r="Q41" i="4"/>
  <c r="AM35" i="4"/>
  <c r="BQ29" i="4"/>
  <c r="Z24" i="4"/>
  <c r="BD18" i="4"/>
  <c r="CH12" i="4"/>
  <c r="AI7" i="4"/>
  <c r="BC64" i="4"/>
  <c r="H31" i="4"/>
  <c r="J34" i="5"/>
  <c r="CH69" i="4"/>
  <c r="AI64" i="4"/>
  <c r="BU58" i="4"/>
  <c r="F53" i="4"/>
  <c r="AR47" i="4"/>
  <c r="CD41" i="4"/>
  <c r="O36" i="4"/>
  <c r="AS30" i="4"/>
  <c r="CM24" i="4"/>
  <c r="AF19" i="4"/>
  <c r="AY16" i="4"/>
  <c r="BJ13" i="4"/>
  <c r="CK10" i="4"/>
  <c r="K8" i="4"/>
  <c r="F89" i="1"/>
  <c r="D47" i="1"/>
  <c r="AW11" i="4"/>
  <c r="E112" i="1"/>
  <c r="CC70" i="4"/>
  <c r="BM62" i="4"/>
  <c r="BU54" i="4"/>
  <c r="Q38" i="4"/>
  <c r="S28" i="4"/>
  <c r="AB19" i="4"/>
  <c r="U10" i="4"/>
  <c r="G65" i="5"/>
  <c r="CD74" i="4"/>
  <c r="CE73" i="4"/>
  <c r="S73" i="4"/>
  <c r="AR72" i="4"/>
  <c r="BI71" i="4"/>
  <c r="CP70" i="4"/>
  <c r="AD70" i="4"/>
  <c r="BC69" i="4"/>
  <c r="CJ68" i="4"/>
  <c r="X68" i="4"/>
  <c r="BE67" i="4"/>
  <c r="CD66" i="4"/>
  <c r="R66" i="4"/>
  <c r="AQ65" i="4"/>
  <c r="BP64" i="4"/>
  <c r="CG63" i="4"/>
  <c r="U63" i="4"/>
  <c r="BB62" i="4"/>
  <c r="CA61" i="4"/>
  <c r="O61" i="4"/>
  <c r="AV60" i="4"/>
  <c r="CC59" i="4"/>
  <c r="Q59" i="4"/>
  <c r="AP58" i="4"/>
  <c r="BO57" i="4"/>
  <c r="CN56" i="4"/>
  <c r="AB56" i="4"/>
  <c r="AS55" i="4"/>
  <c r="BZ54" i="4"/>
  <c r="N54" i="4"/>
  <c r="AM53" i="4"/>
  <c r="BT52" i="4"/>
  <c r="H52" i="4"/>
  <c r="AO51" i="4"/>
  <c r="BN50" i="4"/>
  <c r="CM49" i="4"/>
  <c r="AA49" i="4"/>
  <c r="AZ48" i="4"/>
  <c r="BQ47" i="4"/>
  <c r="E47" i="4"/>
  <c r="AL46" i="4"/>
  <c r="BK45" i="4"/>
  <c r="CR44" i="4"/>
  <c r="AF44" i="4"/>
  <c r="BM43" i="4"/>
  <c r="CT42" i="4"/>
  <c r="Z42" i="4"/>
  <c r="AY41" i="4"/>
  <c r="BX40" i="4"/>
  <c r="L40" i="4"/>
  <c r="AC39" i="4"/>
  <c r="BJ38" i="4"/>
  <c r="CQ37" i="4"/>
  <c r="W37" i="4"/>
  <c r="BD36" i="4"/>
  <c r="CK35" i="4"/>
  <c r="Y35" i="4"/>
  <c r="AX34" i="4"/>
  <c r="BW33" i="4"/>
  <c r="K33" i="4"/>
  <c r="AJ32" i="4"/>
  <c r="BA31" i="4"/>
  <c r="CH30" i="4"/>
  <c r="V30" i="4"/>
  <c r="AU29" i="4"/>
  <c r="CB28" i="4"/>
  <c r="P28" i="4"/>
  <c r="AW27" i="4"/>
  <c r="BV26" i="4"/>
  <c r="J26" i="4"/>
  <c r="AI25" i="4"/>
  <c r="BH24" i="4"/>
  <c r="BY23" i="4"/>
  <c r="M23" i="4"/>
  <c r="AT22" i="4"/>
  <c r="BS21" i="4"/>
  <c r="G21" i="4"/>
  <c r="AN20" i="4"/>
  <c r="BU19" i="4"/>
  <c r="I19" i="4"/>
  <c r="AH18" i="4"/>
  <c r="BG17" i="4"/>
  <c r="CF16" i="4"/>
  <c r="T16" i="4"/>
  <c r="AK15" i="4"/>
  <c r="BR14" i="4"/>
  <c r="F14" i="4"/>
  <c r="AE13" i="4"/>
  <c r="P12" i="4"/>
  <c r="CT10" i="4"/>
  <c r="AR8" i="4"/>
  <c r="E45" i="1"/>
  <c r="BB65" i="4"/>
  <c r="BY58" i="4"/>
  <c r="J53" i="4"/>
  <c r="H47" i="4"/>
  <c r="F41" i="4"/>
  <c r="BH35" i="4"/>
  <c r="BV29" i="4"/>
  <c r="AU24" i="4"/>
  <c r="CE20" i="4"/>
  <c r="W16" i="4"/>
  <c r="BL7" i="4"/>
  <c r="F38" i="6"/>
  <c r="P48" i="5"/>
  <c r="H8" i="5"/>
  <c r="AI74" i="4"/>
  <c r="BH73" i="4"/>
  <c r="BY72" i="4"/>
  <c r="M72" i="4"/>
  <c r="AT71" i="4"/>
  <c r="BS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CP55" i="4"/>
  <c r="AD55" i="4"/>
  <c r="BC54" i="4"/>
  <c r="CJ53" i="4"/>
  <c r="X53" i="4"/>
  <c r="BE52" i="4"/>
  <c r="CD51" i="4"/>
  <c r="R51" i="4"/>
  <c r="AQ50" i="4"/>
  <c r="BP49" i="4"/>
  <c r="CG48" i="4"/>
  <c r="U48" i="4"/>
  <c r="BB47" i="4"/>
  <c r="CA46" i="4"/>
  <c r="O46" i="4"/>
  <c r="AV45" i="4"/>
  <c r="CC44" i="4"/>
  <c r="Q44" i="4"/>
  <c r="AP43" i="4"/>
  <c r="BO42" i="4"/>
  <c r="CN41" i="4"/>
  <c r="AB41" i="4"/>
  <c r="AS40" i="4"/>
  <c r="BZ39" i="4"/>
  <c r="N39" i="4"/>
  <c r="AM38" i="4"/>
  <c r="BT37" i="4"/>
  <c r="H37" i="4"/>
  <c r="AO36" i="4"/>
  <c r="BN35" i="4"/>
  <c r="CM34" i="4"/>
  <c r="AA34" i="4"/>
  <c r="AZ33" i="4"/>
  <c r="BQ32" i="4"/>
  <c r="E32" i="4"/>
  <c r="AL31" i="4"/>
  <c r="BK30" i="4"/>
  <c r="CR29" i="4"/>
  <c r="AF29" i="4"/>
  <c r="BM28" i="4"/>
  <c r="CT27" i="4"/>
  <c r="Z27" i="4"/>
  <c r="AY26" i="4"/>
  <c r="BX25" i="4"/>
  <c r="L25" i="4"/>
  <c r="AC24" i="4"/>
  <c r="BJ23" i="4"/>
  <c r="CQ22" i="4"/>
  <c r="W22" i="4"/>
  <c r="BD21" i="4"/>
  <c r="CK20" i="4"/>
  <c r="Y20" i="4"/>
  <c r="AX19" i="4"/>
  <c r="BW18" i="4"/>
  <c r="K18" i="4"/>
  <c r="AJ17" i="4"/>
  <c r="BA16" i="4"/>
  <c r="CH15" i="4"/>
  <c r="V15" i="4"/>
  <c r="AU14" i="4"/>
  <c r="CB13" i="4"/>
  <c r="P13" i="4"/>
  <c r="AW12" i="4"/>
  <c r="BV11" i="4"/>
  <c r="J11" i="4"/>
  <c r="AI10" i="4"/>
  <c r="BH9" i="4"/>
  <c r="BY8" i="4"/>
  <c r="BW13" i="4"/>
  <c r="AM58" i="4"/>
  <c r="AR13" i="4"/>
  <c r="AW65" i="4"/>
  <c r="U53" i="4"/>
  <c r="AR46" i="4"/>
  <c r="AP40" i="4"/>
  <c r="BT34" i="4"/>
  <c r="E29" i="4"/>
  <c r="AY23" i="4"/>
  <c r="CK17" i="4"/>
  <c r="V12" i="4"/>
  <c r="D37" i="2"/>
  <c r="AR59" i="4"/>
  <c r="BQ26" i="4"/>
  <c r="CK74" i="4"/>
  <c r="V69" i="4"/>
  <c r="BH63" i="4"/>
  <c r="I58" i="4"/>
  <c r="AE52" i="4"/>
  <c r="BI46" i="4"/>
  <c r="R41" i="4"/>
  <c r="AV35" i="4"/>
  <c r="BZ29" i="4"/>
  <c r="AA24" i="4"/>
  <c r="CK18" i="4"/>
  <c r="K16" i="4"/>
  <c r="V13" i="4"/>
  <c r="AW10" i="4"/>
  <c r="BH7" i="4"/>
  <c r="F84" i="1"/>
  <c r="D42" i="1"/>
  <c r="AO11" i="4"/>
  <c r="C74" i="1"/>
  <c r="BE70" i="4"/>
  <c r="AG62" i="4"/>
  <c r="AO54" i="4"/>
  <c r="AH37" i="4"/>
  <c r="BP27" i="4"/>
  <c r="CG18" i="4"/>
  <c r="BJ9" i="4"/>
  <c r="S61" i="5"/>
  <c r="BV74" i="4"/>
  <c r="BW73" i="4"/>
  <c r="K73" i="4"/>
  <c r="AJ72" i="4"/>
  <c r="BA71" i="4"/>
  <c r="CH70" i="4"/>
  <c r="V70" i="4"/>
  <c r="AU69" i="4"/>
  <c r="CB68" i="4"/>
  <c r="P68" i="4"/>
  <c r="AW67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BZ30" i="4"/>
  <c r="N30" i="4"/>
  <c r="AM29" i="4"/>
  <c r="BT28" i="4"/>
  <c r="H28" i="4"/>
  <c r="AO27" i="4"/>
  <c r="BN26" i="4"/>
  <c r="CM25" i="4"/>
  <c r="AA25" i="4"/>
  <c r="AZ24" i="4"/>
  <c r="BQ23" i="4"/>
  <c r="E23" i="4"/>
  <c r="AL22" i="4"/>
  <c r="BK21" i="4"/>
  <c r="CR20" i="4"/>
  <c r="AF20" i="4"/>
  <c r="BM19" i="4"/>
  <c r="CT18" i="4"/>
  <c r="Z18" i="4"/>
  <c r="AY17" i="4"/>
  <c r="BX16" i="4"/>
  <c r="L16" i="4"/>
  <c r="AC15" i="4"/>
  <c r="BJ14" i="4"/>
  <c r="CQ13" i="4"/>
  <c r="W13" i="4"/>
  <c r="CS11" i="4"/>
  <c r="BV10" i="4"/>
  <c r="BI7" i="4"/>
  <c r="E40" i="1"/>
  <c r="CQ64" i="4"/>
  <c r="AD57" i="4"/>
  <c r="S52" i="4"/>
  <c r="BE46" i="4"/>
  <c r="AM40" i="4"/>
  <c r="L35" i="4"/>
  <c r="CE28" i="4"/>
  <c r="G24" i="4"/>
  <c r="AA20" i="4"/>
  <c r="CT13" i="4"/>
  <c r="M8" i="20"/>
  <c r="D28" i="6"/>
  <c r="I45" i="5"/>
  <c r="CM74" i="4"/>
  <c r="AA74" i="4"/>
  <c r="AZ73" i="4"/>
  <c r="BQ72" i="4"/>
  <c r="E72" i="4"/>
  <c r="AL71" i="4"/>
  <c r="BK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CH55" i="4"/>
  <c r="V55" i="4"/>
  <c r="AU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CF41" i="4"/>
  <c r="T41" i="4"/>
  <c r="AK40" i="4"/>
  <c r="BR39" i="4"/>
  <c r="F39" i="4"/>
  <c r="AE38" i="4"/>
  <c r="BL37" i="4"/>
  <c r="CS36" i="4"/>
  <c r="AG36" i="4"/>
  <c r="BF35" i="4"/>
  <c r="CE34" i="4"/>
  <c r="S34" i="4"/>
  <c r="AR33" i="4"/>
  <c r="BI32" i="4"/>
  <c r="CP31" i="4"/>
  <c r="AD31" i="4"/>
  <c r="BC30" i="4"/>
  <c r="CJ29" i="4"/>
  <c r="X29" i="4"/>
  <c r="BE28" i="4"/>
  <c r="CD27" i="4"/>
  <c r="R27" i="4"/>
  <c r="AQ26" i="4"/>
  <c r="BP25" i="4"/>
  <c r="CG24" i="4"/>
  <c r="U24" i="4"/>
  <c r="BB23" i="4"/>
  <c r="CA22" i="4"/>
  <c r="O22" i="4"/>
  <c r="AV21" i="4"/>
  <c r="CC20" i="4"/>
  <c r="Q20" i="4"/>
  <c r="AP19" i="4"/>
  <c r="BO18" i="4"/>
  <c r="CN17" i="4"/>
  <c r="AB17" i="4"/>
  <c r="AS16" i="4"/>
  <c r="BZ15" i="4"/>
  <c r="N15" i="4"/>
  <c r="AM14" i="4"/>
  <c r="BT13" i="4"/>
  <c r="H13" i="4"/>
  <c r="AO12" i="4"/>
  <c r="BN11" i="4"/>
  <c r="CM10" i="4"/>
  <c r="AA10" i="4"/>
  <c r="AZ9" i="4"/>
  <c r="BQ8" i="4"/>
  <c r="E8" i="4"/>
  <c r="AL7" i="4"/>
  <c r="D48" i="2"/>
  <c r="D126" i="1"/>
  <c r="F112" i="1"/>
  <c r="D103" i="1"/>
  <c r="F47" i="1"/>
  <c r="D37" i="1"/>
  <c r="E25" i="1"/>
  <c r="G30" i="6"/>
  <c r="G19" i="5"/>
  <c r="M74" i="4"/>
  <c r="X71" i="4"/>
  <c r="BQ66" i="4"/>
  <c r="CS62" i="4"/>
  <c r="F57" i="4"/>
  <c r="T51" i="4"/>
  <c r="BD47" i="4"/>
  <c r="AI44" i="4"/>
  <c r="AL41" i="4"/>
  <c r="AI36" i="4"/>
  <c r="CS30" i="4"/>
  <c r="P8" i="4"/>
  <c r="AL28" i="4"/>
  <c r="AU68" i="4"/>
  <c r="AZ23" i="4"/>
  <c r="BF10" i="4"/>
  <c r="BD7" i="4"/>
  <c r="N70" i="4"/>
  <c r="AZ64" i="4"/>
  <c r="CT58" i="4"/>
  <c r="W53" i="4"/>
  <c r="BA47" i="4"/>
  <c r="J42" i="4"/>
  <c r="AN36" i="4"/>
  <c r="BR30" i="4"/>
  <c r="S25" i="4"/>
  <c r="BE19" i="4"/>
  <c r="CA13" i="4"/>
  <c r="BP51" i="4"/>
  <c r="E53" i="15"/>
  <c r="AD71" i="4"/>
  <c r="BP65" i="4"/>
  <c r="Q60" i="4"/>
  <c r="AM54" i="4"/>
  <c r="BQ48" i="4"/>
  <c r="Z43" i="4"/>
  <c r="BD37" i="4"/>
  <c r="CH31" i="4"/>
  <c r="AI26" i="4"/>
  <c r="BU20" i="4"/>
  <c r="F15" i="4"/>
  <c r="AQ10" i="4"/>
  <c r="U8" i="4"/>
  <c r="D64" i="2"/>
  <c r="D120" i="1"/>
  <c r="F49" i="1"/>
  <c r="C34" i="1"/>
  <c r="T52" i="5"/>
  <c r="CB71" i="4"/>
  <c r="CH65" i="4"/>
  <c r="BP59" i="4"/>
  <c r="AA52" i="4"/>
  <c r="P47" i="4"/>
  <c r="L43" i="4"/>
  <c r="AP37" i="4"/>
  <c r="AG30" i="4"/>
  <c r="M26" i="4"/>
  <c r="BW20" i="4"/>
  <c r="CB15" i="4"/>
  <c r="T11" i="4"/>
  <c r="H13" i="21"/>
  <c r="E29" i="6"/>
  <c r="J42" i="5"/>
  <c r="P8" i="5"/>
  <c r="AJ74" i="4"/>
  <c r="BA73" i="4"/>
  <c r="CH72" i="4"/>
  <c r="V72" i="4"/>
  <c r="AU71" i="4"/>
  <c r="CB70" i="4"/>
  <c r="P70" i="4"/>
  <c r="AW69" i="4"/>
  <c r="BV68" i="4"/>
  <c r="J68" i="4"/>
  <c r="AI67" i="4"/>
  <c r="BH66" i="4"/>
  <c r="BY65" i="4"/>
  <c r="M65" i="4"/>
  <c r="AT64" i="4"/>
  <c r="BS63" i="4"/>
  <c r="G63" i="4"/>
  <c r="AN62" i="4"/>
  <c r="BU61" i="4"/>
  <c r="I61" i="4"/>
  <c r="AH60" i="4"/>
  <c r="BG59" i="4"/>
  <c r="CF58" i="4"/>
  <c r="T58" i="4"/>
  <c r="AK57" i="4"/>
  <c r="BR56" i="4"/>
  <c r="F56" i="4"/>
  <c r="AE55" i="4"/>
  <c r="BL54" i="4"/>
  <c r="CS53" i="4"/>
  <c r="AG53" i="4"/>
  <c r="BF52" i="4"/>
  <c r="CE51" i="4"/>
  <c r="S51" i="4"/>
  <c r="AR50" i="4"/>
  <c r="BI49" i="4"/>
  <c r="CP48" i="4"/>
  <c r="AD48" i="4"/>
  <c r="BC47" i="4"/>
  <c r="CJ46" i="4"/>
  <c r="X46" i="4"/>
  <c r="BE45" i="4"/>
  <c r="CD44" i="4"/>
  <c r="R44" i="4"/>
  <c r="AQ43" i="4"/>
  <c r="BP42" i="4"/>
  <c r="CG41" i="4"/>
  <c r="U41" i="4"/>
  <c r="BB40" i="4"/>
  <c r="CA39" i="4"/>
  <c r="O39" i="4"/>
  <c r="AV38" i="4"/>
  <c r="CC37" i="4"/>
  <c r="Q37" i="4"/>
  <c r="AP36" i="4"/>
  <c r="BO35" i="4"/>
  <c r="CN34" i="4"/>
  <c r="AB34" i="4"/>
  <c r="AS33" i="4"/>
  <c r="BZ32" i="4"/>
  <c r="N32" i="4"/>
  <c r="AM31" i="4"/>
  <c r="BT30" i="4"/>
  <c r="H30" i="4"/>
  <c r="AO29" i="4"/>
  <c r="BN28" i="4"/>
  <c r="CM27" i="4"/>
  <c r="AA27" i="4"/>
  <c r="AZ26" i="4"/>
  <c r="BQ25" i="4"/>
  <c r="E25" i="4"/>
  <c r="AL24" i="4"/>
  <c r="BK23" i="4"/>
  <c r="CR22" i="4"/>
  <c r="AF22" i="4"/>
  <c r="BM21" i="4"/>
  <c r="CT20" i="4"/>
  <c r="Z20" i="4"/>
  <c r="AY19" i="4"/>
  <c r="BX18" i="4"/>
  <c r="L18" i="4"/>
  <c r="AC17" i="4"/>
  <c r="BJ16" i="4"/>
  <c r="CQ15" i="4"/>
  <c r="W15" i="4"/>
  <c r="BD14" i="4"/>
  <c r="CK13" i="4"/>
  <c r="Y13" i="4"/>
  <c r="AX12" i="4"/>
  <c r="BW11" i="4"/>
  <c r="K11" i="4"/>
  <c r="AJ10" i="4"/>
  <c r="BA9" i="4"/>
  <c r="CH8" i="4"/>
  <c r="V8" i="4"/>
  <c r="AU7" i="4"/>
  <c r="D57" i="2"/>
  <c r="E127" i="1"/>
  <c r="C118" i="1"/>
  <c r="C96" i="1"/>
  <c r="C69" i="1"/>
  <c r="C13" i="1"/>
  <c r="D12" i="6"/>
  <c r="BT71" i="4"/>
  <c r="L67" i="4"/>
  <c r="CC62" i="4"/>
  <c r="CH57" i="4"/>
  <c r="CM52" i="4"/>
  <c r="CJ47" i="4"/>
  <c r="AY44" i="4"/>
  <c r="BC40" i="4"/>
  <c r="CE36" i="4"/>
  <c r="AM32" i="4"/>
  <c r="BO28" i="4"/>
  <c r="H23" i="4"/>
  <c r="AE16" i="4"/>
  <c r="AH13" i="4"/>
  <c r="AN7" i="4"/>
  <c r="F36" i="1"/>
  <c r="F37" i="1"/>
  <c r="D21" i="1"/>
  <c r="F123" i="1"/>
  <c r="D33" i="1"/>
  <c r="F28" i="1"/>
  <c r="BP66" i="4"/>
  <c r="BO59" i="4"/>
  <c r="BT54" i="4"/>
  <c r="BQ49" i="4"/>
  <c r="AF46" i="4"/>
  <c r="AC41" i="4"/>
  <c r="AX36" i="4"/>
  <c r="AU31" i="4"/>
  <c r="BY25" i="4"/>
  <c r="I21" i="4"/>
  <c r="AK17" i="4"/>
  <c r="BF12" i="4"/>
  <c r="BC7" i="4"/>
  <c r="E21" i="6"/>
  <c r="BC48" i="4"/>
  <c r="BD23" i="4"/>
  <c r="D71" i="1"/>
  <c r="BQ52" i="4"/>
  <c r="BX22" i="4"/>
  <c r="BY62" i="4"/>
  <c r="BM18" i="4"/>
  <c r="E47" i="1"/>
  <c r="O51" i="5"/>
  <c r="AM69" i="4"/>
  <c r="BQ63" i="4"/>
  <c r="Z58" i="4"/>
  <c r="BD52" i="4"/>
  <c r="CH46" i="4"/>
  <c r="AI41" i="4"/>
  <c r="BU35" i="4"/>
  <c r="F30" i="4"/>
  <c r="AR24" i="4"/>
  <c r="CD18" i="4"/>
  <c r="O13" i="4"/>
  <c r="AX45" i="4"/>
  <c r="J72" i="5"/>
  <c r="BC70" i="4"/>
  <c r="CG64" i="4"/>
  <c r="AP59" i="4"/>
  <c r="BT53" i="4"/>
  <c r="E48" i="4"/>
  <c r="AY42" i="4"/>
  <c r="CK36" i="4"/>
  <c r="V31" i="4"/>
  <c r="BH25" i="4"/>
  <c r="I20" i="4"/>
  <c r="AE14" i="4"/>
  <c r="S10" i="4"/>
  <c r="M8" i="4"/>
  <c r="D56" i="2"/>
  <c r="F113" i="1"/>
  <c r="F48" i="1"/>
  <c r="C32" i="1"/>
  <c r="I29" i="5"/>
  <c r="AV71" i="4"/>
  <c r="BR65" i="4"/>
  <c r="T59" i="4"/>
  <c r="BH51" i="4"/>
  <c r="BU46" i="4"/>
  <c r="BI42" i="4"/>
  <c r="J37" i="4"/>
  <c r="CT29" i="4"/>
  <c r="BJ25" i="4"/>
  <c r="S20" i="4"/>
  <c r="P15" i="4"/>
  <c r="AS10" i="4"/>
  <c r="F15" i="20"/>
  <c r="D20" i="6"/>
  <c r="O35" i="5"/>
  <c r="CN74" i="4"/>
  <c r="AB74" i="4"/>
  <c r="AS73" i="4"/>
  <c r="BZ72" i="4"/>
  <c r="N72" i="4"/>
  <c r="AM71" i="4"/>
  <c r="BT70" i="4"/>
  <c r="H70" i="4"/>
  <c r="AO69" i="4"/>
  <c r="BN68" i="4"/>
  <c r="CM67" i="4"/>
  <c r="AA67" i="4"/>
  <c r="AZ66" i="4"/>
  <c r="BQ65" i="4"/>
  <c r="E65" i="4"/>
  <c r="AL64" i="4"/>
  <c r="BK63" i="4"/>
  <c r="CR62" i="4"/>
  <c r="AF62" i="4"/>
  <c r="BM61" i="4"/>
  <c r="CT60" i="4"/>
  <c r="Z60" i="4"/>
  <c r="AY59" i="4"/>
  <c r="BX58" i="4"/>
  <c r="L58" i="4"/>
  <c r="AC57" i="4"/>
  <c r="BJ56" i="4"/>
  <c r="CQ55" i="4"/>
  <c r="W55" i="4"/>
  <c r="BD54" i="4"/>
  <c r="CK53" i="4"/>
  <c r="Y53" i="4"/>
  <c r="AX52" i="4"/>
  <c r="BW51" i="4"/>
  <c r="K51" i="4"/>
  <c r="AJ50" i="4"/>
  <c r="BA49" i="4"/>
  <c r="CH48" i="4"/>
  <c r="V48" i="4"/>
  <c r="AU47" i="4"/>
  <c r="CB46" i="4"/>
  <c r="P46" i="4"/>
  <c r="AW45" i="4"/>
  <c r="BV44" i="4"/>
  <c r="J44" i="4"/>
  <c r="AI43" i="4"/>
  <c r="BH42" i="4"/>
  <c r="BY41" i="4"/>
  <c r="M41" i="4"/>
  <c r="AT40" i="4"/>
  <c r="BS39" i="4"/>
  <c r="G39" i="4"/>
  <c r="AN38" i="4"/>
  <c r="BU37" i="4"/>
  <c r="I37" i="4"/>
  <c r="AH36" i="4"/>
  <c r="BG35" i="4"/>
  <c r="CF34" i="4"/>
  <c r="T34" i="4"/>
  <c r="AK33" i="4"/>
  <c r="BR32" i="4"/>
  <c r="F32" i="4"/>
  <c r="AE31" i="4"/>
  <c r="BL30" i="4"/>
  <c r="CS29" i="4"/>
  <c r="AG29" i="4"/>
  <c r="BF28" i="4"/>
  <c r="CE27" i="4"/>
  <c r="S27" i="4"/>
  <c r="AR26" i="4"/>
  <c r="BI25" i="4"/>
  <c r="CP24" i="4"/>
  <c r="AD24" i="4"/>
  <c r="BC23" i="4"/>
  <c r="CJ22" i="4"/>
  <c r="X22" i="4"/>
  <c r="BE21" i="4"/>
  <c r="CD20" i="4"/>
  <c r="R20" i="4"/>
  <c r="AQ19" i="4"/>
  <c r="BP18" i="4"/>
  <c r="CG17" i="4"/>
  <c r="U17" i="4"/>
  <c r="BB16" i="4"/>
  <c r="CA15" i="4"/>
  <c r="O15" i="4"/>
  <c r="AV14" i="4"/>
  <c r="CC13" i="4"/>
  <c r="Q13" i="4"/>
  <c r="AP12" i="4"/>
  <c r="BO11" i="4"/>
  <c r="CN10" i="4"/>
  <c r="AB10" i="4"/>
  <c r="AS9" i="4"/>
  <c r="BZ8" i="4"/>
  <c r="N8" i="4"/>
  <c r="AM7" i="4"/>
  <c r="D49" i="2"/>
  <c r="E126" i="1"/>
  <c r="C117" i="1"/>
  <c r="C95" i="1"/>
  <c r="E36" i="1"/>
  <c r="H45" i="21"/>
  <c r="E9" i="5"/>
  <c r="H71" i="4"/>
  <c r="U66" i="4"/>
  <c r="I62" i="4"/>
  <c r="N57" i="4"/>
  <c r="AY52" i="4"/>
  <c r="AN47" i="4"/>
  <c r="S44" i="4"/>
  <c r="W40" i="4"/>
  <c r="AQ36" i="4"/>
  <c r="W32" i="4"/>
  <c r="AR27" i="4"/>
  <c r="CD21" i="4"/>
  <c r="CJ15" i="4"/>
  <c r="AJ11" i="4"/>
  <c r="D66" i="2"/>
  <c r="D19" i="1"/>
  <c r="D22" i="1"/>
  <c r="D13" i="1"/>
  <c r="D98" i="1"/>
  <c r="D16" i="1"/>
  <c r="F65" i="4"/>
  <c r="BI34" i="4"/>
  <c r="T19" i="4"/>
  <c r="F127" i="1"/>
  <c r="D15" i="1"/>
  <c r="D10" i="2"/>
  <c r="F30" i="1"/>
  <c r="CC60" i="4"/>
  <c r="AN21" i="4"/>
  <c r="D101" i="1"/>
  <c r="AX53" i="4"/>
  <c r="AG22" i="4"/>
  <c r="D12" i="5"/>
  <c r="BC71" i="4"/>
  <c r="CD68" i="4"/>
  <c r="CA63" i="4"/>
  <c r="CN58" i="4"/>
  <c r="H54" i="4"/>
  <c r="E49" i="4"/>
  <c r="Z44" i="4"/>
  <c r="W39" i="4"/>
  <c r="K35" i="4"/>
  <c r="P30" i="4"/>
  <c r="M25" i="4"/>
  <c r="AH20" i="4"/>
  <c r="AE15" i="4"/>
  <c r="S11" i="4"/>
  <c r="E128" i="1"/>
  <c r="AZ67" i="4"/>
  <c r="CD37" i="4"/>
  <c r="D69" i="1"/>
  <c r="CD7" i="4"/>
  <c r="Y17" i="4"/>
  <c r="AH57" i="4"/>
  <c r="BX15" i="4"/>
  <c r="R69" i="4"/>
  <c r="BF74" i="4"/>
  <c r="BT68" i="4"/>
  <c r="E63" i="4"/>
  <c r="AY57" i="4"/>
  <c r="CK51" i="4"/>
  <c r="V46" i="4"/>
  <c r="BH40" i="4"/>
  <c r="I35" i="4"/>
  <c r="AE29" i="4"/>
  <c r="BI23" i="4"/>
  <c r="R18" i="4"/>
  <c r="CC11" i="4"/>
  <c r="CB39" i="4"/>
  <c r="G35" i="5"/>
  <c r="CJ69" i="4"/>
  <c r="U64" i="4"/>
  <c r="BO58" i="4"/>
  <c r="H53" i="4"/>
  <c r="AL47" i="4"/>
  <c r="BX41" i="4"/>
  <c r="Y36" i="4"/>
  <c r="AU30" i="4"/>
  <c r="BY24" i="4"/>
  <c r="AH19" i="4"/>
  <c r="BL13" i="4"/>
  <c r="BP9" i="4"/>
  <c r="CP7" i="4"/>
  <c r="D40" i="2"/>
  <c r="F111" i="1"/>
  <c r="F46" i="1"/>
  <c r="C23" i="1"/>
  <c r="S15" i="5"/>
  <c r="CK70" i="4"/>
  <c r="V65" i="4"/>
  <c r="U58" i="4"/>
  <c r="BY50" i="4"/>
  <c r="AO46" i="4"/>
  <c r="E42" i="4"/>
  <c r="CF35" i="4"/>
  <c r="BN29" i="4"/>
  <c r="N25" i="4"/>
  <c r="CF19" i="4"/>
  <c r="I14" i="4"/>
  <c r="M10" i="4"/>
  <c r="L56" i="15"/>
  <c r="R72" i="5"/>
  <c r="H32" i="5"/>
  <c r="CF74" i="4"/>
  <c r="T74" i="4"/>
  <c r="AK73" i="4"/>
  <c r="BR72" i="4"/>
  <c r="F72" i="4"/>
  <c r="AE71" i="4"/>
  <c r="BL70" i="4"/>
  <c r="CS69" i="4"/>
  <c r="AG69" i="4"/>
  <c r="BF68" i="4"/>
  <c r="CE67" i="4"/>
  <c r="S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H46" i="4"/>
  <c r="AO45" i="4"/>
  <c r="BN44" i="4"/>
  <c r="CM43" i="4"/>
  <c r="AA43" i="4"/>
  <c r="AZ42" i="4"/>
  <c r="BQ41" i="4"/>
  <c r="E41" i="4"/>
  <c r="AL40" i="4"/>
  <c r="BK39" i="4"/>
  <c r="CR38" i="4"/>
  <c r="AF38" i="4"/>
  <c r="BM37" i="4"/>
  <c r="CT36" i="4"/>
  <c r="Z36" i="4"/>
  <c r="AY35" i="4"/>
  <c r="BX34" i="4"/>
  <c r="L34" i="4"/>
  <c r="AC33" i="4"/>
  <c r="BJ32" i="4"/>
  <c r="CQ31" i="4"/>
  <c r="W31" i="4"/>
  <c r="BD30" i="4"/>
  <c r="CK29" i="4"/>
  <c r="Y29" i="4"/>
  <c r="AX28" i="4"/>
  <c r="BW27" i="4"/>
  <c r="K27" i="4"/>
  <c r="AJ26" i="4"/>
  <c r="BA25" i="4"/>
  <c r="CH24" i="4"/>
  <c r="V24" i="4"/>
  <c r="AU23" i="4"/>
  <c r="CB22" i="4"/>
  <c r="P22" i="4"/>
  <c r="AW21" i="4"/>
  <c r="BV20" i="4"/>
  <c r="J20" i="4"/>
  <c r="AI19" i="4"/>
  <c r="BH18" i="4"/>
  <c r="BY17" i="4"/>
  <c r="M17" i="4"/>
  <c r="AT16" i="4"/>
  <c r="BS15" i="4"/>
  <c r="G15" i="4"/>
  <c r="AN14" i="4"/>
  <c r="BU13" i="4"/>
  <c r="I13" i="4"/>
  <c r="AH12" i="4"/>
  <c r="BG11" i="4"/>
  <c r="CF10" i="4"/>
  <c r="T10" i="4"/>
  <c r="AK9" i="4"/>
  <c r="BR8" i="4"/>
  <c r="F8" i="4"/>
  <c r="AE7" i="4"/>
  <c r="D41" i="2"/>
  <c r="E125" i="1"/>
  <c r="E103" i="1"/>
  <c r="C94" i="1"/>
  <c r="C33" i="1"/>
  <c r="E13" i="16"/>
  <c r="AS74" i="4"/>
  <c r="AG70" i="4"/>
  <c r="CP65" i="4"/>
  <c r="Z61" i="4"/>
  <c r="AE56" i="4"/>
  <c r="AJ51" i="4"/>
  <c r="CS46" i="4"/>
  <c r="BP43" i="4"/>
  <c r="CR39" i="4"/>
  <c r="S36" i="4"/>
  <c r="CB31" i="4"/>
  <c r="L27" i="4"/>
  <c r="R21" i="4"/>
  <c r="BD15" i="4"/>
  <c r="BA10" i="4"/>
  <c r="D93" i="1"/>
  <c r="D42" i="2"/>
  <c r="F25" i="1"/>
  <c r="F122" i="1"/>
  <c r="D32" i="1"/>
  <c r="D18" i="2"/>
  <c r="AI60" i="4"/>
  <c r="CG42" i="4"/>
  <c r="P31" i="4"/>
  <c r="AT9" i="4"/>
  <c r="D72" i="1"/>
  <c r="D117" i="1"/>
  <c r="N29" i="4"/>
  <c r="AQ66" i="4"/>
  <c r="J27" i="4"/>
  <c r="V7" i="4"/>
  <c r="CD61" i="4"/>
  <c r="BA26" i="4"/>
  <c r="H39" i="6"/>
  <c r="AD72" i="4"/>
  <c r="R68" i="4"/>
  <c r="O63" i="4"/>
  <c r="AB58" i="4"/>
  <c r="AO53" i="4"/>
  <c r="BK47" i="4"/>
  <c r="L42" i="4"/>
  <c r="Y37" i="4"/>
  <c r="V32" i="4"/>
  <c r="AI27" i="4"/>
  <c r="G23" i="4"/>
  <c r="T18" i="4"/>
  <c r="AG13" i="4"/>
  <c r="AD8" i="4"/>
  <c r="C18" i="1"/>
  <c r="CM44" i="4"/>
  <c r="CD13" i="4"/>
  <c r="F101" i="1"/>
  <c r="BH62" i="4"/>
  <c r="AU11" i="4"/>
  <c r="BL51" i="4"/>
  <c r="CQ12" i="4"/>
  <c r="CM60" i="4"/>
  <c r="BO73" i="4"/>
  <c r="H68" i="4"/>
  <c r="AL62" i="4"/>
  <c r="BX56" i="4"/>
  <c r="Y51" i="4"/>
  <c r="AU45" i="4"/>
  <c r="BY39" i="4"/>
  <c r="AH34" i="4"/>
  <c r="BL28" i="4"/>
  <c r="CP22" i="4"/>
  <c r="AQ17" i="4"/>
  <c r="AX10" i="4"/>
  <c r="CP33" i="4"/>
  <c r="CE74" i="4"/>
  <c r="X69" i="4"/>
  <c r="BB63" i="4"/>
  <c r="CN57" i="4"/>
  <c r="AO52" i="4"/>
  <c r="BK46" i="4"/>
  <c r="L41" i="4"/>
  <c r="AX35" i="4"/>
  <c r="CB29" i="4"/>
  <c r="M24" i="4"/>
  <c r="BG18" i="4"/>
  <c r="CS12" i="4"/>
  <c r="AR9" i="4"/>
  <c r="CH7" i="4"/>
  <c r="D32" i="2"/>
  <c r="F110" i="1"/>
  <c r="F45" i="1"/>
  <c r="C16" i="1"/>
  <c r="L12" i="5"/>
  <c r="AO70" i="4"/>
  <c r="AM64" i="4"/>
  <c r="BJ57" i="4"/>
  <c r="AC50" i="4"/>
  <c r="I46" i="4"/>
  <c r="BR41" i="4"/>
  <c r="CG34" i="4"/>
  <c r="AH29" i="4"/>
  <c r="AM24" i="4"/>
  <c r="AJ19" i="4"/>
  <c r="AP13" i="4"/>
  <c r="CQ8" i="4"/>
  <c r="M29" i="15"/>
  <c r="D66" i="5"/>
  <c r="T28" i="5"/>
  <c r="BX74" i="4"/>
  <c r="L74" i="4"/>
  <c r="AC73" i="4"/>
  <c r="BJ72" i="4"/>
  <c r="CQ71" i="4"/>
  <c r="W71" i="4"/>
  <c r="BD70" i="4"/>
  <c r="CK69" i="4"/>
  <c r="Y69" i="4"/>
  <c r="AX68" i="4"/>
  <c r="BW67" i="4"/>
  <c r="K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CS45" i="4"/>
  <c r="AG45" i="4"/>
  <c r="BF44" i="4"/>
  <c r="CE43" i="4"/>
  <c r="S43" i="4"/>
  <c r="AR42" i="4"/>
  <c r="BI41" i="4"/>
  <c r="CP40" i="4"/>
  <c r="AD40" i="4"/>
  <c r="BC39" i="4"/>
  <c r="CJ38" i="4"/>
  <c r="X38" i="4"/>
  <c r="BE37" i="4"/>
  <c r="CD36" i="4"/>
  <c r="R36" i="4"/>
  <c r="AQ35" i="4"/>
  <c r="BP34" i="4"/>
  <c r="CG33" i="4"/>
  <c r="U33" i="4"/>
  <c r="BB32" i="4"/>
  <c r="CA31" i="4"/>
  <c r="O31" i="4"/>
  <c r="AV30" i="4"/>
  <c r="CC29" i="4"/>
  <c r="Q29" i="4"/>
  <c r="AP28" i="4"/>
  <c r="BO27" i="4"/>
  <c r="CN26" i="4"/>
  <c r="AB26" i="4"/>
  <c r="AS25" i="4"/>
  <c r="BZ24" i="4"/>
  <c r="N24" i="4"/>
  <c r="AM23" i="4"/>
  <c r="BT22" i="4"/>
  <c r="H22" i="4"/>
  <c r="AO21" i="4"/>
  <c r="BN20" i="4"/>
  <c r="CM19" i="4"/>
  <c r="AA19" i="4"/>
  <c r="AZ18" i="4"/>
  <c r="BQ17" i="4"/>
  <c r="E17" i="4"/>
  <c r="AL16" i="4"/>
  <c r="BK15" i="4"/>
  <c r="CR14" i="4"/>
  <c r="AF14" i="4"/>
  <c r="BM13" i="4"/>
  <c r="CT12" i="4"/>
  <c r="Z12" i="4"/>
  <c r="AY11" i="4"/>
  <c r="BX10" i="4"/>
  <c r="L10" i="4"/>
  <c r="AC9" i="4"/>
  <c r="BJ8" i="4"/>
  <c r="CQ7" i="4"/>
  <c r="W7" i="4"/>
  <c r="D33" i="2"/>
  <c r="E124" i="1"/>
  <c r="E102" i="1"/>
  <c r="C93" i="1"/>
  <c r="E26" i="1"/>
  <c r="T32" i="15"/>
  <c r="E74" i="4"/>
  <c r="CT69" i="4"/>
  <c r="AL65" i="4"/>
  <c r="BG60" i="4"/>
  <c r="CB55" i="4"/>
  <c r="BA50" i="4"/>
  <c r="AW46" i="4"/>
  <c r="AR43" i="4"/>
  <c r="BT39" i="4"/>
  <c r="AJ35" i="4"/>
  <c r="AV31" i="4"/>
  <c r="BI26" i="4"/>
  <c r="AY20" i="4"/>
  <c r="AF15" i="4"/>
  <c r="BZ9" i="4"/>
  <c r="D34" i="2"/>
  <c r="F128" i="1"/>
  <c r="D118" i="1"/>
  <c r="D97" i="1"/>
  <c r="D23" i="1"/>
  <c r="F125" i="1"/>
  <c r="E74" i="1"/>
  <c r="BR73" i="4"/>
  <c r="CS54" i="4"/>
  <c r="Q46" i="4"/>
  <c r="AT25" i="4"/>
  <c r="F120" i="1"/>
  <c r="F121" i="1"/>
  <c r="CA16" i="4"/>
  <c r="AK31" i="4"/>
  <c r="X20" i="4"/>
  <c r="AM56" i="4"/>
  <c r="N55" i="4"/>
  <c r="BA32" i="4"/>
  <c r="BA8" i="4"/>
  <c r="AJ67" i="4"/>
  <c r="BH43" i="4"/>
  <c r="AD17" i="4"/>
  <c r="AR74" i="4"/>
  <c r="X70" i="4"/>
  <c r="U65" i="4"/>
  <c r="CC61" i="4"/>
  <c r="AS57" i="4"/>
  <c r="BN52" i="4"/>
  <c r="AL48" i="4"/>
  <c r="AY43" i="4"/>
  <c r="BD38" i="4"/>
  <c r="BA33" i="4"/>
  <c r="AW29" i="4"/>
  <c r="BS23" i="4"/>
  <c r="BG19" i="4"/>
  <c r="BL14" i="4"/>
  <c r="BI9" i="4"/>
  <c r="E120" i="1"/>
  <c r="X63" i="4"/>
  <c r="BZ33" i="4"/>
  <c r="D70" i="1"/>
  <c r="F52" i="4"/>
  <c r="C110" i="1"/>
  <c r="CP45" i="4"/>
  <c r="Y10" i="4"/>
  <c r="R53" i="4"/>
  <c r="CN72" i="4"/>
  <c r="AO67" i="4"/>
  <c r="BK61" i="4"/>
  <c r="L56" i="4"/>
  <c r="AX50" i="4"/>
  <c r="CB44" i="4"/>
  <c r="M39" i="4"/>
  <c r="BG33" i="4"/>
  <c r="CS27" i="4"/>
  <c r="AD22" i="4"/>
  <c r="BP16" i="4"/>
  <c r="M7" i="4"/>
  <c r="AA28" i="4"/>
  <c r="S74" i="4"/>
  <c r="BE68" i="4"/>
  <c r="CA62" i="4"/>
  <c r="AB57" i="4"/>
  <c r="BN51" i="4"/>
  <c r="CR45" i="4"/>
  <c r="AC40" i="4"/>
  <c r="BW34" i="4"/>
  <c r="P29" i="4"/>
  <c r="AT23" i="4"/>
  <c r="CF17" i="4"/>
  <c r="AG12" i="4"/>
  <c r="AJ9" i="4"/>
  <c r="BB7" i="4"/>
  <c r="D128" i="1"/>
  <c r="F106" i="1"/>
  <c r="F41" i="1"/>
  <c r="K15" i="14"/>
  <c r="AK74" i="4"/>
  <c r="BV69" i="4"/>
  <c r="BL63" i="4"/>
  <c r="BK56" i="4"/>
  <c r="CH49" i="4"/>
  <c r="Z45" i="4"/>
  <c r="BS40" i="4"/>
  <c r="AT33" i="4"/>
  <c r="K28" i="4"/>
  <c r="AN23" i="4"/>
  <c r="BI18" i="4"/>
  <c r="CE12" i="4"/>
  <c r="W8" i="4"/>
  <c r="L10" i="14"/>
  <c r="P62" i="5"/>
  <c r="M25" i="5"/>
  <c r="BP74" i="4"/>
  <c r="CG73" i="4"/>
  <c r="U73" i="4"/>
  <c r="BB72" i="4"/>
  <c r="CA71" i="4"/>
  <c r="O71" i="4"/>
  <c r="AV70" i="4"/>
  <c r="CC69" i="4"/>
  <c r="Q69" i="4"/>
  <c r="AP68" i="4"/>
  <c r="BO67" i="4"/>
  <c r="CN66" i="4"/>
  <c r="AB66" i="4"/>
  <c r="AS65" i="4"/>
  <c r="BZ64" i="4"/>
  <c r="N64" i="4"/>
  <c r="AM63" i="4"/>
  <c r="BT62" i="4"/>
  <c r="H62" i="4"/>
  <c r="AO61" i="4"/>
  <c r="BN60" i="4"/>
  <c r="CM59" i="4"/>
  <c r="AA59" i="4"/>
  <c r="AZ58" i="4"/>
  <c r="BQ57" i="4"/>
  <c r="E57" i="4"/>
  <c r="AL56" i="4"/>
  <c r="BK55" i="4"/>
  <c r="CR54" i="4"/>
  <c r="AF54" i="4"/>
  <c r="BM53" i="4"/>
  <c r="CT52" i="4"/>
  <c r="Z52" i="4"/>
  <c r="AY51" i="4"/>
  <c r="BX50" i="4"/>
  <c r="L50" i="4"/>
  <c r="AC49" i="4"/>
  <c r="BJ48" i="4"/>
  <c r="CQ47" i="4"/>
  <c r="W47" i="4"/>
  <c r="BD46" i="4"/>
  <c r="CK45" i="4"/>
  <c r="Y45" i="4"/>
  <c r="AX44" i="4"/>
  <c r="BW43" i="4"/>
  <c r="K43" i="4"/>
  <c r="AJ42" i="4"/>
  <c r="BA41" i="4"/>
  <c r="CH40" i="4"/>
  <c r="V40" i="4"/>
  <c r="AU39" i="4"/>
  <c r="CB38" i="4"/>
  <c r="P38" i="4"/>
  <c r="AW37" i="4"/>
  <c r="BV36" i="4"/>
  <c r="J36" i="4"/>
  <c r="AI35" i="4"/>
  <c r="BH34" i="4"/>
  <c r="BY33" i="4"/>
  <c r="M33" i="4"/>
  <c r="AT32" i="4"/>
  <c r="BS31" i="4"/>
  <c r="G31" i="4"/>
  <c r="AN30" i="4"/>
  <c r="BU29" i="4"/>
  <c r="I29" i="4"/>
  <c r="AH28" i="4"/>
  <c r="BG27" i="4"/>
  <c r="CF26" i="4"/>
  <c r="T26" i="4"/>
  <c r="AK25" i="4"/>
  <c r="BR24" i="4"/>
  <c r="F24" i="4"/>
  <c r="AE23" i="4"/>
  <c r="BL22" i="4"/>
  <c r="CS21" i="4"/>
  <c r="AG21" i="4"/>
  <c r="BF20" i="4"/>
  <c r="CE19" i="4"/>
  <c r="S19" i="4"/>
  <c r="AR18" i="4"/>
  <c r="BI17" i="4"/>
  <c r="CP16" i="4"/>
  <c r="AD16" i="4"/>
  <c r="BC15" i="4"/>
  <c r="CJ14" i="4"/>
  <c r="X14" i="4"/>
  <c r="BE13" i="4"/>
  <c r="CD12" i="4"/>
  <c r="R12" i="4"/>
  <c r="AQ11" i="4"/>
  <c r="BP10" i="4"/>
  <c r="CG9" i="4"/>
  <c r="U9" i="4"/>
  <c r="BB8" i="4"/>
  <c r="CA7" i="4"/>
  <c r="O7" i="4"/>
  <c r="D25" i="2"/>
  <c r="E123" i="1"/>
  <c r="E101" i="1"/>
  <c r="C22" i="1"/>
  <c r="D11" i="13"/>
  <c r="AX69" i="4"/>
  <c r="U50" i="4"/>
  <c r="H39" i="4"/>
  <c r="CC14" i="4"/>
  <c r="F26" i="1"/>
  <c r="F100" i="1"/>
  <c r="Y74" i="4"/>
  <c r="J13" i="4"/>
  <c r="AZ49" i="4"/>
  <c r="CE10" i="4"/>
  <c r="F73" i="4"/>
  <c r="BT31" i="4"/>
  <c r="E49" i="5"/>
  <c r="CJ70" i="4"/>
  <c r="CG65" i="4"/>
  <c r="Q61" i="4"/>
  <c r="AM55" i="4"/>
  <c r="AZ50" i="4"/>
  <c r="CT44" i="4"/>
  <c r="BJ40" i="4"/>
  <c r="BW35" i="4"/>
  <c r="CB30" i="4"/>
  <c r="BH26" i="4"/>
  <c r="BU21" i="4"/>
  <c r="F16" i="4"/>
  <c r="CE11" i="4"/>
  <c r="D65" i="2"/>
  <c r="O72" i="4"/>
  <c r="CQ40" i="4"/>
  <c r="CQ16" i="4"/>
  <c r="F74" i="1"/>
  <c r="BA45" i="4"/>
  <c r="AN55" i="4"/>
  <c r="AQ40" i="4"/>
  <c r="AJ7" i="4"/>
  <c r="AB35" i="4"/>
  <c r="AB72" i="4"/>
  <c r="BN66" i="4"/>
  <c r="CR60" i="4"/>
  <c r="AC55" i="4"/>
  <c r="BW49" i="4"/>
  <c r="P44" i="4"/>
  <c r="AT38" i="4"/>
  <c r="CF32" i="4"/>
  <c r="AG27" i="4"/>
  <c r="BC21" i="4"/>
  <c r="CG15" i="4"/>
  <c r="P32" i="5"/>
  <c r="AV23" i="4"/>
  <c r="AR73" i="4"/>
  <c r="CD67" i="4"/>
  <c r="O62" i="4"/>
  <c r="AS56" i="4"/>
  <c r="CM50" i="4"/>
  <c r="AF45" i="4"/>
  <c r="BJ39" i="4"/>
  <c r="K34" i="4"/>
  <c r="AW28" i="4"/>
  <c r="BS22" i="4"/>
  <c r="T17" i="4"/>
  <c r="BF11" i="4"/>
  <c r="CG8" i="4"/>
  <c r="AT7" i="4"/>
  <c r="D127" i="1"/>
  <c r="F105" i="1"/>
  <c r="F40" i="1"/>
  <c r="G62" i="7"/>
  <c r="U74" i="4"/>
  <c r="CE68" i="4"/>
  <c r="H63" i="4"/>
  <c r="G56" i="4"/>
  <c r="AT49" i="4"/>
  <c r="BW44" i="4"/>
  <c r="BD39" i="4"/>
  <c r="F33" i="4"/>
  <c r="BH27" i="4"/>
  <c r="CK22" i="4"/>
  <c r="U18" i="4"/>
  <c r="BG12" i="4"/>
  <c r="CJ7" i="4"/>
  <c r="H67" i="6"/>
  <c r="I59" i="5"/>
  <c r="F22" i="5"/>
  <c r="BH74" i="4"/>
  <c r="BY73" i="4"/>
  <c r="M73" i="4"/>
  <c r="AT72" i="4"/>
  <c r="BS71" i="4"/>
  <c r="G71" i="4"/>
  <c r="AN70" i="4"/>
  <c r="BU69" i="4"/>
  <c r="I69" i="4"/>
  <c r="AH68" i="4"/>
  <c r="BG67" i="4"/>
  <c r="CF66" i="4"/>
  <c r="T66" i="4"/>
  <c r="AK65" i="4"/>
  <c r="BR64" i="4"/>
  <c r="F64" i="4"/>
  <c r="AE63" i="4"/>
  <c r="BL62" i="4"/>
  <c r="CS61" i="4"/>
  <c r="AG61" i="4"/>
  <c r="BF60" i="4"/>
  <c r="CE59" i="4"/>
  <c r="S59" i="4"/>
  <c r="AR58" i="4"/>
  <c r="BI57" i="4"/>
  <c r="CP56" i="4"/>
  <c r="AD56" i="4"/>
  <c r="BC55" i="4"/>
  <c r="CJ54" i="4"/>
  <c r="X54" i="4"/>
  <c r="BE53" i="4"/>
  <c r="CD52" i="4"/>
  <c r="R52" i="4"/>
  <c r="AQ51" i="4"/>
  <c r="BP50" i="4"/>
  <c r="CG49" i="4"/>
  <c r="U49" i="4"/>
  <c r="BB48" i="4"/>
  <c r="CA47" i="4"/>
  <c r="O47" i="4"/>
  <c r="AV46" i="4"/>
  <c r="CC45" i="4"/>
  <c r="Q45" i="4"/>
  <c r="AP44" i="4"/>
  <c r="BO43" i="4"/>
  <c r="CN42" i="4"/>
  <c r="AB42" i="4"/>
  <c r="AS41" i="4"/>
  <c r="BZ40" i="4"/>
  <c r="N40" i="4"/>
  <c r="AM39" i="4"/>
  <c r="BT38" i="4"/>
  <c r="H38" i="4"/>
  <c r="AO37" i="4"/>
  <c r="BN36" i="4"/>
  <c r="CM35" i="4"/>
  <c r="AA35" i="4"/>
  <c r="AZ34" i="4"/>
  <c r="BQ33" i="4"/>
  <c r="E33" i="4"/>
  <c r="AL32" i="4"/>
  <c r="BK31" i="4"/>
  <c r="CR30" i="4"/>
  <c r="AF30" i="4"/>
  <c r="BM29" i="4"/>
  <c r="CT28" i="4"/>
  <c r="Z28" i="4"/>
  <c r="AY27" i="4"/>
  <c r="BX26" i="4"/>
  <c r="L26" i="4"/>
  <c r="AC25" i="4"/>
  <c r="BJ24" i="4"/>
  <c r="CQ23" i="4"/>
  <c r="W23" i="4"/>
  <c r="BD22" i="4"/>
  <c r="CK21" i="4"/>
  <c r="Y21" i="4"/>
  <c r="AX20" i="4"/>
  <c r="BW19" i="4"/>
  <c r="K19" i="4"/>
  <c r="AJ18" i="4"/>
  <c r="BA17" i="4"/>
  <c r="CH16" i="4"/>
  <c r="V16" i="4"/>
  <c r="AU15" i="4"/>
  <c r="CB14" i="4"/>
  <c r="P14" i="4"/>
  <c r="AW13" i="4"/>
  <c r="BV12" i="4"/>
  <c r="J12" i="4"/>
  <c r="AI11" i="4"/>
  <c r="BH10" i="4"/>
  <c r="BY9" i="4"/>
  <c r="M9" i="4"/>
  <c r="AT8" i="4"/>
  <c r="BS7" i="4"/>
  <c r="G7" i="4"/>
  <c r="D17" i="2"/>
  <c r="E122" i="1"/>
  <c r="E100" i="1"/>
  <c r="C72" i="1"/>
  <c r="C21" i="1"/>
  <c r="D19" i="12"/>
  <c r="V73" i="4"/>
  <c r="Z69" i="4"/>
  <c r="BK64" i="4"/>
  <c r="AJ59" i="4"/>
  <c r="AG54" i="4"/>
  <c r="AD49" i="4"/>
  <c r="BV45" i="4"/>
  <c r="BA42" i="4"/>
  <c r="BU38" i="4"/>
  <c r="AC34" i="4"/>
  <c r="BU30" i="4"/>
  <c r="CQ24" i="4"/>
  <c r="AS18" i="4"/>
  <c r="BE14" i="4"/>
  <c r="BS8" i="4"/>
  <c r="F102" i="1"/>
  <c r="F103" i="1"/>
  <c r="D34" i="1"/>
  <c r="AA65" i="4"/>
  <c r="W38" i="4"/>
  <c r="D124" i="1"/>
  <c r="CR47" i="4"/>
  <c r="D49" i="26"/>
  <c r="CP72" i="4"/>
  <c r="AQ67" i="4"/>
  <c r="AV62" i="4"/>
  <c r="N56" i="4"/>
  <c r="AA51" i="4"/>
  <c r="BM45" i="4"/>
  <c r="CQ39" i="4"/>
  <c r="AJ34" i="4"/>
  <c r="J28" i="4"/>
  <c r="AN22" i="4"/>
  <c r="BR16" i="4"/>
  <c r="AR10" i="4"/>
  <c r="C97" i="1"/>
  <c r="AP53" i="4"/>
  <c r="CB7" i="4"/>
  <c r="BO39" i="4"/>
  <c r="BG20" i="4"/>
  <c r="CC34" i="4"/>
  <c r="F81" i="1"/>
  <c r="CH25" i="4"/>
  <c r="AS71" i="4"/>
  <c r="CM65" i="4"/>
  <c r="AF60" i="4"/>
  <c r="BJ54" i="4"/>
  <c r="K49" i="4"/>
  <c r="AW43" i="4"/>
  <c r="BS37" i="4"/>
  <c r="T32" i="4"/>
  <c r="BF26" i="4"/>
  <c r="CJ20" i="4"/>
  <c r="U15" i="4"/>
  <c r="BD63" i="4"/>
  <c r="BH19" i="4"/>
  <c r="BI72" i="4"/>
  <c r="R67" i="4"/>
  <c r="AV61" i="4"/>
  <c r="BZ55" i="4"/>
  <c r="AA50" i="4"/>
  <c r="BM44" i="4"/>
  <c r="CQ38" i="4"/>
  <c r="AJ33" i="4"/>
  <c r="BV27" i="4"/>
  <c r="G22" i="4"/>
  <c r="AK16" i="4"/>
  <c r="R11" i="4"/>
  <c r="BI8" i="4"/>
  <c r="AD7" i="4"/>
  <c r="D125" i="1"/>
  <c r="D102" i="1"/>
  <c r="D36" i="1"/>
  <c r="G73" i="5"/>
  <c r="BJ73" i="4"/>
  <c r="CN67" i="4"/>
  <c r="AW62" i="4"/>
  <c r="AF55" i="4"/>
  <c r="W48" i="4"/>
  <c r="CN43" i="4"/>
  <c r="CS38" i="4"/>
  <c r="G32" i="4"/>
  <c r="AB27" i="4"/>
  <c r="BE22" i="4"/>
  <c r="CP17" i="4"/>
  <c r="AA12" i="4"/>
  <c r="P7" i="4"/>
  <c r="G51" i="6"/>
  <c r="L52" i="5"/>
  <c r="R18" i="5"/>
  <c r="AZ74" i="4"/>
  <c r="BQ73" i="4"/>
  <c r="E73" i="4"/>
  <c r="AL72" i="4"/>
  <c r="BK71" i="4"/>
  <c r="CR70" i="4"/>
  <c r="AF70" i="4"/>
  <c r="BM69" i="4"/>
  <c r="CT68" i="4"/>
  <c r="Z68" i="4"/>
  <c r="AY67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AN46" i="4"/>
  <c r="BU45" i="4"/>
  <c r="I45" i="4"/>
  <c r="AH44" i="4"/>
  <c r="BG43" i="4"/>
  <c r="CF42" i="4"/>
  <c r="T42" i="4"/>
  <c r="AK41" i="4"/>
  <c r="BR40" i="4"/>
  <c r="F40" i="4"/>
  <c r="AE39" i="4"/>
  <c r="BL38" i="4"/>
  <c r="CS37" i="4"/>
  <c r="AG37" i="4"/>
  <c r="BF36" i="4"/>
  <c r="CE35" i="4"/>
  <c r="S35" i="4"/>
  <c r="AR34" i="4"/>
  <c r="BI33" i="4"/>
  <c r="CP32" i="4"/>
  <c r="AD32" i="4"/>
  <c r="BC31" i="4"/>
  <c r="CJ30" i="4"/>
  <c r="X30" i="4"/>
  <c r="BE29" i="4"/>
  <c r="CD28" i="4"/>
  <c r="R28" i="4"/>
  <c r="AQ27" i="4"/>
  <c r="BP26" i="4"/>
  <c r="CG25" i="4"/>
  <c r="U25" i="4"/>
  <c r="BB24" i="4"/>
  <c r="CA23" i="4"/>
  <c r="O23" i="4"/>
  <c r="AV22" i="4"/>
  <c r="CC21" i="4"/>
  <c r="Q21" i="4"/>
  <c r="AP20" i="4"/>
  <c r="BO19" i="4"/>
  <c r="CN18" i="4"/>
  <c r="AB18" i="4"/>
  <c r="AS17" i="4"/>
  <c r="BZ16" i="4"/>
  <c r="N16" i="4"/>
  <c r="AM15" i="4"/>
  <c r="BT14" i="4"/>
  <c r="H14" i="4"/>
  <c r="AO13" i="4"/>
  <c r="BN12" i="4"/>
  <c r="CM11" i="4"/>
  <c r="AA11" i="4"/>
  <c r="AZ10" i="4"/>
  <c r="BQ9" i="4"/>
  <c r="E9" i="4"/>
  <c r="AL8" i="4"/>
  <c r="BK7" i="4"/>
  <c r="D73" i="2"/>
  <c r="D9" i="2"/>
  <c r="E121" i="1"/>
  <c r="C98" i="1"/>
  <c r="C71" i="1"/>
  <c r="C19" i="1"/>
  <c r="E53" i="6"/>
  <c r="CA72" i="4"/>
  <c r="K68" i="4"/>
  <c r="CB63" i="4"/>
  <c r="CG58" i="4"/>
  <c r="I54" i="4"/>
  <c r="F49" i="4"/>
  <c r="AH45" i="4"/>
  <c r="V41" i="4"/>
  <c r="AG38" i="4"/>
  <c r="E34" i="4"/>
  <c r="Q30" i="4"/>
  <c r="W24" i="4"/>
  <c r="BR17" i="4"/>
  <c r="Y14" i="4"/>
  <c r="AM8" i="4"/>
  <c r="D94" i="1"/>
  <c r="D95" i="1"/>
  <c r="D96" i="1"/>
  <c r="D26" i="2"/>
  <c r="F124" i="1"/>
  <c r="F126" i="1"/>
  <c r="H34" i="4"/>
  <c r="BZ70" i="4"/>
  <c r="BM59" i="4"/>
  <c r="CQ53" i="4"/>
  <c r="AJ48" i="4"/>
  <c r="BV42" i="4"/>
  <c r="G37" i="4"/>
  <c r="CE25" i="4"/>
  <c r="BB14" i="4"/>
  <c r="CP71" i="4"/>
  <c r="CT43" i="4"/>
  <c r="BR15" i="4"/>
  <c r="S69" i="5"/>
  <c r="AW38" i="4"/>
  <c r="CF11" i="4"/>
  <c r="BI73" i="4"/>
  <c r="BE69" i="4"/>
  <c r="BB64" i="4"/>
  <c r="AP60" i="4"/>
  <c r="BZ56" i="4"/>
  <c r="CM51" i="4"/>
  <c r="CR46" i="4"/>
  <c r="BX42" i="4"/>
  <c r="CK37" i="4"/>
  <c r="CH32" i="4"/>
  <c r="BV28" i="4"/>
  <c r="AT24" i="4"/>
  <c r="CF18" i="4"/>
  <c r="CS13" i="4"/>
  <c r="CP8" i="4"/>
  <c r="C70" i="1"/>
  <c r="AS58" i="4"/>
  <c r="Z29" i="4"/>
  <c r="D18" i="1"/>
  <c r="H18" i="1" l="1"/>
  <c r="D17" i="1"/>
  <c r="G70" i="1"/>
  <c r="CO8" i="4"/>
  <c r="CL51" i="4"/>
  <c r="CO71" i="4"/>
  <c r="H96" i="1"/>
  <c r="H95" i="1"/>
  <c r="H94" i="1"/>
  <c r="D34" i="4"/>
  <c r="G19" i="1"/>
  <c r="G71" i="1"/>
  <c r="G98" i="1"/>
  <c r="BK75" i="4"/>
  <c r="D9" i="4"/>
  <c r="CL11" i="4"/>
  <c r="CO32" i="4"/>
  <c r="AU76" i="4"/>
  <c r="D73" i="4"/>
  <c r="Q18" i="5"/>
  <c r="P75" i="4"/>
  <c r="CO17" i="4"/>
  <c r="AF76" i="4"/>
  <c r="H36" i="1"/>
  <c r="D38" i="1"/>
  <c r="H102" i="1"/>
  <c r="H125" i="1"/>
  <c r="AD75" i="4"/>
  <c r="BZ76" i="4"/>
  <c r="CL65" i="4"/>
  <c r="CB75" i="4"/>
  <c r="G97" i="1"/>
  <c r="CO72" i="4"/>
  <c r="K49" i="26"/>
  <c r="H124" i="1"/>
  <c r="H34" i="1"/>
  <c r="F104" i="1"/>
  <c r="G19" i="12"/>
  <c r="G21" i="1"/>
  <c r="C20" i="1"/>
  <c r="G72" i="1"/>
  <c r="G75" i="4"/>
  <c r="BS75" i="4"/>
  <c r="D33" i="4"/>
  <c r="CL35" i="4"/>
  <c r="BC76" i="4"/>
  <c r="CO56" i="4"/>
  <c r="CJ75" i="4"/>
  <c r="F39" i="1"/>
  <c r="F50" i="1" s="1"/>
  <c r="F114" i="1"/>
  <c r="H127" i="1"/>
  <c r="AT75" i="4"/>
  <c r="CL50" i="4"/>
  <c r="AC76" i="4"/>
  <c r="AJ75" i="4"/>
  <c r="AN76" i="4"/>
  <c r="F75" i="1"/>
  <c r="AM76" i="4"/>
  <c r="F11" i="13"/>
  <c r="G22" i="1"/>
  <c r="O75" i="4"/>
  <c r="CA75" i="4"/>
  <c r="CO16" i="4"/>
  <c r="BK76" i="4"/>
  <c r="D57" i="4"/>
  <c r="CL59" i="4"/>
  <c r="H128" i="1"/>
  <c r="BB75" i="4"/>
  <c r="M75" i="4"/>
  <c r="CO45" i="4"/>
  <c r="G110" i="1"/>
  <c r="H70" i="1"/>
  <c r="E129" i="1"/>
  <c r="E131" i="1" s="1"/>
  <c r="N76" i="4"/>
  <c r="F129" i="1"/>
  <c r="F131" i="1" s="1"/>
  <c r="E75" i="1"/>
  <c r="H23" i="1"/>
  <c r="H97" i="1"/>
  <c r="H118" i="1"/>
  <c r="CB76" i="4"/>
  <c r="D74" i="4"/>
  <c r="G93" i="1"/>
  <c r="C99" i="1"/>
  <c r="W75" i="4"/>
  <c r="CQ75" i="4"/>
  <c r="D17" i="4"/>
  <c r="CL19" i="4"/>
  <c r="CO40" i="4"/>
  <c r="G76" i="4"/>
  <c r="BS76" i="4"/>
  <c r="G16" i="1"/>
  <c r="CH75" i="4"/>
  <c r="CO33" i="4"/>
  <c r="CO22" i="4"/>
  <c r="CL60" i="4"/>
  <c r="CL44" i="4"/>
  <c r="G18" i="1"/>
  <c r="C17" i="1"/>
  <c r="V75" i="4"/>
  <c r="H117" i="1"/>
  <c r="D119" i="1"/>
  <c r="H72" i="1"/>
  <c r="H32" i="1"/>
  <c r="D35" i="1"/>
  <c r="F27" i="1"/>
  <c r="H93" i="1"/>
  <c r="D99" i="1"/>
  <c r="CO65" i="4"/>
  <c r="G33" i="1"/>
  <c r="G94" i="1"/>
  <c r="E104" i="1"/>
  <c r="AE75" i="4"/>
  <c r="D41" i="4"/>
  <c r="CL43" i="4"/>
  <c r="O76" i="4"/>
  <c r="CA76" i="4"/>
  <c r="CO64" i="4"/>
  <c r="Q72" i="5"/>
  <c r="D42" i="4"/>
  <c r="G23" i="1"/>
  <c r="CP75" i="4"/>
  <c r="CO7" i="4"/>
  <c r="D63" i="4"/>
  <c r="CD75" i="4"/>
  <c r="H69" i="1"/>
  <c r="D73" i="1"/>
  <c r="D49" i="4"/>
  <c r="H101" i="1"/>
  <c r="F31" i="1"/>
  <c r="H15" i="1"/>
  <c r="H16" i="1"/>
  <c r="H98" i="1"/>
  <c r="H13" i="1"/>
  <c r="H22" i="1"/>
  <c r="H19" i="1"/>
  <c r="E38" i="1"/>
  <c r="G95" i="1"/>
  <c r="G117" i="1"/>
  <c r="C119" i="1"/>
  <c r="AM75" i="4"/>
  <c r="AM77" i="4" s="1"/>
  <c r="CO24" i="4"/>
  <c r="W76" i="4"/>
  <c r="CQ76" i="4"/>
  <c r="D65" i="4"/>
  <c r="CL67" i="4"/>
  <c r="N35" i="5"/>
  <c r="I20" i="6"/>
  <c r="C35" i="1"/>
  <c r="G32" i="1"/>
  <c r="D48" i="4"/>
  <c r="N51" i="5"/>
  <c r="H71" i="1"/>
  <c r="BC75" i="4"/>
  <c r="F29" i="1"/>
  <c r="H33" i="1"/>
  <c r="H21" i="1"/>
  <c r="D20" i="1"/>
  <c r="D14" i="1" s="1"/>
  <c r="F38" i="1"/>
  <c r="AN75" i="4"/>
  <c r="CL52" i="4"/>
  <c r="I12" i="6"/>
  <c r="G13" i="1"/>
  <c r="G69" i="1"/>
  <c r="C73" i="1"/>
  <c r="G96" i="1"/>
  <c r="G118" i="1"/>
  <c r="AU75" i="4"/>
  <c r="AU77" i="4" s="1"/>
  <c r="D25" i="4"/>
  <c r="CL27" i="4"/>
  <c r="CO48" i="4"/>
  <c r="AE76" i="4"/>
  <c r="G34" i="1"/>
  <c r="H120" i="1"/>
  <c r="D129" i="1"/>
  <c r="BD75" i="4"/>
  <c r="E27" i="1"/>
  <c r="H37" i="1"/>
  <c r="H103" i="1"/>
  <c r="D104" i="1"/>
  <c r="H126" i="1"/>
  <c r="AL75" i="4"/>
  <c r="D8" i="4"/>
  <c r="CL10" i="4"/>
  <c r="CO31" i="4"/>
  <c r="V76" i="4"/>
  <c r="CH76" i="4"/>
  <c r="D72" i="4"/>
  <c r="CL74" i="4"/>
  <c r="I28" i="6"/>
  <c r="E39" i="1"/>
  <c r="E50" i="1" s="1"/>
  <c r="BI75" i="4"/>
  <c r="D23" i="4"/>
  <c r="CL25" i="4"/>
  <c r="CO46" i="4"/>
  <c r="AK76" i="4"/>
  <c r="G74" i="1"/>
  <c r="C75" i="1"/>
  <c r="H42" i="1"/>
  <c r="BH75" i="4"/>
  <c r="D29" i="4"/>
  <c r="D32" i="4"/>
  <c r="CL34" i="4"/>
  <c r="AD76" i="4"/>
  <c r="CP76" i="4"/>
  <c r="CO55" i="4"/>
  <c r="BL75" i="4"/>
  <c r="D47" i="4"/>
  <c r="CL49" i="4"/>
  <c r="AS76" i="4"/>
  <c r="CO70" i="4"/>
  <c r="H47" i="1"/>
  <c r="CL24" i="4"/>
  <c r="AI75" i="4"/>
  <c r="CO15" i="4"/>
  <c r="AL76" i="4"/>
  <c r="D56" i="4"/>
  <c r="CL58" i="4"/>
  <c r="N11" i="5"/>
  <c r="E77" i="1"/>
  <c r="CO30" i="4"/>
  <c r="BA76" i="4"/>
  <c r="D71" i="4"/>
  <c r="X76" i="4"/>
  <c r="F68" i="1"/>
  <c r="D114" i="1"/>
  <c r="H114" i="1" s="1"/>
  <c r="H105" i="1"/>
  <c r="BG76" i="4"/>
  <c r="H74" i="1"/>
  <c r="D75" i="1"/>
  <c r="H75" i="1" s="1"/>
  <c r="H121" i="1"/>
  <c r="BJ75" i="4"/>
  <c r="D16" i="4"/>
  <c r="CL18" i="4"/>
  <c r="CO39" i="4"/>
  <c r="AT76" i="4"/>
  <c r="M76" i="5"/>
  <c r="H20" i="7"/>
  <c r="G100" i="1"/>
  <c r="D31" i="4"/>
  <c r="CL33" i="4"/>
  <c r="CO54" i="4"/>
  <c r="BI76" i="4"/>
  <c r="I63" i="6"/>
  <c r="E75" i="4"/>
  <c r="D7" i="4"/>
  <c r="H110" i="1"/>
  <c r="G122" i="1"/>
  <c r="Q26" i="5"/>
  <c r="H25" i="1"/>
  <c r="D27" i="1"/>
  <c r="F77" i="1"/>
  <c r="H122" i="1"/>
  <c r="F75" i="4"/>
  <c r="BR75" i="4"/>
  <c r="D40" i="4"/>
  <c r="CL42" i="4"/>
  <c r="BB76" i="4"/>
  <c r="CO63" i="4"/>
  <c r="H52" i="7"/>
  <c r="CO9" i="4"/>
  <c r="CO14" i="4"/>
  <c r="E76" i="4"/>
  <c r="D55" i="4"/>
  <c r="BQ76" i="4"/>
  <c r="CL57" i="4"/>
  <c r="Q34" i="5"/>
  <c r="H113" i="1"/>
  <c r="T76" i="4"/>
  <c r="BT75" i="4"/>
  <c r="CL31" i="4"/>
  <c r="G15" i="1"/>
  <c r="H26" i="1"/>
  <c r="H100" i="1"/>
  <c r="H123" i="1"/>
  <c r="N75" i="4"/>
  <c r="N77" i="4" s="1"/>
  <c r="BZ75" i="4"/>
  <c r="CO23" i="4"/>
  <c r="BJ76" i="4"/>
  <c r="D64" i="4"/>
  <c r="CL66" i="4"/>
  <c r="D45" i="14"/>
  <c r="O45" i="14" s="1"/>
  <c r="P76" i="4"/>
  <c r="G121" i="1"/>
  <c r="D15" i="4"/>
  <c r="CL17" i="4"/>
  <c r="CO38" i="4"/>
  <c r="M76" i="4"/>
  <c r="BY76" i="4"/>
  <c r="CO57" i="4"/>
  <c r="CO73" i="4"/>
  <c r="D22" i="4"/>
  <c r="CF76" i="4"/>
  <c r="G47" i="1"/>
  <c r="D24" i="4"/>
  <c r="CL26" i="4"/>
  <c r="CO47" i="4"/>
  <c r="F76" i="4"/>
  <c r="BR76" i="4"/>
  <c r="N65" i="5"/>
  <c r="BT76" i="4"/>
  <c r="D75" i="2"/>
  <c r="D39" i="4"/>
  <c r="CL41" i="4"/>
  <c r="U76" i="4"/>
  <c r="CG76" i="4"/>
  <c r="CO62" i="4"/>
  <c r="D29" i="1"/>
  <c r="H29" i="1" s="1"/>
  <c r="H28" i="1"/>
  <c r="F35" i="1"/>
  <c r="G52" i="1"/>
  <c r="S75" i="5"/>
  <c r="I37" i="6"/>
  <c r="CL28" i="4"/>
  <c r="BD76" i="4"/>
  <c r="G103" i="1"/>
  <c r="C104" i="1"/>
  <c r="G104" i="1" s="1"/>
  <c r="AS75" i="4"/>
  <c r="AS77" i="4" s="1"/>
  <c r="D39" i="1"/>
  <c r="H40" i="1"/>
  <c r="H48" i="1"/>
  <c r="H111" i="1"/>
  <c r="AR75" i="4"/>
  <c r="D46" i="4"/>
  <c r="CL48" i="4"/>
  <c r="CI48" i="4" s="1"/>
  <c r="AB76" i="4"/>
  <c r="CN76" i="4"/>
  <c r="CO69" i="4"/>
  <c r="CR76" i="4"/>
  <c r="G126" i="1"/>
  <c r="G111" i="1"/>
  <c r="AQ75" i="4"/>
  <c r="CO12" i="4"/>
  <c r="CL55" i="4"/>
  <c r="CM76" i="4"/>
  <c r="H56" i="1"/>
  <c r="G60" i="1"/>
  <c r="X75" i="4"/>
  <c r="CJ76" i="4"/>
  <c r="F12" i="1"/>
  <c r="H41" i="1"/>
  <c r="H49" i="1"/>
  <c r="H112" i="1"/>
  <c r="AZ75" i="4"/>
  <c r="CL8" i="4"/>
  <c r="CI8" i="4" s="1"/>
  <c r="CO29" i="4"/>
  <c r="AJ76" i="4"/>
  <c r="D70" i="4"/>
  <c r="CL72" i="4"/>
  <c r="Q10" i="5"/>
  <c r="CL9" i="4"/>
  <c r="G112" i="1"/>
  <c r="AY75" i="4"/>
  <c r="D13" i="4"/>
  <c r="CL15" i="4"/>
  <c r="CI15" i="4" s="1"/>
  <c r="CO36" i="4"/>
  <c r="CO44" i="4"/>
  <c r="CI44" i="4" s="1"/>
  <c r="H64" i="1"/>
  <c r="E73" i="1"/>
  <c r="J76" i="5"/>
  <c r="D30" i="4"/>
  <c r="CL32" i="4"/>
  <c r="CO53" i="4"/>
  <c r="AR76" i="4"/>
  <c r="G75" i="6"/>
  <c r="D76" i="2"/>
  <c r="E12" i="1"/>
  <c r="G105" i="1"/>
  <c r="C114" i="1"/>
  <c r="G113" i="1"/>
  <c r="BG75" i="4"/>
  <c r="BG77" i="4" s="1"/>
  <c r="D37" i="4"/>
  <c r="CL39" i="4"/>
  <c r="CI39" i="4" s="1"/>
  <c r="D45" i="4"/>
  <c r="CL63" i="4"/>
  <c r="CI63" i="4" s="1"/>
  <c r="N57" i="5"/>
  <c r="D92" i="1"/>
  <c r="H78" i="1"/>
  <c r="CL54" i="4"/>
  <c r="G82" i="1"/>
  <c r="E76" i="5"/>
  <c r="G124" i="1"/>
  <c r="H43" i="1"/>
  <c r="H76" i="1"/>
  <c r="D77" i="1"/>
  <c r="H106" i="1"/>
  <c r="F116" i="1"/>
  <c r="BP75" i="4"/>
  <c r="CO13" i="4"/>
  <c r="D54" i="4"/>
  <c r="AZ76" i="4"/>
  <c r="CL56" i="4"/>
  <c r="G36" i="1"/>
  <c r="C38" i="1"/>
  <c r="U75" i="4"/>
  <c r="G106" i="1"/>
  <c r="E116" i="1"/>
  <c r="BO75" i="4"/>
  <c r="CO20" i="4"/>
  <c r="H86" i="1"/>
  <c r="BN76" i="4"/>
  <c r="G42" i="1"/>
  <c r="G90" i="1"/>
  <c r="I68" i="6"/>
  <c r="CL73" i="4"/>
  <c r="G26" i="1"/>
  <c r="G128" i="1"/>
  <c r="H44" i="1"/>
  <c r="F92" i="1"/>
  <c r="H107" i="1"/>
  <c r="L75" i="4"/>
  <c r="BX75" i="4"/>
  <c r="D14" i="4"/>
  <c r="CL16" i="4"/>
  <c r="CI16" i="4" s="1"/>
  <c r="CO37" i="4"/>
  <c r="BH76" i="4"/>
  <c r="BA75" i="4"/>
  <c r="C29" i="1"/>
  <c r="G28" i="1"/>
  <c r="G107" i="1"/>
  <c r="K75" i="4"/>
  <c r="BW75" i="4"/>
  <c r="D21" i="4"/>
  <c r="CL23" i="4"/>
  <c r="AA76" i="4"/>
  <c r="C116" i="1"/>
  <c r="G115" i="1"/>
  <c r="CO50" i="4"/>
  <c r="Q75" i="20"/>
  <c r="Q38" i="5"/>
  <c r="H45" i="1"/>
  <c r="H108" i="1"/>
  <c r="T75" i="4"/>
  <c r="CF75" i="4"/>
  <c r="D38" i="4"/>
  <c r="CL40" i="4"/>
  <c r="BP76" i="4"/>
  <c r="CO61" i="4"/>
  <c r="CG75" i="4"/>
  <c r="C39" i="1"/>
  <c r="G40" i="1"/>
  <c r="E92" i="1"/>
  <c r="G108" i="1"/>
  <c r="S75" i="4"/>
  <c r="CE75" i="4"/>
  <c r="CO52" i="4"/>
  <c r="CI52" i="4" s="1"/>
  <c r="AQ76" i="4"/>
  <c r="CO60" i="4"/>
  <c r="CI60" i="4" s="1"/>
  <c r="CO11" i="4"/>
  <c r="CI11" i="4" s="1"/>
  <c r="AV76" i="4"/>
  <c r="G9" i="1"/>
  <c r="N37" i="5"/>
  <c r="H46" i="1"/>
  <c r="H109" i="1"/>
  <c r="AB75" i="4"/>
  <c r="CN75" i="4"/>
  <c r="CO21" i="4"/>
  <c r="L76" i="4"/>
  <c r="BX76" i="4"/>
  <c r="D62" i="4"/>
  <c r="CL64" i="4"/>
  <c r="CI64" i="4" s="1"/>
  <c r="N27" i="5"/>
  <c r="Q64" i="5"/>
  <c r="AF75" i="4"/>
  <c r="AF77" i="4" s="1"/>
  <c r="D50" i="4"/>
  <c r="H76" i="4"/>
  <c r="G44" i="1"/>
  <c r="G109" i="1"/>
  <c r="AA75" i="4"/>
  <c r="CL7" i="4"/>
  <c r="CI7" i="4" s="1"/>
  <c r="CM75" i="4"/>
  <c r="CO28" i="4"/>
  <c r="CL47" i="4"/>
  <c r="CI47" i="4" s="1"/>
  <c r="D53" i="4"/>
  <c r="AY76" i="4"/>
  <c r="D61" i="4"/>
  <c r="R75" i="4"/>
  <c r="D52" i="4"/>
  <c r="D26" i="4"/>
  <c r="E20" i="1"/>
  <c r="AW75" i="4"/>
  <c r="E75" i="6"/>
  <c r="O75" i="15"/>
  <c r="BO76" i="4"/>
  <c r="CO68" i="4"/>
  <c r="K37" i="7"/>
  <c r="D58" i="4"/>
  <c r="H57" i="1"/>
  <c r="H65" i="1"/>
  <c r="H79" i="1"/>
  <c r="H87" i="1"/>
  <c r="Z75" i="4"/>
  <c r="CT75" i="4"/>
  <c r="D12" i="4"/>
  <c r="CL14" i="4"/>
  <c r="CI33" i="4"/>
  <c r="CO35" i="4"/>
  <c r="CI35" i="4" s="1"/>
  <c r="J76" i="4"/>
  <c r="BV76" i="4"/>
  <c r="CL36" i="4"/>
  <c r="CI36" i="4" s="1"/>
  <c r="AC75" i="4"/>
  <c r="AC77" i="4" s="1"/>
  <c r="G45" i="1"/>
  <c r="G10" i="1"/>
  <c r="G53" i="1"/>
  <c r="G61" i="1"/>
  <c r="G83" i="1"/>
  <c r="G91" i="1"/>
  <c r="E119" i="1"/>
  <c r="BE75" i="4"/>
  <c r="CO10" i="4"/>
  <c r="CI10" i="4" s="1"/>
  <c r="T76" i="5"/>
  <c r="K38" i="30"/>
  <c r="K76" i="4"/>
  <c r="BW76" i="4"/>
  <c r="D69" i="4"/>
  <c r="CL71" i="4"/>
  <c r="CI71" i="4" s="1"/>
  <c r="CL20" i="4"/>
  <c r="G102" i="1"/>
  <c r="AK75" i="4"/>
  <c r="AK77" i="4" s="1"/>
  <c r="E31" i="1"/>
  <c r="F17" i="1"/>
  <c r="H58" i="1"/>
  <c r="H66" i="1"/>
  <c r="H80" i="1"/>
  <c r="H88" i="1"/>
  <c r="AH75" i="4"/>
  <c r="D36" i="4"/>
  <c r="CL38" i="4"/>
  <c r="R76" i="4"/>
  <c r="CD76" i="4"/>
  <c r="CI57" i="4"/>
  <c r="CO59" i="4"/>
  <c r="CI59" i="4" s="1"/>
  <c r="F43" i="13"/>
  <c r="H75" i="4"/>
  <c r="G101" i="1"/>
  <c r="BQ75" i="4"/>
  <c r="BQ77" i="4" s="1"/>
  <c r="G49" i="1"/>
  <c r="G11" i="1"/>
  <c r="G54" i="1"/>
  <c r="G62" i="1"/>
  <c r="G84" i="1"/>
  <c r="E99" i="1"/>
  <c r="BM75" i="4"/>
  <c r="D11" i="4"/>
  <c r="CL13" i="4"/>
  <c r="I34" i="6"/>
  <c r="O76" i="15"/>
  <c r="N47" i="5"/>
  <c r="I35" i="6"/>
  <c r="S76" i="4"/>
  <c r="CE76" i="4"/>
  <c r="F59" i="13"/>
  <c r="AV75" i="4"/>
  <c r="BY75" i="4"/>
  <c r="BY77" i="4" s="1"/>
  <c r="G41" i="1"/>
  <c r="D68" i="1"/>
  <c r="H68" i="1" s="1"/>
  <c r="H51" i="1"/>
  <c r="H59" i="1"/>
  <c r="H67" i="1"/>
  <c r="H81" i="1"/>
  <c r="H89" i="1"/>
  <c r="AP75" i="4"/>
  <c r="CO19" i="4"/>
  <c r="CI19" i="4" s="1"/>
  <c r="Z76" i="4"/>
  <c r="CT76" i="4"/>
  <c r="D60" i="4"/>
  <c r="CL62" i="4"/>
  <c r="CI62" i="4" s="1"/>
  <c r="CR75" i="4"/>
  <c r="CR77" i="4" s="1"/>
  <c r="CL12" i="4"/>
  <c r="E114" i="1"/>
  <c r="D12" i="1"/>
  <c r="H7" i="1"/>
  <c r="C31" i="1"/>
  <c r="G30" i="1"/>
  <c r="G55" i="1"/>
  <c r="G63" i="1"/>
  <c r="G85" i="1"/>
  <c r="I75" i="4"/>
  <c r="BU75" i="4"/>
  <c r="I48" i="6"/>
  <c r="F53" i="13"/>
  <c r="N15" i="5"/>
  <c r="CO25" i="4"/>
  <c r="CI25" i="4" s="1"/>
  <c r="BL76" i="4"/>
  <c r="G43" i="1"/>
  <c r="F20" i="1"/>
  <c r="H52" i="1"/>
  <c r="H60" i="1"/>
  <c r="F73" i="1"/>
  <c r="H82" i="1"/>
  <c r="H90" i="1"/>
  <c r="D116" i="1"/>
  <c r="H116" i="1" s="1"/>
  <c r="H115" i="1"/>
  <c r="AX75" i="4"/>
  <c r="D20" i="4"/>
  <c r="CL22" i="4"/>
  <c r="CI22" i="4" s="1"/>
  <c r="CU22" i="4" s="1"/>
  <c r="CO43" i="4"/>
  <c r="CI43" i="4" s="1"/>
  <c r="AH76" i="4"/>
  <c r="CO41" i="4"/>
  <c r="CI41" i="4" s="1"/>
  <c r="H10" i="1"/>
  <c r="E35" i="1"/>
  <c r="G56" i="1"/>
  <c r="G64" i="1"/>
  <c r="C92" i="1"/>
  <c r="G78" i="1"/>
  <c r="G86" i="1"/>
  <c r="Q75" i="4"/>
  <c r="CC75" i="4"/>
  <c r="CO18" i="4"/>
  <c r="CI18" i="4" s="1"/>
  <c r="D43" i="4"/>
  <c r="N73" i="5"/>
  <c r="M15" i="23"/>
  <c r="D54" i="14"/>
  <c r="O54" i="14" s="1"/>
  <c r="AI76" i="4"/>
  <c r="G46" i="1"/>
  <c r="H8" i="1"/>
  <c r="H53" i="1"/>
  <c r="H61" i="1"/>
  <c r="H83" i="1"/>
  <c r="H91" i="1"/>
  <c r="F119" i="1"/>
  <c r="BF75" i="4"/>
  <c r="D44" i="4"/>
  <c r="CL46" i="4"/>
  <c r="CI46" i="4" s="1"/>
  <c r="AP76" i="4"/>
  <c r="CI65" i="4"/>
  <c r="CO67" i="4"/>
  <c r="CI67" i="4" s="1"/>
  <c r="N43" i="5"/>
  <c r="CO49" i="4"/>
  <c r="CI49" i="4" s="1"/>
  <c r="Q42" i="5"/>
  <c r="G120" i="1"/>
  <c r="C129" i="1"/>
  <c r="G57" i="1"/>
  <c r="G65" i="1"/>
  <c r="G79" i="1"/>
  <c r="G87" i="1"/>
  <c r="Y75" i="4"/>
  <c r="CK75" i="4"/>
  <c r="D19" i="4"/>
  <c r="CL21" i="4"/>
  <c r="CI24" i="4"/>
  <c r="CO26" i="4"/>
  <c r="CI26" i="4" s="1"/>
  <c r="F75" i="6"/>
  <c r="D69" i="14"/>
  <c r="O69" i="14" s="1"/>
  <c r="H34" i="27"/>
  <c r="N61" i="5"/>
  <c r="G76" i="5"/>
  <c r="Q50" i="5"/>
  <c r="U16" i="15"/>
  <c r="D18" i="4"/>
  <c r="D66" i="4"/>
  <c r="G123" i="1"/>
  <c r="G48" i="1"/>
  <c r="C77" i="1"/>
  <c r="G77" i="1" s="1"/>
  <c r="G76" i="1"/>
  <c r="H9" i="1"/>
  <c r="H54" i="1"/>
  <c r="H62" i="1"/>
  <c r="H84" i="1"/>
  <c r="F99" i="1"/>
  <c r="BN75" i="4"/>
  <c r="BN77" i="4" s="1"/>
  <c r="CO27" i="4"/>
  <c r="CI27" i="4" s="1"/>
  <c r="AX76" i="4"/>
  <c r="D68" i="4"/>
  <c r="CL70" i="4"/>
  <c r="CI70" i="4" s="1"/>
  <c r="I33" i="6"/>
  <c r="D10" i="4"/>
  <c r="CU10" i="4" s="1"/>
  <c r="E29" i="1"/>
  <c r="G125" i="1"/>
  <c r="C12" i="1"/>
  <c r="G7" i="1"/>
  <c r="E17" i="1"/>
  <c r="E14" i="1" s="1"/>
  <c r="E24" i="1" s="1"/>
  <c r="G58" i="1"/>
  <c r="G66" i="1"/>
  <c r="G80" i="1"/>
  <c r="G88" i="1"/>
  <c r="AG75" i="4"/>
  <c r="CS75" i="4"/>
  <c r="D27" i="4"/>
  <c r="CL29" i="4"/>
  <c r="CI29" i="4" s="1"/>
  <c r="AG76" i="4"/>
  <c r="I21" i="6"/>
  <c r="Q28" i="5"/>
  <c r="G51" i="12"/>
  <c r="G25" i="1"/>
  <c r="C27" i="1"/>
  <c r="G27" i="1" s="1"/>
  <c r="E68" i="1"/>
  <c r="H11" i="1"/>
  <c r="D31" i="1"/>
  <c r="H31" i="1" s="1"/>
  <c r="H30" i="1"/>
  <c r="H55" i="1"/>
  <c r="H63" i="1"/>
  <c r="H85" i="1"/>
  <c r="J75" i="4"/>
  <c r="J77" i="4" s="1"/>
  <c r="BV75" i="4"/>
  <c r="BV77" i="4" s="1"/>
  <c r="D28" i="4"/>
  <c r="CL30" i="4"/>
  <c r="CI30" i="4" s="1"/>
  <c r="CO51" i="4"/>
  <c r="BF76" i="4"/>
  <c r="CL68" i="4"/>
  <c r="G37" i="1"/>
  <c r="G127" i="1"/>
  <c r="G8" i="1"/>
  <c r="C68" i="1"/>
  <c r="G51" i="1"/>
  <c r="G59" i="1"/>
  <c r="G67" i="1"/>
  <c r="G81" i="1"/>
  <c r="G89" i="1"/>
  <c r="AO75" i="4"/>
  <c r="CS76" i="4"/>
  <c r="H76" i="5"/>
  <c r="F44" i="17"/>
  <c r="D51" i="4"/>
  <c r="CL53" i="4"/>
  <c r="CI53" i="4" s="1"/>
  <c r="AO76" i="4"/>
  <c r="CI72" i="4"/>
  <c r="CO74" i="4"/>
  <c r="CI74" i="4" s="1"/>
  <c r="F27" i="13"/>
  <c r="F76" i="27"/>
  <c r="Q15" i="5"/>
  <c r="K15" i="5" s="1"/>
  <c r="U15" i="5" s="1"/>
  <c r="N24" i="5"/>
  <c r="Q47" i="5"/>
  <c r="Q61" i="5"/>
  <c r="N70" i="5"/>
  <c r="G43" i="12"/>
  <c r="Q66" i="5"/>
  <c r="I22" i="6"/>
  <c r="U32" i="15"/>
  <c r="N10" i="5"/>
  <c r="Q33" i="5"/>
  <c r="N42" i="5"/>
  <c r="R76" i="5"/>
  <c r="Q55" i="5"/>
  <c r="N64" i="5"/>
  <c r="I15" i="6"/>
  <c r="I69" i="6"/>
  <c r="F69" i="13"/>
  <c r="G75" i="5"/>
  <c r="I24" i="6"/>
  <c r="F19" i="13"/>
  <c r="Q27" i="5"/>
  <c r="N36" i="5"/>
  <c r="P76" i="5"/>
  <c r="Q73" i="5"/>
  <c r="I17" i="6"/>
  <c r="I66" i="6"/>
  <c r="H44" i="7"/>
  <c r="G75" i="15"/>
  <c r="N9" i="5"/>
  <c r="N55" i="5"/>
  <c r="O76" i="5"/>
  <c r="I72" i="6"/>
  <c r="D76" i="10"/>
  <c r="F60" i="17"/>
  <c r="D62" i="14"/>
  <c r="O62" i="14" s="1"/>
  <c r="CI32" i="4"/>
  <c r="CO34" i="4"/>
  <c r="CI34" i="4" s="1"/>
  <c r="AW76" i="4"/>
  <c r="J75" i="5"/>
  <c r="J77" i="5" s="1"/>
  <c r="I53" i="6"/>
  <c r="I74" i="6"/>
  <c r="F9" i="13"/>
  <c r="Q20" i="5"/>
  <c r="N29" i="5"/>
  <c r="Q52" i="5"/>
  <c r="I51" i="6"/>
  <c r="H36" i="7"/>
  <c r="G67" i="12"/>
  <c r="D75" i="18"/>
  <c r="H75" i="5"/>
  <c r="G76" i="15"/>
  <c r="N7" i="5"/>
  <c r="O75" i="5"/>
  <c r="Q30" i="5"/>
  <c r="N39" i="5"/>
  <c r="N53" i="5"/>
  <c r="F35" i="13"/>
  <c r="U48" i="15"/>
  <c r="F17" i="13"/>
  <c r="U64" i="15"/>
  <c r="K22" i="30"/>
  <c r="D21" i="14"/>
  <c r="O21" i="14" s="1"/>
  <c r="E75" i="8"/>
  <c r="I65" i="6"/>
  <c r="H75" i="14"/>
  <c r="D35" i="4"/>
  <c r="CU35" i="4" s="1"/>
  <c r="CL37" i="4"/>
  <c r="CI37" i="4" s="1"/>
  <c r="CU37" i="4" s="1"/>
  <c r="BE76" i="4"/>
  <c r="CI56" i="4"/>
  <c r="CO58" i="4"/>
  <c r="CI58" i="4" s="1"/>
  <c r="Q56" i="5"/>
  <c r="R75" i="5"/>
  <c r="Q7" i="5"/>
  <c r="N16" i="5"/>
  <c r="Q39" i="5"/>
  <c r="N48" i="5"/>
  <c r="Q53" i="5"/>
  <c r="N62" i="5"/>
  <c r="I13" i="6"/>
  <c r="K61" i="7"/>
  <c r="F25" i="13"/>
  <c r="Q58" i="5"/>
  <c r="N67" i="5"/>
  <c r="J75" i="7"/>
  <c r="F7" i="13"/>
  <c r="D75" i="13"/>
  <c r="P75" i="5"/>
  <c r="Q25" i="5"/>
  <c r="N34" i="5"/>
  <c r="K34" i="5" s="1"/>
  <c r="U34" i="5" s="1"/>
  <c r="N56" i="5"/>
  <c r="D53" i="14"/>
  <c r="O53" i="14" s="1"/>
  <c r="K69" i="7"/>
  <c r="F51" i="13"/>
  <c r="Q19" i="5"/>
  <c r="N28" i="5"/>
  <c r="Q51" i="5"/>
  <c r="K51" i="5" s="1"/>
  <c r="U51" i="5" s="1"/>
  <c r="Q65" i="5"/>
  <c r="K65" i="5" s="1"/>
  <c r="U65" i="5" s="1"/>
  <c r="N74" i="5"/>
  <c r="F33" i="13"/>
  <c r="Q70" i="5"/>
  <c r="I32" i="6"/>
  <c r="Q37" i="5"/>
  <c r="K37" i="5" s="1"/>
  <c r="U37" i="5" s="1"/>
  <c r="H75" i="6"/>
  <c r="H21" i="16"/>
  <c r="D14" i="14"/>
  <c r="O14" i="14" s="1"/>
  <c r="D9" i="14"/>
  <c r="O9" i="14" s="1"/>
  <c r="BM76" i="4"/>
  <c r="D59" i="4"/>
  <c r="CL61" i="4"/>
  <c r="D76" i="6"/>
  <c r="I55" i="6"/>
  <c r="I42" i="6"/>
  <c r="F41" i="13"/>
  <c r="I75" i="5"/>
  <c r="Q12" i="5"/>
  <c r="N21" i="5"/>
  <c r="Q44" i="5"/>
  <c r="I14" i="6"/>
  <c r="H12" i="7"/>
  <c r="F23" i="13"/>
  <c r="D29" i="14"/>
  <c r="O29" i="14" s="1"/>
  <c r="D75" i="6"/>
  <c r="I7" i="6"/>
  <c r="G75" i="7"/>
  <c r="K45" i="7"/>
  <c r="G27" i="12"/>
  <c r="Q22" i="5"/>
  <c r="N31" i="5"/>
  <c r="Q68" i="5"/>
  <c r="I16" i="6"/>
  <c r="F67" i="13"/>
  <c r="I9" i="6"/>
  <c r="I52" i="6"/>
  <c r="F49" i="13"/>
  <c r="D37" i="14"/>
  <c r="O37" i="14" s="1"/>
  <c r="L76" i="23"/>
  <c r="I36" i="6"/>
  <c r="U40" i="15"/>
  <c r="D48" i="14"/>
  <c r="O48" i="14" s="1"/>
  <c r="H37" i="16"/>
  <c r="F19" i="8"/>
  <c r="G57" i="12"/>
  <c r="E75" i="20"/>
  <c r="CI40" i="4"/>
  <c r="CO42" i="4"/>
  <c r="CI42" i="4" s="1"/>
  <c r="I76" i="4"/>
  <c r="BU76" i="4"/>
  <c r="N19" i="5"/>
  <c r="N8" i="5"/>
  <c r="Q31" i="5"/>
  <c r="N40" i="5"/>
  <c r="N54" i="5"/>
  <c r="I29" i="6"/>
  <c r="F57" i="13"/>
  <c r="U56" i="15"/>
  <c r="S76" i="5"/>
  <c r="N59" i="5"/>
  <c r="I58" i="6"/>
  <c r="F39" i="13"/>
  <c r="G75" i="20"/>
  <c r="Q17" i="5"/>
  <c r="N26" i="5"/>
  <c r="Q49" i="5"/>
  <c r="Q71" i="5"/>
  <c r="J76" i="7"/>
  <c r="U8" i="15"/>
  <c r="I43" i="6"/>
  <c r="K21" i="7"/>
  <c r="Q11" i="5"/>
  <c r="K11" i="5" s="1"/>
  <c r="N20" i="5"/>
  <c r="Q43" i="5"/>
  <c r="K43" i="5" s="1"/>
  <c r="U43" i="5" s="1"/>
  <c r="N52" i="5"/>
  <c r="Q57" i="5"/>
  <c r="K57" i="5" s="1"/>
  <c r="U57" i="5" s="1"/>
  <c r="N66" i="5"/>
  <c r="H76" i="6"/>
  <c r="F65" i="13"/>
  <c r="U24" i="15"/>
  <c r="Q32" i="5"/>
  <c r="N41" i="5"/>
  <c r="K53" i="7"/>
  <c r="D61" i="14"/>
  <c r="O61" i="14" s="1"/>
  <c r="N46" i="5"/>
  <c r="E76" i="8"/>
  <c r="G62" i="12"/>
  <c r="F76" i="15"/>
  <c r="H53" i="16"/>
  <c r="D76" i="23"/>
  <c r="M55" i="23"/>
  <c r="F35" i="8"/>
  <c r="R13" i="20"/>
  <c r="G60" i="12"/>
  <c r="CL45" i="4"/>
  <c r="CI45" i="4" s="1"/>
  <c r="Q76" i="4"/>
  <c r="CC76" i="4"/>
  <c r="CO66" i="4"/>
  <c r="CI66" i="4" s="1"/>
  <c r="D76" i="5"/>
  <c r="F73" i="13"/>
  <c r="N13" i="5"/>
  <c r="Q36" i="5"/>
  <c r="N45" i="5"/>
  <c r="I45" i="6"/>
  <c r="I60" i="6"/>
  <c r="F55" i="13"/>
  <c r="D76" i="13"/>
  <c r="I23" i="6"/>
  <c r="H60" i="7"/>
  <c r="F21" i="13"/>
  <c r="U72" i="15"/>
  <c r="Q14" i="5"/>
  <c r="N23" i="5"/>
  <c r="Q46" i="5"/>
  <c r="I76" i="5"/>
  <c r="Q60" i="5"/>
  <c r="N69" i="5"/>
  <c r="I31" i="6"/>
  <c r="D13" i="14"/>
  <c r="O13" i="14" s="1"/>
  <c r="F75" i="5"/>
  <c r="I25" i="6"/>
  <c r="H21" i="7"/>
  <c r="K75" i="14"/>
  <c r="Q24" i="5"/>
  <c r="N33" i="5"/>
  <c r="I10" i="6"/>
  <c r="N14" i="5"/>
  <c r="U29" i="15"/>
  <c r="H69" i="16"/>
  <c r="F51" i="8"/>
  <c r="F12" i="17"/>
  <c r="R44" i="20"/>
  <c r="Y76" i="4"/>
  <c r="CK76" i="4"/>
  <c r="D67" i="4"/>
  <c r="CL69" i="4"/>
  <c r="CI69" i="4" s="1"/>
  <c r="Q23" i="5"/>
  <c r="N32" i="5"/>
  <c r="L76" i="5"/>
  <c r="Q69" i="5"/>
  <c r="K22" i="7"/>
  <c r="Q74" i="5"/>
  <c r="F71" i="13"/>
  <c r="Q9" i="5"/>
  <c r="K9" i="5" s="1"/>
  <c r="U9" i="5" s="1"/>
  <c r="N18" i="5"/>
  <c r="K18" i="5" s="1"/>
  <c r="U18" i="5" s="1"/>
  <c r="Q41" i="5"/>
  <c r="N50" i="5"/>
  <c r="K50" i="5" s="1"/>
  <c r="U50" i="5" s="1"/>
  <c r="Q63" i="5"/>
  <c r="N72" i="5"/>
  <c r="I39" i="6"/>
  <c r="K14" i="7"/>
  <c r="F37" i="13"/>
  <c r="I8" i="6"/>
  <c r="I71" i="6"/>
  <c r="N12" i="5"/>
  <c r="Q35" i="5"/>
  <c r="K35" i="5" s="1"/>
  <c r="U35" i="5" s="1"/>
  <c r="N44" i="5"/>
  <c r="N58" i="5"/>
  <c r="I40" i="6"/>
  <c r="K29" i="7"/>
  <c r="G11" i="12"/>
  <c r="E75" i="5"/>
  <c r="K64" i="5"/>
  <c r="U64" i="5" s="1"/>
  <c r="I18" i="6"/>
  <c r="G76" i="6"/>
  <c r="D16" i="14"/>
  <c r="O16" i="14" s="1"/>
  <c r="F40" i="28"/>
  <c r="F67" i="8"/>
  <c r="U66" i="15"/>
  <c r="F28" i="17"/>
  <c r="D46" i="14"/>
  <c r="O46" i="14" s="1"/>
  <c r="G35" i="12"/>
  <c r="R10" i="20"/>
  <c r="I11" i="6"/>
  <c r="I50" i="6"/>
  <c r="G59" i="12"/>
  <c r="G22" i="12"/>
  <c r="J76" i="14"/>
  <c r="U37" i="15"/>
  <c r="N76" i="15"/>
  <c r="F75" i="20"/>
  <c r="F76" i="26"/>
  <c r="K62" i="30"/>
  <c r="H10" i="7"/>
  <c r="H18" i="7"/>
  <c r="H26" i="7"/>
  <c r="H34" i="7"/>
  <c r="H42" i="7"/>
  <c r="H50" i="7"/>
  <c r="H58" i="7"/>
  <c r="H66" i="7"/>
  <c r="H74" i="7"/>
  <c r="F21" i="8"/>
  <c r="F37" i="8"/>
  <c r="F53" i="8"/>
  <c r="F69" i="8"/>
  <c r="G17" i="12"/>
  <c r="D35" i="14"/>
  <c r="O35" i="14" s="1"/>
  <c r="D67" i="14"/>
  <c r="O67" i="14" s="1"/>
  <c r="U10" i="15"/>
  <c r="E76" i="15"/>
  <c r="U74" i="15"/>
  <c r="F14" i="17"/>
  <c r="F30" i="17"/>
  <c r="F46" i="17"/>
  <c r="F62" i="17"/>
  <c r="O75" i="20"/>
  <c r="R14" i="20"/>
  <c r="G20" i="12"/>
  <c r="D38" i="14"/>
  <c r="O38" i="14" s="1"/>
  <c r="U15" i="15"/>
  <c r="R48" i="20"/>
  <c r="G23" i="12"/>
  <c r="Q29" i="5"/>
  <c r="N38" i="5"/>
  <c r="F13" i="13"/>
  <c r="H66" i="27"/>
  <c r="D75" i="9"/>
  <c r="G46" i="12"/>
  <c r="D24" i="14"/>
  <c r="O24" i="14" s="1"/>
  <c r="D56" i="14"/>
  <c r="O56" i="14" s="1"/>
  <c r="F75" i="15"/>
  <c r="U45" i="15"/>
  <c r="H9" i="16"/>
  <c r="H25" i="16"/>
  <c r="H41" i="16"/>
  <c r="H57" i="16"/>
  <c r="H73" i="16"/>
  <c r="P75" i="20"/>
  <c r="L75" i="29"/>
  <c r="K7" i="29"/>
  <c r="F7" i="8"/>
  <c r="D75" i="8"/>
  <c r="F23" i="8"/>
  <c r="F39" i="8"/>
  <c r="D76" i="8"/>
  <c r="F55" i="8"/>
  <c r="F71" i="8"/>
  <c r="G41" i="12"/>
  <c r="U18" i="15"/>
  <c r="M76" i="15"/>
  <c r="F16" i="17"/>
  <c r="F32" i="17"/>
  <c r="F48" i="17"/>
  <c r="F64" i="17"/>
  <c r="R15" i="20"/>
  <c r="H10" i="27"/>
  <c r="G44" i="12"/>
  <c r="D22" i="14"/>
  <c r="O22" i="14" s="1"/>
  <c r="D30" i="14"/>
  <c r="O30" i="14" s="1"/>
  <c r="H76" i="14"/>
  <c r="R52" i="20"/>
  <c r="D73" i="14"/>
  <c r="O73" i="14" s="1"/>
  <c r="U36" i="15"/>
  <c r="G58" i="12"/>
  <c r="F15" i="13"/>
  <c r="D75" i="5"/>
  <c r="Q67" i="5"/>
  <c r="I27" i="6"/>
  <c r="I41" i="6"/>
  <c r="H13" i="7"/>
  <c r="F29" i="13"/>
  <c r="F64" i="28"/>
  <c r="I64" i="6"/>
  <c r="I75" i="7"/>
  <c r="H7" i="7"/>
  <c r="H15" i="7"/>
  <c r="H23" i="7"/>
  <c r="H31" i="7"/>
  <c r="H39" i="7"/>
  <c r="H47" i="7"/>
  <c r="H55" i="7"/>
  <c r="I76" i="7"/>
  <c r="H63" i="7"/>
  <c r="H71" i="7"/>
  <c r="G70" i="12"/>
  <c r="N75" i="15"/>
  <c r="U53" i="15"/>
  <c r="I57" i="6"/>
  <c r="K11" i="7"/>
  <c r="K19" i="7"/>
  <c r="K27" i="7"/>
  <c r="K35" i="7"/>
  <c r="K43" i="7"/>
  <c r="K51" i="7"/>
  <c r="K59" i="7"/>
  <c r="K67" i="7"/>
  <c r="F9" i="8"/>
  <c r="F25" i="8"/>
  <c r="F41" i="8"/>
  <c r="F57" i="8"/>
  <c r="F73" i="8"/>
  <c r="G65" i="12"/>
  <c r="D11" i="14"/>
  <c r="O11" i="14" s="1"/>
  <c r="D43" i="14"/>
  <c r="O43" i="14" s="1"/>
  <c r="I76" i="14"/>
  <c r="E75" i="15"/>
  <c r="U26" i="15"/>
  <c r="F18" i="17"/>
  <c r="F34" i="17"/>
  <c r="F50" i="17"/>
  <c r="F66" i="17"/>
  <c r="M31" i="23"/>
  <c r="D75" i="11"/>
  <c r="G68" i="12"/>
  <c r="U31" i="15"/>
  <c r="R60" i="20"/>
  <c r="N75" i="14"/>
  <c r="U70" i="15"/>
  <c r="M75" i="5"/>
  <c r="M77" i="5" s="1"/>
  <c r="Q16" i="5"/>
  <c r="N25" i="5"/>
  <c r="Q48" i="5"/>
  <c r="Q62" i="5"/>
  <c r="N71" i="5"/>
  <c r="I26" i="6"/>
  <c r="I59" i="6"/>
  <c r="K13" i="7"/>
  <c r="H68" i="7"/>
  <c r="F31" i="13"/>
  <c r="L75" i="5"/>
  <c r="Q21" i="5"/>
  <c r="N30" i="5"/>
  <c r="F76" i="6"/>
  <c r="F45" i="13"/>
  <c r="K76" i="14"/>
  <c r="G30" i="12"/>
  <c r="D32" i="14"/>
  <c r="O32" i="14" s="1"/>
  <c r="D64" i="14"/>
  <c r="O64" i="14" s="1"/>
  <c r="U61" i="15"/>
  <c r="H13" i="16"/>
  <c r="H29" i="16"/>
  <c r="H45" i="16"/>
  <c r="H61" i="16"/>
  <c r="F11" i="8"/>
  <c r="F27" i="8"/>
  <c r="F43" i="8"/>
  <c r="F59" i="8"/>
  <c r="D75" i="10"/>
  <c r="G25" i="12"/>
  <c r="M75" i="15"/>
  <c r="U34" i="15"/>
  <c r="G75" i="16"/>
  <c r="G76" i="16"/>
  <c r="F20" i="17"/>
  <c r="F36" i="17"/>
  <c r="F52" i="17"/>
  <c r="F68" i="17"/>
  <c r="K33" i="26"/>
  <c r="H42" i="27"/>
  <c r="H33" i="29"/>
  <c r="H29" i="7"/>
  <c r="E29" i="7" s="1"/>
  <c r="O29" i="7" s="1"/>
  <c r="H37" i="7"/>
  <c r="E37" i="7" s="1"/>
  <c r="O37" i="7" s="1"/>
  <c r="H45" i="7"/>
  <c r="E45" i="7" s="1"/>
  <c r="O45" i="7" s="1"/>
  <c r="H53" i="7"/>
  <c r="E53" i="7" s="1"/>
  <c r="O53" i="7" s="1"/>
  <c r="H61" i="7"/>
  <c r="H69" i="7"/>
  <c r="E75" i="12"/>
  <c r="G28" i="12"/>
  <c r="U63" i="15"/>
  <c r="R20" i="20"/>
  <c r="R64" i="20"/>
  <c r="F16" i="13"/>
  <c r="F45" i="17"/>
  <c r="F47" i="13"/>
  <c r="T75" i="5"/>
  <c r="T77" i="5" s="1"/>
  <c r="Q59" i="5"/>
  <c r="N68" i="5"/>
  <c r="K68" i="5" s="1"/>
  <c r="U68" i="5" s="1"/>
  <c r="I44" i="6"/>
  <c r="I61" i="6"/>
  <c r="F61" i="13"/>
  <c r="K8" i="7"/>
  <c r="K16" i="7"/>
  <c r="K24" i="7"/>
  <c r="E24" i="7" s="1"/>
  <c r="O24" i="7" s="1"/>
  <c r="K32" i="7"/>
  <c r="K40" i="7"/>
  <c r="K48" i="7"/>
  <c r="K56" i="7"/>
  <c r="K64" i="7"/>
  <c r="K72" i="7"/>
  <c r="G54" i="12"/>
  <c r="J75" i="14"/>
  <c r="U69" i="15"/>
  <c r="D76" i="18"/>
  <c r="H22" i="27"/>
  <c r="I73" i="6"/>
  <c r="F13" i="8"/>
  <c r="F29" i="8"/>
  <c r="F45" i="8"/>
  <c r="F61" i="8"/>
  <c r="F75" i="12"/>
  <c r="G49" i="12"/>
  <c r="D19" i="14"/>
  <c r="O19" i="14" s="1"/>
  <c r="D51" i="14"/>
  <c r="O51" i="14" s="1"/>
  <c r="U42" i="15"/>
  <c r="F22" i="17"/>
  <c r="F38" i="17"/>
  <c r="F54" i="17"/>
  <c r="F70" i="17"/>
  <c r="G52" i="12"/>
  <c r="L75" i="15"/>
  <c r="R28" i="20"/>
  <c r="R68" i="20"/>
  <c r="F32" i="13"/>
  <c r="D41" i="14"/>
  <c r="O41" i="14" s="1"/>
  <c r="J76" i="15"/>
  <c r="Q8" i="5"/>
  <c r="N17" i="5"/>
  <c r="K17" i="5" s="1"/>
  <c r="U17" i="5" s="1"/>
  <c r="K26" i="5"/>
  <c r="U26" i="5" s="1"/>
  <c r="Q40" i="5"/>
  <c r="N49" i="5"/>
  <c r="Q54" i="5"/>
  <c r="N63" i="5"/>
  <c r="K72" i="5"/>
  <c r="U72" i="5" s="1"/>
  <c r="F63" i="13"/>
  <c r="Q13" i="5"/>
  <c r="K13" i="5" s="1"/>
  <c r="U13" i="5" s="1"/>
  <c r="N22" i="5"/>
  <c r="K22" i="5" s="1"/>
  <c r="U22" i="5" s="1"/>
  <c r="Q45" i="5"/>
  <c r="F76" i="5"/>
  <c r="I19" i="6"/>
  <c r="I56" i="6"/>
  <c r="D76" i="9"/>
  <c r="G14" i="12"/>
  <c r="D8" i="14"/>
  <c r="O8" i="14" s="1"/>
  <c r="D40" i="14"/>
  <c r="O40" i="14" s="1"/>
  <c r="D72" i="14"/>
  <c r="O72" i="14" s="1"/>
  <c r="U13" i="15"/>
  <c r="H17" i="16"/>
  <c r="H33" i="16"/>
  <c r="H49" i="16"/>
  <c r="H65" i="16"/>
  <c r="R19" i="20"/>
  <c r="M76" i="29"/>
  <c r="I49" i="6"/>
  <c r="F15" i="8"/>
  <c r="F31" i="8"/>
  <c r="F47" i="8"/>
  <c r="F63" i="8"/>
  <c r="G9" i="12"/>
  <c r="G73" i="12"/>
  <c r="U50" i="15"/>
  <c r="F8" i="17"/>
  <c r="F24" i="17"/>
  <c r="F40" i="17"/>
  <c r="F56" i="17"/>
  <c r="F72" i="17"/>
  <c r="H74" i="27"/>
  <c r="K62" i="29"/>
  <c r="K30" i="7"/>
  <c r="K38" i="7"/>
  <c r="K46" i="7"/>
  <c r="K54" i="7"/>
  <c r="K62" i="7"/>
  <c r="K70" i="7"/>
  <c r="G12" i="12"/>
  <c r="E76" i="12"/>
  <c r="L76" i="15"/>
  <c r="F75" i="16"/>
  <c r="R32" i="20"/>
  <c r="F48" i="13"/>
  <c r="H38" i="29"/>
  <c r="N60" i="5"/>
  <c r="I47" i="6"/>
  <c r="H28" i="7"/>
  <c r="G38" i="12"/>
  <c r="U21" i="15"/>
  <c r="K41" i="26"/>
  <c r="H54" i="27"/>
  <c r="F17" i="8"/>
  <c r="F33" i="8"/>
  <c r="F49" i="8"/>
  <c r="F65" i="8"/>
  <c r="G33" i="12"/>
  <c r="F76" i="12"/>
  <c r="I75" i="14"/>
  <c r="D27" i="14"/>
  <c r="O27" i="14" s="1"/>
  <c r="D59" i="14"/>
  <c r="O59" i="14" s="1"/>
  <c r="U58" i="15"/>
  <c r="F10" i="17"/>
  <c r="F26" i="17"/>
  <c r="F42" i="17"/>
  <c r="F58" i="17"/>
  <c r="F74" i="17"/>
  <c r="L75" i="23"/>
  <c r="F16" i="28"/>
  <c r="G76" i="7"/>
  <c r="D76" i="11"/>
  <c r="G36" i="12"/>
  <c r="D70" i="14"/>
  <c r="O70" i="14" s="1"/>
  <c r="F76" i="16"/>
  <c r="R36" i="20"/>
  <c r="F64" i="13"/>
  <c r="H36" i="16"/>
  <c r="U39" i="15"/>
  <c r="H14" i="16"/>
  <c r="H30" i="16"/>
  <c r="H46" i="16"/>
  <c r="H62" i="16"/>
  <c r="R22" i="20"/>
  <c r="R38" i="20"/>
  <c r="R54" i="20"/>
  <c r="R70" i="20"/>
  <c r="M7" i="23"/>
  <c r="D75" i="23"/>
  <c r="D77" i="23" s="1"/>
  <c r="F56" i="28"/>
  <c r="G47" i="12"/>
  <c r="F18" i="13"/>
  <c r="F34" i="13"/>
  <c r="F50" i="13"/>
  <c r="F66" i="13"/>
  <c r="U44" i="15"/>
  <c r="K76" i="15"/>
  <c r="M47" i="23"/>
  <c r="H50" i="27"/>
  <c r="H11" i="7"/>
  <c r="H19" i="7"/>
  <c r="H27" i="7"/>
  <c r="H35" i="7"/>
  <c r="H43" i="7"/>
  <c r="E43" i="7" s="1"/>
  <c r="O43" i="7" s="1"/>
  <c r="H51" i="7"/>
  <c r="H59" i="7"/>
  <c r="H67" i="7"/>
  <c r="G18" i="12"/>
  <c r="D28" i="14"/>
  <c r="O28" i="14" s="1"/>
  <c r="D60" i="14"/>
  <c r="O60" i="14" s="1"/>
  <c r="U49" i="15"/>
  <c r="F8" i="28"/>
  <c r="F61" i="17"/>
  <c r="R59" i="20"/>
  <c r="U47" i="15"/>
  <c r="R7" i="20"/>
  <c r="D75" i="20"/>
  <c r="R24" i="20"/>
  <c r="R40" i="20"/>
  <c r="R56" i="20"/>
  <c r="R72" i="20"/>
  <c r="M71" i="23"/>
  <c r="K12" i="29"/>
  <c r="G7" i="12"/>
  <c r="D75" i="12"/>
  <c r="G71" i="12"/>
  <c r="F20" i="13"/>
  <c r="F36" i="13"/>
  <c r="F52" i="13"/>
  <c r="F68" i="13"/>
  <c r="D17" i="14"/>
  <c r="O17" i="14" s="1"/>
  <c r="D49" i="14"/>
  <c r="O49" i="14" s="1"/>
  <c r="G76" i="14"/>
  <c r="U52" i="15"/>
  <c r="S76" i="15"/>
  <c r="K60" i="29"/>
  <c r="G42" i="12"/>
  <c r="J75" i="15"/>
  <c r="U57" i="15"/>
  <c r="U55" i="15"/>
  <c r="D76" i="15"/>
  <c r="H18" i="16"/>
  <c r="H34" i="16"/>
  <c r="H50" i="16"/>
  <c r="H66" i="16"/>
  <c r="N75" i="20"/>
  <c r="R26" i="20"/>
  <c r="R42" i="20"/>
  <c r="R58" i="20"/>
  <c r="R74" i="20"/>
  <c r="F75" i="7"/>
  <c r="F76" i="7"/>
  <c r="G31" i="12"/>
  <c r="F22" i="13"/>
  <c r="F38" i="13"/>
  <c r="F54" i="13"/>
  <c r="F70" i="13"/>
  <c r="K75" i="15"/>
  <c r="U60" i="15"/>
  <c r="E75" i="16"/>
  <c r="E76" i="16"/>
  <c r="H76" i="21"/>
  <c r="F32" i="28"/>
  <c r="K12" i="7"/>
  <c r="E12" i="7" s="1"/>
  <c r="O12" i="7" s="1"/>
  <c r="K20" i="7"/>
  <c r="E20" i="7" s="1"/>
  <c r="O20" i="7" s="1"/>
  <c r="K28" i="7"/>
  <c r="K36" i="7"/>
  <c r="K44" i="7"/>
  <c r="K52" i="7"/>
  <c r="E52" i="7" s="1"/>
  <c r="O52" i="7" s="1"/>
  <c r="K60" i="7"/>
  <c r="E60" i="7" s="1"/>
  <c r="O60" i="7" s="1"/>
  <c r="K68" i="7"/>
  <c r="G66" i="12"/>
  <c r="D36" i="14"/>
  <c r="O36" i="14" s="1"/>
  <c r="F76" i="14"/>
  <c r="D68" i="14"/>
  <c r="O68" i="14" s="1"/>
  <c r="R75" i="15"/>
  <c r="N75" i="7"/>
  <c r="N76" i="7"/>
  <c r="D76" i="12"/>
  <c r="G55" i="12"/>
  <c r="F8" i="13"/>
  <c r="F24" i="13"/>
  <c r="F40" i="13"/>
  <c r="F56" i="13"/>
  <c r="F72" i="13"/>
  <c r="D25" i="14"/>
  <c r="O25" i="14" s="1"/>
  <c r="D57" i="14"/>
  <c r="O57" i="14" s="1"/>
  <c r="S75" i="15"/>
  <c r="U68" i="15"/>
  <c r="R12" i="20"/>
  <c r="G26" i="12"/>
  <c r="N76" i="14"/>
  <c r="F22" i="8"/>
  <c r="G61" i="12"/>
  <c r="I75" i="20"/>
  <c r="K40" i="26"/>
  <c r="D75" i="15"/>
  <c r="U7" i="15"/>
  <c r="T76" i="15"/>
  <c r="U71" i="15"/>
  <c r="H22" i="16"/>
  <c r="H38" i="16"/>
  <c r="H54" i="16"/>
  <c r="H70" i="16"/>
  <c r="R9" i="20"/>
  <c r="R16" i="20"/>
  <c r="R30" i="20"/>
  <c r="R46" i="20"/>
  <c r="R62" i="20"/>
  <c r="K25" i="26"/>
  <c r="H30" i="27"/>
  <c r="H8" i="7"/>
  <c r="H16" i="7"/>
  <c r="H24" i="7"/>
  <c r="H32" i="7"/>
  <c r="E32" i="7" s="1"/>
  <c r="O32" i="7" s="1"/>
  <c r="H40" i="7"/>
  <c r="H48" i="7"/>
  <c r="H56" i="7"/>
  <c r="E56" i="7" s="1"/>
  <c r="O56" i="7" s="1"/>
  <c r="H64" i="7"/>
  <c r="H72" i="7"/>
  <c r="G15" i="12"/>
  <c r="F10" i="13"/>
  <c r="F26" i="13"/>
  <c r="F42" i="13"/>
  <c r="F58" i="13"/>
  <c r="F74" i="13"/>
  <c r="U12" i="15"/>
  <c r="M76" i="20"/>
  <c r="K54" i="30"/>
  <c r="G50" i="12"/>
  <c r="D12" i="14"/>
  <c r="O12" i="14" s="1"/>
  <c r="D44" i="14"/>
  <c r="O44" i="14" s="1"/>
  <c r="U9" i="15"/>
  <c r="F38" i="8"/>
  <c r="I54" i="6"/>
  <c r="I67" i="6"/>
  <c r="G39" i="12"/>
  <c r="F12" i="13"/>
  <c r="F28" i="13"/>
  <c r="F44" i="13"/>
  <c r="F60" i="13"/>
  <c r="G75" i="14"/>
  <c r="D33" i="14"/>
  <c r="O33" i="14" s="1"/>
  <c r="D65" i="14"/>
  <c r="O65" i="14" s="1"/>
  <c r="U20" i="15"/>
  <c r="M75" i="20"/>
  <c r="F75" i="27"/>
  <c r="F77" i="27" s="1"/>
  <c r="M75" i="7"/>
  <c r="M76" i="7"/>
  <c r="G10" i="12"/>
  <c r="G74" i="12"/>
  <c r="U25" i="15"/>
  <c r="F54" i="8"/>
  <c r="F13" i="17"/>
  <c r="T75" i="15"/>
  <c r="U23" i="15"/>
  <c r="H10" i="16"/>
  <c r="H26" i="16"/>
  <c r="H42" i="16"/>
  <c r="H58" i="16"/>
  <c r="H74" i="16"/>
  <c r="R34" i="20"/>
  <c r="R50" i="20"/>
  <c r="R66" i="20"/>
  <c r="H62" i="27"/>
  <c r="K14" i="30"/>
  <c r="K9" i="7"/>
  <c r="K17" i="7"/>
  <c r="K25" i="7"/>
  <c r="K33" i="7"/>
  <c r="K41" i="7"/>
  <c r="K49" i="7"/>
  <c r="K57" i="7"/>
  <c r="K65" i="7"/>
  <c r="K73" i="7"/>
  <c r="G63" i="12"/>
  <c r="F14" i="13"/>
  <c r="F30" i="13"/>
  <c r="F46" i="13"/>
  <c r="F62" i="13"/>
  <c r="U28" i="15"/>
  <c r="H75" i="21"/>
  <c r="K17" i="26"/>
  <c r="H18" i="27"/>
  <c r="G34" i="12"/>
  <c r="F75" i="14"/>
  <c r="D20" i="14"/>
  <c r="O20" i="14" s="1"/>
  <c r="D52" i="14"/>
  <c r="O52" i="14" s="1"/>
  <c r="U73" i="15"/>
  <c r="F70" i="8"/>
  <c r="F29" i="17"/>
  <c r="U33" i="15"/>
  <c r="R76" i="15"/>
  <c r="H19" i="16"/>
  <c r="H35" i="16"/>
  <c r="H51" i="16"/>
  <c r="H67" i="16"/>
  <c r="L76" i="20"/>
  <c r="K30" i="30"/>
  <c r="E21" i="7"/>
  <c r="O21" i="7" s="1"/>
  <c r="E61" i="7"/>
  <c r="O61" i="7" s="1"/>
  <c r="F8" i="8"/>
  <c r="F24" i="8"/>
  <c r="F40" i="8"/>
  <c r="F56" i="8"/>
  <c r="F72" i="8"/>
  <c r="G21" i="12"/>
  <c r="D23" i="14"/>
  <c r="O23" i="14" s="1"/>
  <c r="E76" i="14"/>
  <c r="D55" i="14"/>
  <c r="U14" i="15"/>
  <c r="I76" i="15"/>
  <c r="F15" i="17"/>
  <c r="F31" i="17"/>
  <c r="F47" i="17"/>
  <c r="F63" i="17"/>
  <c r="H43" i="29"/>
  <c r="G40" i="12"/>
  <c r="H76" i="15"/>
  <c r="H52" i="16"/>
  <c r="H15" i="27"/>
  <c r="U41" i="15"/>
  <c r="L75" i="20"/>
  <c r="M23" i="23"/>
  <c r="F72" i="28"/>
  <c r="F10" i="8"/>
  <c r="F26" i="8"/>
  <c r="F42" i="8"/>
  <c r="F58" i="8"/>
  <c r="F74" i="8"/>
  <c r="G45" i="12"/>
  <c r="M76" i="14"/>
  <c r="U22" i="15"/>
  <c r="Q76" i="15"/>
  <c r="F17" i="17"/>
  <c r="F33" i="17"/>
  <c r="F49" i="17"/>
  <c r="F65" i="17"/>
  <c r="K70" i="30"/>
  <c r="D10" i="14"/>
  <c r="O10" i="14" s="1"/>
  <c r="U59" i="15"/>
  <c r="H68" i="16"/>
  <c r="K64" i="26"/>
  <c r="D75" i="16"/>
  <c r="H7" i="16"/>
  <c r="H23" i="16"/>
  <c r="H39" i="16"/>
  <c r="H55" i="16"/>
  <c r="D76" i="16"/>
  <c r="H71" i="16"/>
  <c r="G75" i="21"/>
  <c r="K73" i="26"/>
  <c r="K17" i="29"/>
  <c r="H14" i="7"/>
  <c r="H22" i="7"/>
  <c r="E22" i="7" s="1"/>
  <c r="O22" i="7" s="1"/>
  <c r="H30" i="7"/>
  <c r="H38" i="7"/>
  <c r="H46" i="7"/>
  <c r="H54" i="7"/>
  <c r="H62" i="7"/>
  <c r="E62" i="7" s="1"/>
  <c r="O62" i="7" s="1"/>
  <c r="H70" i="7"/>
  <c r="F12" i="8"/>
  <c r="F28" i="8"/>
  <c r="F44" i="8"/>
  <c r="F60" i="8"/>
  <c r="G69" i="12"/>
  <c r="D31" i="14"/>
  <c r="O31" i="14" s="1"/>
  <c r="D63" i="14"/>
  <c r="O63" i="14" s="1"/>
  <c r="I75" i="15"/>
  <c r="U30" i="15"/>
  <c r="F19" i="17"/>
  <c r="F35" i="17"/>
  <c r="F51" i="17"/>
  <c r="F67" i="17"/>
  <c r="D75" i="19"/>
  <c r="G56" i="12"/>
  <c r="K9" i="26"/>
  <c r="D75" i="7"/>
  <c r="D76" i="7"/>
  <c r="F14" i="8"/>
  <c r="F30" i="8"/>
  <c r="F46" i="8"/>
  <c r="F62" i="8"/>
  <c r="G29" i="12"/>
  <c r="Q75" i="15"/>
  <c r="U38" i="15"/>
  <c r="F21" i="17"/>
  <c r="F37" i="17"/>
  <c r="F53" i="17"/>
  <c r="F69" i="17"/>
  <c r="D76" i="19"/>
  <c r="K65" i="26"/>
  <c r="I70" i="6"/>
  <c r="D74" i="14"/>
  <c r="O74" i="14" s="1"/>
  <c r="R8" i="20"/>
  <c r="U65" i="15"/>
  <c r="H11" i="16"/>
  <c r="H27" i="16"/>
  <c r="H43" i="16"/>
  <c r="H59" i="16"/>
  <c r="E75" i="17"/>
  <c r="E76" i="17"/>
  <c r="R17" i="20"/>
  <c r="H38" i="27"/>
  <c r="K7" i="7"/>
  <c r="L75" i="7"/>
  <c r="K15" i="7"/>
  <c r="K23" i="7"/>
  <c r="K31" i="7"/>
  <c r="K39" i="7"/>
  <c r="E39" i="7" s="1"/>
  <c r="O39" i="7" s="1"/>
  <c r="K47" i="7"/>
  <c r="L76" i="7"/>
  <c r="K55" i="7"/>
  <c r="K63" i="7"/>
  <c r="K71" i="7"/>
  <c r="F16" i="8"/>
  <c r="F32" i="8"/>
  <c r="F48" i="8"/>
  <c r="F64" i="8"/>
  <c r="G53" i="12"/>
  <c r="E75" i="14"/>
  <c r="E77" i="14" s="1"/>
  <c r="D7" i="14"/>
  <c r="D39" i="14"/>
  <c r="O39" i="14" s="1"/>
  <c r="D71" i="14"/>
  <c r="O71" i="14" s="1"/>
  <c r="U46" i="15"/>
  <c r="D75" i="17"/>
  <c r="F7" i="17"/>
  <c r="F23" i="17"/>
  <c r="F39" i="17"/>
  <c r="F55" i="17"/>
  <c r="D76" i="17"/>
  <c r="F71" i="17"/>
  <c r="R11" i="20"/>
  <c r="F75" i="26"/>
  <c r="F77" i="26" s="1"/>
  <c r="F18" i="8"/>
  <c r="F34" i="8"/>
  <c r="F50" i="8"/>
  <c r="F66" i="8"/>
  <c r="G13" i="12"/>
  <c r="M75" i="14"/>
  <c r="U54" i="15"/>
  <c r="F9" i="17"/>
  <c r="F25" i="17"/>
  <c r="F41" i="17"/>
  <c r="F57" i="17"/>
  <c r="F73" i="17"/>
  <c r="R27" i="20"/>
  <c r="H14" i="27"/>
  <c r="U17" i="15"/>
  <c r="H15" i="16"/>
  <c r="H31" i="16"/>
  <c r="H47" i="16"/>
  <c r="H63" i="16"/>
  <c r="G76" i="21"/>
  <c r="H70" i="27"/>
  <c r="F20" i="8"/>
  <c r="F36" i="8"/>
  <c r="F52" i="8"/>
  <c r="F68" i="8"/>
  <c r="G37" i="12"/>
  <c r="D15" i="14"/>
  <c r="O15" i="14" s="1"/>
  <c r="D47" i="14"/>
  <c r="O47" i="14" s="1"/>
  <c r="U62" i="15"/>
  <c r="F11" i="17"/>
  <c r="F27" i="17"/>
  <c r="F43" i="17"/>
  <c r="F59" i="17"/>
  <c r="G24" i="12"/>
  <c r="D42" i="14"/>
  <c r="O42" i="14" s="1"/>
  <c r="H20" i="16"/>
  <c r="R43" i="20"/>
  <c r="M28" i="23"/>
  <c r="J19" i="21"/>
  <c r="H58" i="27"/>
  <c r="K58" i="29"/>
  <c r="I62" i="6"/>
  <c r="G48" i="12"/>
  <c r="L76" i="14"/>
  <c r="P76" i="15"/>
  <c r="U67" i="15"/>
  <c r="R29" i="20"/>
  <c r="R45" i="20"/>
  <c r="R61" i="20"/>
  <c r="M39" i="23"/>
  <c r="H12" i="22"/>
  <c r="H28" i="22"/>
  <c r="H44" i="22"/>
  <c r="H60" i="22"/>
  <c r="K75" i="23"/>
  <c r="M36" i="23"/>
  <c r="E76" i="27"/>
  <c r="F13" i="28"/>
  <c r="K16" i="29"/>
  <c r="K55" i="29"/>
  <c r="L76" i="29"/>
  <c r="K35" i="30"/>
  <c r="K15" i="26"/>
  <c r="H31" i="27"/>
  <c r="H37" i="29"/>
  <c r="M63" i="23"/>
  <c r="F48" i="28"/>
  <c r="I38" i="6"/>
  <c r="G8" i="12"/>
  <c r="G72" i="12"/>
  <c r="D18" i="14"/>
  <c r="O18" i="14" s="1"/>
  <c r="D50" i="14"/>
  <c r="O50" i="14" s="1"/>
  <c r="H75" i="15"/>
  <c r="U11" i="15"/>
  <c r="H8" i="16"/>
  <c r="H24" i="16"/>
  <c r="H40" i="16"/>
  <c r="H56" i="16"/>
  <c r="H72" i="16"/>
  <c r="R31" i="20"/>
  <c r="R47" i="20"/>
  <c r="R63" i="20"/>
  <c r="H46" i="27"/>
  <c r="M44" i="23"/>
  <c r="E76" i="26"/>
  <c r="F61" i="28"/>
  <c r="K56" i="29"/>
  <c r="H47" i="27"/>
  <c r="K50" i="29"/>
  <c r="E76" i="20"/>
  <c r="G32" i="12"/>
  <c r="E75" i="13"/>
  <c r="E76" i="13"/>
  <c r="P75" i="15"/>
  <c r="U19" i="15"/>
  <c r="R18" i="20"/>
  <c r="R33" i="20"/>
  <c r="R49" i="20"/>
  <c r="R65" i="20"/>
  <c r="H16" i="22"/>
  <c r="H32" i="22"/>
  <c r="H48" i="22"/>
  <c r="H64" i="22"/>
  <c r="M52" i="23"/>
  <c r="K8" i="26"/>
  <c r="K32" i="26"/>
  <c r="K56" i="26"/>
  <c r="K21" i="29"/>
  <c r="K57" i="29"/>
  <c r="K11" i="30"/>
  <c r="K43" i="30"/>
  <c r="K76" i="20"/>
  <c r="H63" i="27"/>
  <c r="H61" i="29"/>
  <c r="D26" i="14"/>
  <c r="O26" i="14" s="1"/>
  <c r="D58" i="14"/>
  <c r="O58" i="14" s="1"/>
  <c r="U27" i="15"/>
  <c r="H12" i="16"/>
  <c r="H28" i="16"/>
  <c r="H44" i="16"/>
  <c r="H60" i="16"/>
  <c r="R35" i="20"/>
  <c r="R51" i="20"/>
  <c r="R67" i="20"/>
  <c r="F24" i="28"/>
  <c r="M60" i="23"/>
  <c r="F29" i="28"/>
  <c r="F39" i="28"/>
  <c r="H48" i="27"/>
  <c r="I30" i="6"/>
  <c r="E76" i="6"/>
  <c r="H9" i="7"/>
  <c r="H17" i="7"/>
  <c r="H25" i="7"/>
  <c r="H33" i="7"/>
  <c r="H41" i="7"/>
  <c r="H49" i="7"/>
  <c r="H57" i="7"/>
  <c r="H65" i="7"/>
  <c r="H73" i="7"/>
  <c r="G16" i="12"/>
  <c r="L75" i="14"/>
  <c r="U35" i="15"/>
  <c r="R21" i="20"/>
  <c r="R37" i="20"/>
  <c r="R53" i="20"/>
  <c r="R69" i="20"/>
  <c r="K57" i="26"/>
  <c r="K46" i="30"/>
  <c r="H20" i="22"/>
  <c r="H36" i="22"/>
  <c r="H52" i="22"/>
  <c r="H68" i="22"/>
  <c r="K72" i="26"/>
  <c r="H8" i="29"/>
  <c r="H64" i="29"/>
  <c r="K75" i="20"/>
  <c r="K32" i="30"/>
  <c r="D34" i="14"/>
  <c r="O34" i="14" s="1"/>
  <c r="D66" i="14"/>
  <c r="O66" i="14" s="1"/>
  <c r="U43" i="15"/>
  <c r="H16" i="16"/>
  <c r="H32" i="16"/>
  <c r="H48" i="16"/>
  <c r="H64" i="16"/>
  <c r="R23" i="20"/>
  <c r="R39" i="20"/>
  <c r="R55" i="20"/>
  <c r="D76" i="20"/>
  <c r="R71" i="20"/>
  <c r="M12" i="23"/>
  <c r="K24" i="26"/>
  <c r="K66" i="29"/>
  <c r="M49" i="23"/>
  <c r="J75" i="29"/>
  <c r="F21" i="25"/>
  <c r="H26" i="27"/>
  <c r="I46" i="6"/>
  <c r="K10" i="7"/>
  <c r="E10" i="7" s="1"/>
  <c r="O10" i="7" s="1"/>
  <c r="K18" i="7"/>
  <c r="E18" i="7" s="1"/>
  <c r="O18" i="7" s="1"/>
  <c r="K26" i="7"/>
  <c r="E26" i="7" s="1"/>
  <c r="O26" i="7" s="1"/>
  <c r="K34" i="7"/>
  <c r="K42" i="7"/>
  <c r="E42" i="7" s="1"/>
  <c r="O42" i="7" s="1"/>
  <c r="K50" i="7"/>
  <c r="E50" i="7" s="1"/>
  <c r="O50" i="7" s="1"/>
  <c r="K58" i="7"/>
  <c r="E58" i="7" s="1"/>
  <c r="O58" i="7" s="1"/>
  <c r="K66" i="7"/>
  <c r="E66" i="7" s="1"/>
  <c r="O66" i="7" s="1"/>
  <c r="K74" i="7"/>
  <c r="E74" i="7" s="1"/>
  <c r="O74" i="7" s="1"/>
  <c r="G64" i="12"/>
  <c r="U51" i="15"/>
  <c r="H75" i="20"/>
  <c r="R25" i="20"/>
  <c r="R41" i="20"/>
  <c r="R57" i="20"/>
  <c r="R73" i="20"/>
  <c r="K22" i="29"/>
  <c r="H8" i="22"/>
  <c r="H24" i="22"/>
  <c r="H40" i="22"/>
  <c r="H56" i="22"/>
  <c r="H72" i="22"/>
  <c r="M20" i="23"/>
  <c r="K76" i="23"/>
  <c r="E75" i="27"/>
  <c r="F45" i="28"/>
  <c r="H13" i="29"/>
  <c r="K31" i="29"/>
  <c r="K27" i="30"/>
  <c r="K59" i="30"/>
  <c r="H17" i="29"/>
  <c r="E17" i="29" s="1"/>
  <c r="N17" i="29" s="1"/>
  <c r="F59" i="25"/>
  <c r="M68" i="23"/>
  <c r="E75" i="26"/>
  <c r="K16" i="26"/>
  <c r="F21" i="28"/>
  <c r="F53" i="28"/>
  <c r="H23" i="29"/>
  <c r="K36" i="29"/>
  <c r="K19" i="30"/>
  <c r="J75" i="23"/>
  <c r="M57" i="23"/>
  <c r="D75" i="26"/>
  <c r="K7" i="26"/>
  <c r="K71" i="26"/>
  <c r="F18" i="28"/>
  <c r="F50" i="28"/>
  <c r="H27" i="29"/>
  <c r="H63" i="29"/>
  <c r="K56" i="30"/>
  <c r="E76" i="21"/>
  <c r="H21" i="22"/>
  <c r="H53" i="22"/>
  <c r="M46" i="23"/>
  <c r="F23" i="25"/>
  <c r="F69" i="25"/>
  <c r="K47" i="29"/>
  <c r="J27" i="21"/>
  <c r="H72" i="27"/>
  <c r="M65" i="23"/>
  <c r="D76" i="24"/>
  <c r="K63" i="26"/>
  <c r="H19" i="27"/>
  <c r="H35" i="27"/>
  <c r="H51" i="27"/>
  <c r="H67" i="27"/>
  <c r="E76" i="28"/>
  <c r="K40" i="29"/>
  <c r="K52" i="29"/>
  <c r="K16" i="30"/>
  <c r="J75" i="20"/>
  <c r="J76" i="20"/>
  <c r="H25" i="22"/>
  <c r="H57" i="22"/>
  <c r="F27" i="25"/>
  <c r="F71" i="25"/>
  <c r="H58" i="29"/>
  <c r="J35" i="21"/>
  <c r="G76" i="22"/>
  <c r="H76" i="23"/>
  <c r="F52" i="28"/>
  <c r="K26" i="29"/>
  <c r="K67" i="30"/>
  <c r="F75" i="21"/>
  <c r="F76" i="21"/>
  <c r="M9" i="23"/>
  <c r="M73" i="23"/>
  <c r="K55" i="26"/>
  <c r="D76" i="26"/>
  <c r="F26" i="28"/>
  <c r="F58" i="28"/>
  <c r="H42" i="29"/>
  <c r="K54" i="29"/>
  <c r="H71" i="29"/>
  <c r="K40" i="30"/>
  <c r="M14" i="23"/>
  <c r="F37" i="25"/>
  <c r="F71" i="28"/>
  <c r="F75" i="30"/>
  <c r="J43" i="21"/>
  <c r="M17" i="23"/>
  <c r="K47" i="26"/>
  <c r="H7" i="27"/>
  <c r="D75" i="27"/>
  <c r="H23" i="27"/>
  <c r="H39" i="27"/>
  <c r="H55" i="27"/>
  <c r="D76" i="27"/>
  <c r="H71" i="27"/>
  <c r="H22" i="29"/>
  <c r="H72" i="29"/>
  <c r="K64" i="30"/>
  <c r="M70" i="23"/>
  <c r="F39" i="25"/>
  <c r="I75" i="29"/>
  <c r="H7" i="29"/>
  <c r="E7" i="29" s="1"/>
  <c r="N7" i="29" s="1"/>
  <c r="K29" i="30"/>
  <c r="J51" i="21"/>
  <c r="K53" i="26"/>
  <c r="K34" i="29"/>
  <c r="K48" i="26"/>
  <c r="F37" i="28"/>
  <c r="F69" i="28"/>
  <c r="H18" i="29"/>
  <c r="K41" i="29"/>
  <c r="K65" i="29"/>
  <c r="K51" i="30"/>
  <c r="M25" i="23"/>
  <c r="K39" i="26"/>
  <c r="F34" i="28"/>
  <c r="F66" i="28"/>
  <c r="H32" i="29"/>
  <c r="K73" i="29"/>
  <c r="K24" i="30"/>
  <c r="H37" i="22"/>
  <c r="H69" i="22"/>
  <c r="M54" i="23"/>
  <c r="F43" i="25"/>
  <c r="K14" i="26"/>
  <c r="K62" i="26"/>
  <c r="F7" i="28"/>
  <c r="D75" i="28"/>
  <c r="K10" i="29"/>
  <c r="J59" i="21"/>
  <c r="I76" i="29"/>
  <c r="H55" i="29"/>
  <c r="K11" i="26"/>
  <c r="M33" i="23"/>
  <c r="D75" i="24"/>
  <c r="D77" i="24" s="1"/>
  <c r="K31" i="26"/>
  <c r="H11" i="27"/>
  <c r="H27" i="27"/>
  <c r="H43" i="27"/>
  <c r="H59" i="27"/>
  <c r="E75" i="28"/>
  <c r="H59" i="29"/>
  <c r="K74" i="29"/>
  <c r="K48" i="30"/>
  <c r="E75" i="21"/>
  <c r="H9" i="22"/>
  <c r="H41" i="22"/>
  <c r="H73" i="22"/>
  <c r="I76" i="23"/>
  <c r="D75" i="25"/>
  <c r="F7" i="25"/>
  <c r="F53" i="25"/>
  <c r="K20" i="29"/>
  <c r="J67" i="21"/>
  <c r="M27" i="23"/>
  <c r="F38" i="28"/>
  <c r="M41" i="23"/>
  <c r="J76" i="23"/>
  <c r="E75" i="25"/>
  <c r="E76" i="25"/>
  <c r="K23" i="26"/>
  <c r="F10" i="28"/>
  <c r="F42" i="28"/>
  <c r="F74" i="28"/>
  <c r="K8" i="30"/>
  <c r="K72" i="30"/>
  <c r="F11" i="25"/>
  <c r="D76" i="25"/>
  <c r="F55" i="25"/>
  <c r="K22" i="26"/>
  <c r="J11" i="21"/>
  <c r="G75" i="22"/>
  <c r="M62" i="23"/>
  <c r="F9" i="25"/>
  <c r="F25" i="25"/>
  <c r="F41" i="25"/>
  <c r="F57" i="25"/>
  <c r="F73" i="25"/>
  <c r="K70" i="26"/>
  <c r="F15" i="28"/>
  <c r="F47" i="28"/>
  <c r="K30" i="29"/>
  <c r="K48" i="29"/>
  <c r="K53" i="30"/>
  <c r="J12" i="21"/>
  <c r="J20" i="21"/>
  <c r="J28" i="21"/>
  <c r="J36" i="21"/>
  <c r="J44" i="21"/>
  <c r="J52" i="21"/>
  <c r="J60" i="21"/>
  <c r="J68" i="21"/>
  <c r="M35" i="23"/>
  <c r="K45" i="26"/>
  <c r="J76" i="26"/>
  <c r="H24" i="27"/>
  <c r="F60" i="28"/>
  <c r="H62" i="22"/>
  <c r="K20" i="26"/>
  <c r="F65" i="28"/>
  <c r="H40" i="29"/>
  <c r="K39" i="30"/>
  <c r="H41" i="29"/>
  <c r="K49" i="29"/>
  <c r="K13" i="30"/>
  <c r="F76" i="30"/>
  <c r="J13" i="21"/>
  <c r="J21" i="21"/>
  <c r="J29" i="21"/>
  <c r="J37" i="21"/>
  <c r="J45" i="21"/>
  <c r="J53" i="21"/>
  <c r="J61" i="21"/>
  <c r="J69" i="21"/>
  <c r="H75" i="23"/>
  <c r="M43" i="23"/>
  <c r="K37" i="26"/>
  <c r="E75" i="30"/>
  <c r="K42" i="30"/>
  <c r="G75" i="23"/>
  <c r="M64" i="23"/>
  <c r="K28" i="26"/>
  <c r="H49" i="29"/>
  <c r="K51" i="29"/>
  <c r="F13" i="25"/>
  <c r="F29" i="25"/>
  <c r="F45" i="25"/>
  <c r="F61" i="25"/>
  <c r="K54" i="26"/>
  <c r="F23" i="28"/>
  <c r="D76" i="28"/>
  <c r="F55" i="28"/>
  <c r="K37" i="30"/>
  <c r="J14" i="21"/>
  <c r="J22" i="21"/>
  <c r="J30" i="21"/>
  <c r="J38" i="21"/>
  <c r="J46" i="21"/>
  <c r="J54" i="21"/>
  <c r="J62" i="21"/>
  <c r="J70" i="21"/>
  <c r="M51" i="23"/>
  <c r="K29" i="26"/>
  <c r="H8" i="27"/>
  <c r="H32" i="27"/>
  <c r="H56" i="27"/>
  <c r="F20" i="28"/>
  <c r="F68" i="28"/>
  <c r="K10" i="30"/>
  <c r="K50" i="30"/>
  <c r="H14" i="22"/>
  <c r="M8" i="23"/>
  <c r="H50" i="29"/>
  <c r="E50" i="29" s="1"/>
  <c r="N50" i="29" s="1"/>
  <c r="H13" i="22"/>
  <c r="H29" i="22"/>
  <c r="H45" i="22"/>
  <c r="H61" i="22"/>
  <c r="I75" i="23"/>
  <c r="M22" i="23"/>
  <c r="F15" i="25"/>
  <c r="F31" i="25"/>
  <c r="F47" i="25"/>
  <c r="F63" i="25"/>
  <c r="K46" i="26"/>
  <c r="K25" i="29"/>
  <c r="K61" i="30"/>
  <c r="I76" i="20"/>
  <c r="J7" i="21"/>
  <c r="D75" i="21"/>
  <c r="J15" i="21"/>
  <c r="J23" i="21"/>
  <c r="J31" i="21"/>
  <c r="J39" i="21"/>
  <c r="J47" i="21"/>
  <c r="J55" i="21"/>
  <c r="D76" i="21"/>
  <c r="J63" i="21"/>
  <c r="J71" i="21"/>
  <c r="M59" i="23"/>
  <c r="K21" i="26"/>
  <c r="F28" i="28"/>
  <c r="K24" i="29"/>
  <c r="K44" i="29"/>
  <c r="K58" i="30"/>
  <c r="M30" i="23"/>
  <c r="F17" i="25"/>
  <c r="F33" i="25"/>
  <c r="F49" i="25"/>
  <c r="F65" i="25"/>
  <c r="K38" i="26"/>
  <c r="F31" i="28"/>
  <c r="F63" i="28"/>
  <c r="K15" i="29"/>
  <c r="J76" i="29"/>
  <c r="K21" i="30"/>
  <c r="Q76" i="20"/>
  <c r="J8" i="21"/>
  <c r="J16" i="21"/>
  <c r="J24" i="21"/>
  <c r="J32" i="21"/>
  <c r="J40" i="21"/>
  <c r="J48" i="21"/>
  <c r="J56" i="21"/>
  <c r="J64" i="21"/>
  <c r="J72" i="21"/>
  <c r="M67" i="23"/>
  <c r="K13" i="26"/>
  <c r="H64" i="27"/>
  <c r="H26" i="29"/>
  <c r="H66" i="29"/>
  <c r="K18" i="30"/>
  <c r="H30" i="22"/>
  <c r="M72" i="23"/>
  <c r="H75" i="30"/>
  <c r="H17" i="22"/>
  <c r="H33" i="22"/>
  <c r="H49" i="22"/>
  <c r="H65" i="22"/>
  <c r="M38" i="23"/>
  <c r="F19" i="25"/>
  <c r="F35" i="25"/>
  <c r="F51" i="25"/>
  <c r="F67" i="25"/>
  <c r="K30" i="26"/>
  <c r="H56" i="29"/>
  <c r="E56" i="29" s="1"/>
  <c r="N56" i="29" s="1"/>
  <c r="K45" i="30"/>
  <c r="J9" i="21"/>
  <c r="J17" i="21"/>
  <c r="J25" i="21"/>
  <c r="J33" i="21"/>
  <c r="J41" i="21"/>
  <c r="J49" i="21"/>
  <c r="J57" i="21"/>
  <c r="J65" i="21"/>
  <c r="J73" i="21"/>
  <c r="M11" i="23"/>
  <c r="K69" i="26"/>
  <c r="H16" i="27"/>
  <c r="H40" i="27"/>
  <c r="F36" i="28"/>
  <c r="H11" i="29"/>
  <c r="H67" i="29"/>
  <c r="H30" i="29"/>
  <c r="K15" i="30"/>
  <c r="M53" i="23"/>
  <c r="F16" i="25"/>
  <c r="H57" i="29"/>
  <c r="K69" i="30"/>
  <c r="J10" i="21"/>
  <c r="J18" i="21"/>
  <c r="J26" i="21"/>
  <c r="J34" i="21"/>
  <c r="J42" i="21"/>
  <c r="J50" i="21"/>
  <c r="J58" i="21"/>
  <c r="J66" i="21"/>
  <c r="J74" i="21"/>
  <c r="M19" i="23"/>
  <c r="J75" i="26"/>
  <c r="K61" i="26"/>
  <c r="H31" i="29"/>
  <c r="E31" i="29" s="1"/>
  <c r="N31" i="29" s="1"/>
  <c r="H51" i="29"/>
  <c r="H46" i="22"/>
  <c r="F33" i="28"/>
  <c r="H53" i="27"/>
  <c r="M61" i="23"/>
  <c r="K59" i="26"/>
  <c r="H13" i="27"/>
  <c r="F62" i="28"/>
  <c r="F32" i="25"/>
  <c r="G76" i="26"/>
  <c r="H60" i="29"/>
  <c r="E60" i="29" s="1"/>
  <c r="N60" i="29" s="1"/>
  <c r="M16" i="23"/>
  <c r="K12" i="26"/>
  <c r="K63" i="30"/>
  <c r="M69" i="23"/>
  <c r="H21" i="27"/>
  <c r="F70" i="28"/>
  <c r="F48" i="25"/>
  <c r="K57" i="30"/>
  <c r="H12" i="27"/>
  <c r="H28" i="27"/>
  <c r="H44" i="27"/>
  <c r="H60" i="27"/>
  <c r="K39" i="29"/>
  <c r="K66" i="30"/>
  <c r="H18" i="22"/>
  <c r="H34" i="22"/>
  <c r="H50" i="22"/>
  <c r="H66" i="22"/>
  <c r="M24" i="23"/>
  <c r="K68" i="26"/>
  <c r="F9" i="28"/>
  <c r="F41" i="28"/>
  <c r="F73" i="28"/>
  <c r="K14" i="29"/>
  <c r="G76" i="29"/>
  <c r="K23" i="30"/>
  <c r="G76" i="20"/>
  <c r="E75" i="22"/>
  <c r="E76" i="22"/>
  <c r="M13" i="23"/>
  <c r="F76" i="23"/>
  <c r="K51" i="26"/>
  <c r="H69" i="27"/>
  <c r="H15" i="29"/>
  <c r="K68" i="30"/>
  <c r="F64" i="25"/>
  <c r="H19" i="29"/>
  <c r="K74" i="30"/>
  <c r="F12" i="28"/>
  <c r="F44" i="28"/>
  <c r="G75" i="29"/>
  <c r="H16" i="29"/>
  <c r="K29" i="29"/>
  <c r="H53" i="29"/>
  <c r="K26" i="30"/>
  <c r="M32" i="23"/>
  <c r="K60" i="26"/>
  <c r="F75" i="29"/>
  <c r="H25" i="29"/>
  <c r="H74" i="29"/>
  <c r="K47" i="30"/>
  <c r="O76" i="20"/>
  <c r="M21" i="23"/>
  <c r="H75" i="26"/>
  <c r="K43" i="26"/>
  <c r="K67" i="26"/>
  <c r="K28" i="29"/>
  <c r="H22" i="22"/>
  <c r="H38" i="22"/>
  <c r="H54" i="22"/>
  <c r="H70" i="22"/>
  <c r="M40" i="23"/>
  <c r="I75" i="26"/>
  <c r="K52" i="26"/>
  <c r="F17" i="28"/>
  <c r="F49" i="28"/>
  <c r="H35" i="29"/>
  <c r="K7" i="30"/>
  <c r="D75" i="30"/>
  <c r="K71" i="30"/>
  <c r="F75" i="23"/>
  <c r="M29" i="23"/>
  <c r="K35" i="26"/>
  <c r="H37" i="27"/>
  <c r="M58" i="23"/>
  <c r="K18" i="26"/>
  <c r="K42" i="29"/>
  <c r="H76" i="20"/>
  <c r="F75" i="22"/>
  <c r="F76" i="22"/>
  <c r="M48" i="23"/>
  <c r="G76" i="23"/>
  <c r="K44" i="26"/>
  <c r="K9" i="29"/>
  <c r="K31" i="30"/>
  <c r="M37" i="23"/>
  <c r="K27" i="26"/>
  <c r="H76" i="26"/>
  <c r="H47" i="29"/>
  <c r="D76" i="29"/>
  <c r="H76" i="30"/>
  <c r="H20" i="27"/>
  <c r="H36" i="27"/>
  <c r="H52" i="27"/>
  <c r="H68" i="27"/>
  <c r="H21" i="29"/>
  <c r="E21" i="29" s="1"/>
  <c r="N21" i="29" s="1"/>
  <c r="K46" i="29"/>
  <c r="K68" i="29"/>
  <c r="K34" i="30"/>
  <c r="E76" i="30"/>
  <c r="P76" i="20"/>
  <c r="H10" i="22"/>
  <c r="H26" i="22"/>
  <c r="H42" i="22"/>
  <c r="H58" i="22"/>
  <c r="H74" i="22"/>
  <c r="M56" i="23"/>
  <c r="K36" i="26"/>
  <c r="I76" i="26"/>
  <c r="F25" i="28"/>
  <c r="F57" i="28"/>
  <c r="H48" i="29"/>
  <c r="K55" i="30"/>
  <c r="D76" i="30"/>
  <c r="M45" i="23"/>
  <c r="K19" i="26"/>
  <c r="F30" i="28"/>
  <c r="K69" i="29"/>
  <c r="H9" i="27"/>
  <c r="H25" i="27"/>
  <c r="H41" i="27"/>
  <c r="H57" i="27"/>
  <c r="H73" i="27"/>
  <c r="K38" i="29"/>
  <c r="E38" i="29" s="1"/>
  <c r="N38" i="29" s="1"/>
  <c r="K28" i="30"/>
  <c r="F76" i="20"/>
  <c r="I75" i="21"/>
  <c r="I76" i="21"/>
  <c r="H15" i="22"/>
  <c r="H31" i="22"/>
  <c r="H47" i="22"/>
  <c r="H63" i="22"/>
  <c r="M66" i="23"/>
  <c r="F18" i="25"/>
  <c r="F34" i="25"/>
  <c r="F50" i="25"/>
  <c r="F66" i="25"/>
  <c r="K10" i="26"/>
  <c r="K74" i="26"/>
  <c r="F27" i="28"/>
  <c r="F59" i="28"/>
  <c r="K32" i="29"/>
  <c r="H69" i="29"/>
  <c r="K17" i="30"/>
  <c r="K43" i="29"/>
  <c r="E43" i="29" s="1"/>
  <c r="N43" i="29" s="1"/>
  <c r="H52" i="29"/>
  <c r="K61" i="29"/>
  <c r="H70" i="29"/>
  <c r="K18" i="29"/>
  <c r="K52" i="30"/>
  <c r="N76" i="20"/>
  <c r="M10" i="23"/>
  <c r="M74" i="23"/>
  <c r="F20" i="25"/>
  <c r="F36" i="25"/>
  <c r="F52" i="25"/>
  <c r="F68" i="25"/>
  <c r="K66" i="26"/>
  <c r="G75" i="27"/>
  <c r="G76" i="27"/>
  <c r="H34" i="29"/>
  <c r="K70" i="29"/>
  <c r="K41" i="30"/>
  <c r="K35" i="29"/>
  <c r="H44" i="29"/>
  <c r="K53" i="29"/>
  <c r="H62" i="29"/>
  <c r="E62" i="29" s="1"/>
  <c r="N62" i="29" s="1"/>
  <c r="H29" i="27"/>
  <c r="H45" i="27"/>
  <c r="H61" i="27"/>
  <c r="K8" i="29"/>
  <c r="K12" i="30"/>
  <c r="H19" i="22"/>
  <c r="H35" i="22"/>
  <c r="H51" i="22"/>
  <c r="H67" i="22"/>
  <c r="M18" i="23"/>
  <c r="F22" i="25"/>
  <c r="F38" i="25"/>
  <c r="F54" i="25"/>
  <c r="F70" i="25"/>
  <c r="K58" i="26"/>
  <c r="F35" i="28"/>
  <c r="F67" i="28"/>
  <c r="H14" i="29"/>
  <c r="K71" i="29"/>
  <c r="K65" i="30"/>
  <c r="K27" i="29"/>
  <c r="H36" i="29"/>
  <c r="E36" i="29" s="1"/>
  <c r="N36" i="29" s="1"/>
  <c r="K72" i="29"/>
  <c r="K45" i="29"/>
  <c r="H54" i="29"/>
  <c r="F14" i="28"/>
  <c r="F46" i="28"/>
  <c r="H10" i="29"/>
  <c r="K33" i="29"/>
  <c r="E33" i="29" s="1"/>
  <c r="N33" i="29" s="1"/>
  <c r="K36" i="30"/>
  <c r="M26" i="23"/>
  <c r="F8" i="25"/>
  <c r="F24" i="25"/>
  <c r="F40" i="25"/>
  <c r="F56" i="25"/>
  <c r="F72" i="25"/>
  <c r="K50" i="26"/>
  <c r="H24" i="29"/>
  <c r="K37" i="29"/>
  <c r="E37" i="29" s="1"/>
  <c r="N37" i="29" s="1"/>
  <c r="K25" i="30"/>
  <c r="K19" i="29"/>
  <c r="H28" i="29"/>
  <c r="K64" i="29"/>
  <c r="H73" i="29"/>
  <c r="E73" i="29" s="1"/>
  <c r="N73" i="29" s="1"/>
  <c r="H46" i="29"/>
  <c r="F76" i="29"/>
  <c r="I75" i="30"/>
  <c r="I76" i="30"/>
  <c r="G75" i="30"/>
  <c r="G76" i="30"/>
  <c r="H17" i="27"/>
  <c r="H33" i="27"/>
  <c r="H49" i="27"/>
  <c r="H65" i="27"/>
  <c r="K23" i="29"/>
  <c r="K60" i="30"/>
  <c r="D75" i="22"/>
  <c r="H7" i="22"/>
  <c r="H23" i="22"/>
  <c r="H39" i="22"/>
  <c r="H55" i="22"/>
  <c r="D76" i="22"/>
  <c r="H71" i="22"/>
  <c r="M34" i="23"/>
  <c r="E76" i="23"/>
  <c r="F10" i="25"/>
  <c r="F26" i="25"/>
  <c r="F42" i="25"/>
  <c r="F58" i="25"/>
  <c r="F74" i="25"/>
  <c r="K42" i="26"/>
  <c r="F11" i="28"/>
  <c r="F43" i="28"/>
  <c r="D75" i="29"/>
  <c r="K49" i="30"/>
  <c r="K11" i="29"/>
  <c r="H20" i="29"/>
  <c r="H65" i="29"/>
  <c r="E65" i="29" s="1"/>
  <c r="N65" i="29" s="1"/>
  <c r="F22" i="28"/>
  <c r="F54" i="28"/>
  <c r="K13" i="29"/>
  <c r="K20" i="30"/>
  <c r="M42" i="23"/>
  <c r="F12" i="25"/>
  <c r="F28" i="25"/>
  <c r="F44" i="25"/>
  <c r="F60" i="25"/>
  <c r="G75" i="26"/>
  <c r="K34" i="26"/>
  <c r="M75" i="29"/>
  <c r="M77" i="29" s="1"/>
  <c r="H39" i="29"/>
  <c r="K63" i="29"/>
  <c r="K9" i="30"/>
  <c r="H12" i="29"/>
  <c r="E12" i="29" s="1"/>
  <c r="N12" i="29" s="1"/>
  <c r="K67" i="29"/>
  <c r="J75" i="30"/>
  <c r="J76" i="30"/>
  <c r="H45" i="29"/>
  <c r="K44" i="30"/>
  <c r="H11" i="22"/>
  <c r="H27" i="22"/>
  <c r="H43" i="22"/>
  <c r="H59" i="22"/>
  <c r="E75" i="23"/>
  <c r="M50" i="23"/>
  <c r="F14" i="25"/>
  <c r="F30" i="25"/>
  <c r="F46" i="25"/>
  <c r="F62" i="25"/>
  <c r="K26" i="26"/>
  <c r="F19" i="28"/>
  <c r="F51" i="28"/>
  <c r="H9" i="29"/>
  <c r="H29" i="29"/>
  <c r="K33" i="30"/>
  <c r="K73" i="30"/>
  <c r="K59" i="29"/>
  <c r="H68" i="29"/>
  <c r="K45" i="5" l="1"/>
  <c r="U45" i="5" s="1"/>
  <c r="K73" i="5"/>
  <c r="U73" i="5" s="1"/>
  <c r="E52" i="29"/>
  <c r="N52" i="29" s="1"/>
  <c r="E34" i="7"/>
  <c r="O34" i="7" s="1"/>
  <c r="E48" i="7"/>
  <c r="O48" i="7" s="1"/>
  <c r="E51" i="7"/>
  <c r="O51" i="7" s="1"/>
  <c r="K25" i="5"/>
  <c r="U25" i="5" s="1"/>
  <c r="G38" i="1"/>
  <c r="E26" i="29"/>
  <c r="N26" i="29" s="1"/>
  <c r="CI12" i="4"/>
  <c r="T77" i="4"/>
  <c r="E55" i="29"/>
  <c r="N55" i="29" s="1"/>
  <c r="E46" i="7"/>
  <c r="O46" i="7" s="1"/>
  <c r="CI9" i="4"/>
  <c r="L77" i="23"/>
  <c r="K53" i="5"/>
  <c r="U53" i="5" s="1"/>
  <c r="G75" i="1"/>
  <c r="E71" i="7"/>
  <c r="O71" i="7" s="1"/>
  <c r="E40" i="7"/>
  <c r="O40" i="7" s="1"/>
  <c r="E44" i="7"/>
  <c r="O44" i="7" s="1"/>
  <c r="K38" i="5"/>
  <c r="U38" i="5" s="1"/>
  <c r="E59" i="29"/>
  <c r="N59" i="29" s="1"/>
  <c r="E13" i="7"/>
  <c r="O13" i="7" s="1"/>
  <c r="BC77" i="4"/>
  <c r="E10" i="29"/>
  <c r="N10" i="29" s="1"/>
  <c r="E49" i="29"/>
  <c r="N49" i="29" s="1"/>
  <c r="E72" i="7"/>
  <c r="O72" i="7" s="1"/>
  <c r="CI61" i="4"/>
  <c r="CU61" i="4" s="1"/>
  <c r="K27" i="5"/>
  <c r="U27" i="5" s="1"/>
  <c r="CU11" i="4"/>
  <c r="CI38" i="4"/>
  <c r="CU38" i="4" s="1"/>
  <c r="E59" i="7"/>
  <c r="O59" i="7" s="1"/>
  <c r="D77" i="5"/>
  <c r="K56" i="5"/>
  <c r="U56" i="5" s="1"/>
  <c r="K10" i="5"/>
  <c r="U10" i="5" s="1"/>
  <c r="CI17" i="4"/>
  <c r="K47" i="5"/>
  <c r="U47" i="5" s="1"/>
  <c r="K63" i="5"/>
  <c r="U63" i="5" s="1"/>
  <c r="CI68" i="4"/>
  <c r="CI23" i="4"/>
  <c r="E63" i="29"/>
  <c r="N63" i="29" s="1"/>
  <c r="E8" i="29"/>
  <c r="N8" i="29" s="1"/>
  <c r="CI14" i="4"/>
  <c r="AB77" i="4"/>
  <c r="AN77" i="4"/>
  <c r="E47" i="29"/>
  <c r="N47" i="29" s="1"/>
  <c r="E73" i="7"/>
  <c r="O73" i="7" s="1"/>
  <c r="E9" i="7"/>
  <c r="O9" i="7" s="1"/>
  <c r="E31" i="7"/>
  <c r="O31" i="7" s="1"/>
  <c r="CI51" i="4"/>
  <c r="CI31" i="4"/>
  <c r="CI50" i="4"/>
  <c r="BZ77" i="4"/>
  <c r="E44" i="29"/>
  <c r="N44" i="29" s="1"/>
  <c r="E63" i="7"/>
  <c r="O63" i="7" s="1"/>
  <c r="E77" i="5"/>
  <c r="O77" i="5"/>
  <c r="CI21" i="4"/>
  <c r="CU21" i="4" s="1"/>
  <c r="U77" i="4"/>
  <c r="CI54" i="4"/>
  <c r="H104" i="1"/>
  <c r="E7" i="7"/>
  <c r="O7" i="7" s="1"/>
  <c r="K39" i="5"/>
  <c r="U39" i="5" s="1"/>
  <c r="K7" i="5"/>
  <c r="U7" i="5" s="1"/>
  <c r="CI13" i="4"/>
  <c r="G116" i="1"/>
  <c r="H27" i="1"/>
  <c r="C14" i="1"/>
  <c r="C24" i="1" s="1"/>
  <c r="E36" i="7"/>
  <c r="O36" i="7" s="1"/>
  <c r="K60" i="5"/>
  <c r="U60" i="5" s="1"/>
  <c r="E48" i="29"/>
  <c r="N48" i="29" s="1"/>
  <c r="E39" i="29"/>
  <c r="N39" i="29" s="1"/>
  <c r="K30" i="5"/>
  <c r="U30" i="5" s="1"/>
  <c r="E30" i="7"/>
  <c r="O30" i="7" s="1"/>
  <c r="D77" i="10"/>
  <c r="E16" i="29"/>
  <c r="N16" i="29" s="1"/>
  <c r="E69" i="7"/>
  <c r="O69" i="7" s="1"/>
  <c r="E24" i="29"/>
  <c r="N24" i="29" s="1"/>
  <c r="E54" i="29"/>
  <c r="N54" i="29" s="1"/>
  <c r="E66" i="29"/>
  <c r="N66" i="29" s="1"/>
  <c r="E25" i="7"/>
  <c r="O25" i="7" s="1"/>
  <c r="E47" i="7"/>
  <c r="O47" i="7" s="1"/>
  <c r="E34" i="29"/>
  <c r="N34" i="29" s="1"/>
  <c r="E23" i="29"/>
  <c r="N23" i="29" s="1"/>
  <c r="E61" i="29"/>
  <c r="N61" i="29" s="1"/>
  <c r="E51" i="29"/>
  <c r="N51" i="29" s="1"/>
  <c r="E20" i="29"/>
  <c r="N20" i="29" s="1"/>
  <c r="E72" i="29"/>
  <c r="N72" i="29" s="1"/>
  <c r="E53" i="29"/>
  <c r="N53" i="29" s="1"/>
  <c r="E29" i="29"/>
  <c r="N29" i="29" s="1"/>
  <c r="E23" i="7"/>
  <c r="O23" i="7" s="1"/>
  <c r="E18" i="29"/>
  <c r="N18" i="29" s="1"/>
  <c r="E32" i="29"/>
  <c r="N32" i="29" s="1"/>
  <c r="E13" i="29"/>
  <c r="N13" i="29" s="1"/>
  <c r="E70" i="29"/>
  <c r="N70" i="29" s="1"/>
  <c r="I77" i="15"/>
  <c r="E70" i="7"/>
  <c r="O70" i="7" s="1"/>
  <c r="E27" i="7"/>
  <c r="O27" i="7" s="1"/>
  <c r="K31" i="5"/>
  <c r="U31" i="5" s="1"/>
  <c r="E54" i="7"/>
  <c r="O54" i="7" s="1"/>
  <c r="E8" i="7"/>
  <c r="O8" i="7" s="1"/>
  <c r="E58" i="29"/>
  <c r="N58" i="29" s="1"/>
  <c r="E68" i="7"/>
  <c r="O68" i="7" s="1"/>
  <c r="E67" i="7"/>
  <c r="O67" i="7" s="1"/>
  <c r="E41" i="7"/>
  <c r="O41" i="7" s="1"/>
  <c r="E11" i="7"/>
  <c r="O11" i="7" s="1"/>
  <c r="K49" i="5"/>
  <c r="U49" i="5" s="1"/>
  <c r="N77" i="15"/>
  <c r="K29" i="5"/>
  <c r="U29" i="5" s="1"/>
  <c r="H77" i="5"/>
  <c r="K61" i="5"/>
  <c r="U61" i="5" s="1"/>
  <c r="E45" i="29"/>
  <c r="N45" i="29" s="1"/>
  <c r="E74" i="29"/>
  <c r="N74" i="29" s="1"/>
  <c r="E15" i="29"/>
  <c r="N15" i="29" s="1"/>
  <c r="K71" i="5"/>
  <c r="U71" i="5" s="1"/>
  <c r="K44" i="5"/>
  <c r="U44" i="5" s="1"/>
  <c r="K33" i="5"/>
  <c r="U33" i="5" s="1"/>
  <c r="K69" i="5"/>
  <c r="U69" i="5" s="1"/>
  <c r="K28" i="5"/>
  <c r="U28" i="5" s="1"/>
  <c r="CI20" i="4"/>
  <c r="CU20" i="4" s="1"/>
  <c r="E77" i="17"/>
  <c r="E16" i="7"/>
  <c r="O16" i="7" s="1"/>
  <c r="E19" i="7"/>
  <c r="O19" i="7" s="1"/>
  <c r="AG77" i="4"/>
  <c r="X77" i="4"/>
  <c r="I77" i="21"/>
  <c r="E57" i="29"/>
  <c r="N57" i="29" s="1"/>
  <c r="E41" i="29"/>
  <c r="N41" i="29" s="1"/>
  <c r="E14" i="7"/>
  <c r="O14" i="7" s="1"/>
  <c r="E35" i="7"/>
  <c r="O35" i="7" s="1"/>
  <c r="K59" i="5"/>
  <c r="U59" i="5" s="1"/>
  <c r="L77" i="5"/>
  <c r="K66" i="5"/>
  <c r="U66" i="5" s="1"/>
  <c r="P77" i="5"/>
  <c r="E40" i="29"/>
  <c r="N40" i="29" s="1"/>
  <c r="E49" i="7"/>
  <c r="O49" i="7" s="1"/>
  <c r="M77" i="14"/>
  <c r="I77" i="14"/>
  <c r="E30" i="29"/>
  <c r="N30" i="29" s="1"/>
  <c r="F77" i="15"/>
  <c r="E46" i="29"/>
  <c r="N46" i="29" s="1"/>
  <c r="CM77" i="4"/>
  <c r="E9" i="29"/>
  <c r="N9" i="29" s="1"/>
  <c r="D77" i="26"/>
  <c r="E17" i="7"/>
  <c r="O17" i="7" s="1"/>
  <c r="E38" i="7"/>
  <c r="O38" i="7" s="1"/>
  <c r="E64" i="7"/>
  <c r="O64" i="7" s="1"/>
  <c r="K16" i="5"/>
  <c r="U16" i="5" s="1"/>
  <c r="K41" i="5"/>
  <c r="U41" i="5" s="1"/>
  <c r="K32" i="5"/>
  <c r="U32" i="5" s="1"/>
  <c r="K52" i="5"/>
  <c r="U52" i="5" s="1"/>
  <c r="G77" i="30"/>
  <c r="E28" i="29"/>
  <c r="N28" i="29" s="1"/>
  <c r="G77" i="22"/>
  <c r="E77" i="26"/>
  <c r="E64" i="29"/>
  <c r="N64" i="29" s="1"/>
  <c r="G77" i="14"/>
  <c r="E35" i="29"/>
  <c r="N35" i="29" s="1"/>
  <c r="E27" i="29"/>
  <c r="N27" i="29" s="1"/>
  <c r="E57" i="7"/>
  <c r="O57" i="7" s="1"/>
  <c r="E77" i="16"/>
  <c r="K14" i="5"/>
  <c r="U14" i="5" s="1"/>
  <c r="E15" i="7"/>
  <c r="O15" i="7" s="1"/>
  <c r="E22" i="29"/>
  <c r="N22" i="29" s="1"/>
  <c r="K77" i="15"/>
  <c r="K42" i="5"/>
  <c r="U42" i="5" s="1"/>
  <c r="P77" i="15"/>
  <c r="K12" i="5"/>
  <c r="U12" i="5" s="1"/>
  <c r="M77" i="20"/>
  <c r="I77" i="5"/>
  <c r="J77" i="7"/>
  <c r="K48" i="5"/>
  <c r="U48" i="5" s="1"/>
  <c r="G12" i="1"/>
  <c r="AX77" i="4"/>
  <c r="BR77" i="4"/>
  <c r="E68" i="29"/>
  <c r="N68" i="29" s="1"/>
  <c r="E77" i="27"/>
  <c r="E65" i="7"/>
  <c r="O65" i="7" s="1"/>
  <c r="L77" i="7"/>
  <c r="D77" i="15"/>
  <c r="K46" i="5"/>
  <c r="U46" i="5" s="1"/>
  <c r="K54" i="5"/>
  <c r="U54" i="5" s="1"/>
  <c r="K67" i="5"/>
  <c r="U67" i="5" s="1"/>
  <c r="G77" i="15"/>
  <c r="AO77" i="4"/>
  <c r="CS77" i="4"/>
  <c r="CU27" i="4"/>
  <c r="BP77" i="4"/>
  <c r="CU44" i="4"/>
  <c r="AL77" i="4"/>
  <c r="K40" i="5"/>
  <c r="U40" i="5" s="1"/>
  <c r="AV77" i="4"/>
  <c r="CU54" i="4"/>
  <c r="AQ77" i="4"/>
  <c r="E69" i="29"/>
  <c r="N69" i="29" s="1"/>
  <c r="H77" i="15"/>
  <c r="J77" i="14"/>
  <c r="G77" i="16"/>
  <c r="CI73" i="4"/>
  <c r="CU73" i="4" s="1"/>
  <c r="O77" i="4"/>
  <c r="E25" i="29"/>
  <c r="N25" i="29" s="1"/>
  <c r="E71" i="29"/>
  <c r="N71" i="29" s="1"/>
  <c r="L77" i="20"/>
  <c r="K23" i="5"/>
  <c r="U23" i="5" s="1"/>
  <c r="K8" i="5"/>
  <c r="U8" i="5" s="1"/>
  <c r="R77" i="5"/>
  <c r="H77" i="1"/>
  <c r="CI28" i="4"/>
  <c r="CU28" i="4" s="1"/>
  <c r="E67" i="29"/>
  <c r="N67" i="29" s="1"/>
  <c r="E33" i="7"/>
  <c r="O33" i="7" s="1"/>
  <c r="D77" i="17"/>
  <c r="D77" i="7"/>
  <c r="J77" i="15"/>
  <c r="M77" i="15"/>
  <c r="K58" i="5"/>
  <c r="U58" i="5" s="1"/>
  <c r="K74" i="5"/>
  <c r="U74" i="5" s="1"/>
  <c r="K24" i="5"/>
  <c r="U24" i="5" s="1"/>
  <c r="CU51" i="4"/>
  <c r="G92" i="1"/>
  <c r="G31" i="1"/>
  <c r="E11" i="29"/>
  <c r="N11" i="29" s="1"/>
  <c r="E42" i="29"/>
  <c r="N42" i="29" s="1"/>
  <c r="L77" i="14"/>
  <c r="E28" i="7"/>
  <c r="O28" i="7" s="1"/>
  <c r="K20" i="5"/>
  <c r="U20" i="5" s="1"/>
  <c r="K21" i="5"/>
  <c r="U21" i="5" s="1"/>
  <c r="K70" i="5"/>
  <c r="U70" i="5" s="1"/>
  <c r="H12" i="1"/>
  <c r="H77" i="26"/>
  <c r="K77" i="20"/>
  <c r="G68" i="1"/>
  <c r="AA77" i="4"/>
  <c r="CU52" i="4"/>
  <c r="BW77" i="4"/>
  <c r="BO77" i="4"/>
  <c r="BJ77" i="4"/>
  <c r="U11" i="5"/>
  <c r="D77" i="22"/>
  <c r="I77" i="26"/>
  <c r="J75" i="21"/>
  <c r="D77" i="25"/>
  <c r="D77" i="28"/>
  <c r="H75" i="27"/>
  <c r="F75" i="17"/>
  <c r="F77" i="14"/>
  <c r="T77" i="15"/>
  <c r="S77" i="15"/>
  <c r="G76" i="12"/>
  <c r="U76" i="15"/>
  <c r="F77" i="12"/>
  <c r="K75" i="29"/>
  <c r="CU67" i="4"/>
  <c r="E77" i="20"/>
  <c r="F75" i="13"/>
  <c r="CU43" i="4"/>
  <c r="H77" i="4"/>
  <c r="AH77" i="4"/>
  <c r="CG77" i="4"/>
  <c r="BA77" i="4"/>
  <c r="E130" i="1"/>
  <c r="E132" i="1" s="1"/>
  <c r="CU15" i="4"/>
  <c r="E77" i="4"/>
  <c r="CU71" i="4"/>
  <c r="CU72" i="4"/>
  <c r="CU65" i="4"/>
  <c r="CD77" i="4"/>
  <c r="CU74" i="4"/>
  <c r="CU57" i="4"/>
  <c r="J76" i="21"/>
  <c r="E77" i="30"/>
  <c r="F75" i="28"/>
  <c r="K76" i="26"/>
  <c r="I77" i="20"/>
  <c r="M75" i="23"/>
  <c r="N77" i="14"/>
  <c r="L77" i="29"/>
  <c r="F77" i="5"/>
  <c r="CU59" i="4"/>
  <c r="K62" i="5"/>
  <c r="U62" i="5" s="1"/>
  <c r="E77" i="8"/>
  <c r="C131" i="1"/>
  <c r="G131" i="1" s="1"/>
  <c r="G129" i="1"/>
  <c r="CU60" i="4"/>
  <c r="O77" i="15"/>
  <c r="CU62" i="4"/>
  <c r="CU45" i="4"/>
  <c r="CU13" i="4"/>
  <c r="CU70" i="4"/>
  <c r="CL76" i="4"/>
  <c r="D50" i="1"/>
  <c r="H50" i="1" s="1"/>
  <c r="H39" i="1"/>
  <c r="S77" i="5"/>
  <c r="CU32" i="4"/>
  <c r="CU63" i="4"/>
  <c r="H119" i="1"/>
  <c r="CU33" i="4"/>
  <c r="P77" i="4"/>
  <c r="CU9" i="4"/>
  <c r="I77" i="30"/>
  <c r="K75" i="26"/>
  <c r="K77" i="23"/>
  <c r="H76" i="16"/>
  <c r="O55" i="14"/>
  <c r="O76" i="14" s="1"/>
  <c r="D76" i="14"/>
  <c r="N77" i="20"/>
  <c r="F76" i="8"/>
  <c r="P77" i="20"/>
  <c r="M76" i="23"/>
  <c r="K19" i="5"/>
  <c r="U19" i="5" s="1"/>
  <c r="D77" i="18"/>
  <c r="CU19" i="4"/>
  <c r="E77" i="6"/>
  <c r="CU53" i="4"/>
  <c r="CE77" i="4"/>
  <c r="G77" i="6"/>
  <c r="AY77" i="4"/>
  <c r="D76" i="4"/>
  <c r="CU47" i="4"/>
  <c r="CU29" i="4"/>
  <c r="G73" i="1"/>
  <c r="CU48" i="4"/>
  <c r="CH77" i="4"/>
  <c r="BS77" i="4"/>
  <c r="AD77" i="4"/>
  <c r="BK77" i="4"/>
  <c r="J77" i="30"/>
  <c r="K76" i="30"/>
  <c r="E19" i="29"/>
  <c r="N19" i="29" s="1"/>
  <c r="F76" i="28"/>
  <c r="E77" i="28"/>
  <c r="H75" i="29"/>
  <c r="J77" i="20"/>
  <c r="Q77" i="15"/>
  <c r="N77" i="7"/>
  <c r="F76" i="13"/>
  <c r="G77" i="7"/>
  <c r="Q76" i="5"/>
  <c r="CU66" i="4"/>
  <c r="CK77" i="4"/>
  <c r="BF77" i="4"/>
  <c r="CC77" i="4"/>
  <c r="BU77" i="4"/>
  <c r="CU69" i="4"/>
  <c r="CU58" i="4"/>
  <c r="AW77" i="4"/>
  <c r="S77" i="4"/>
  <c r="Q77" i="20"/>
  <c r="CI55" i="4"/>
  <c r="AI77" i="4"/>
  <c r="BL77" i="4"/>
  <c r="BH77" i="4"/>
  <c r="CU23" i="4"/>
  <c r="H20" i="1"/>
  <c r="CO75" i="4"/>
  <c r="H99" i="1"/>
  <c r="V77" i="4"/>
  <c r="CU17" i="4"/>
  <c r="G77" i="4"/>
  <c r="H76" i="22"/>
  <c r="F77" i="22"/>
  <c r="F77" i="23"/>
  <c r="E77" i="22"/>
  <c r="I77" i="23"/>
  <c r="F76" i="25"/>
  <c r="H76" i="29"/>
  <c r="I77" i="29"/>
  <c r="H76" i="27"/>
  <c r="J77" i="29"/>
  <c r="R76" i="20"/>
  <c r="E77" i="13"/>
  <c r="K76" i="29"/>
  <c r="R77" i="15"/>
  <c r="F77" i="7"/>
  <c r="D77" i="12"/>
  <c r="D77" i="20"/>
  <c r="R75" i="20"/>
  <c r="E77" i="15"/>
  <c r="H75" i="7"/>
  <c r="O77" i="20"/>
  <c r="I75" i="6"/>
  <c r="N75" i="5"/>
  <c r="CU18" i="4"/>
  <c r="Y77" i="4"/>
  <c r="Q77" i="4"/>
  <c r="I77" i="4"/>
  <c r="CU12" i="4"/>
  <c r="CU50" i="4"/>
  <c r="K77" i="4"/>
  <c r="CU46" i="4"/>
  <c r="CU39" i="4"/>
  <c r="BT77" i="4"/>
  <c r="CO76" i="4"/>
  <c r="BI77" i="4"/>
  <c r="G24" i="1"/>
  <c r="G35" i="1"/>
  <c r="CP77" i="4"/>
  <c r="G17" i="1"/>
  <c r="CQ77" i="4"/>
  <c r="M77" i="4"/>
  <c r="CA77" i="4"/>
  <c r="AJ77" i="4"/>
  <c r="CJ77" i="4"/>
  <c r="G77" i="27"/>
  <c r="H77" i="30"/>
  <c r="H77" i="23"/>
  <c r="E77" i="21"/>
  <c r="F77" i="30"/>
  <c r="F77" i="21"/>
  <c r="J77" i="23"/>
  <c r="H77" i="20"/>
  <c r="F76" i="17"/>
  <c r="O7" i="14"/>
  <c r="O75" i="14" s="1"/>
  <c r="D75" i="14"/>
  <c r="H75" i="16"/>
  <c r="H77" i="16" s="1"/>
  <c r="H77" i="21"/>
  <c r="U75" i="15"/>
  <c r="G75" i="12"/>
  <c r="F77" i="16"/>
  <c r="D77" i="11"/>
  <c r="I77" i="7"/>
  <c r="D77" i="9"/>
  <c r="K77" i="14"/>
  <c r="G77" i="20"/>
  <c r="D77" i="6"/>
  <c r="G77" i="5"/>
  <c r="F77" i="6"/>
  <c r="F14" i="1"/>
  <c r="F24" i="1" s="1"/>
  <c r="F130" i="1" s="1"/>
  <c r="F132" i="1" s="1"/>
  <c r="BE77" i="4"/>
  <c r="CT77" i="4"/>
  <c r="CU26" i="4"/>
  <c r="CU14" i="4"/>
  <c r="AR77" i="4"/>
  <c r="D77" i="2"/>
  <c r="CU24" i="4"/>
  <c r="CU40" i="4"/>
  <c r="BD77" i="4"/>
  <c r="D24" i="1"/>
  <c r="CU49" i="4"/>
  <c r="CU41" i="4"/>
  <c r="W77" i="4"/>
  <c r="BB77" i="4"/>
  <c r="G20" i="1"/>
  <c r="H38" i="1"/>
  <c r="J77" i="26"/>
  <c r="K76" i="7"/>
  <c r="K75" i="7"/>
  <c r="D77" i="16"/>
  <c r="E55" i="7"/>
  <c r="E77" i="12"/>
  <c r="H76" i="7"/>
  <c r="D77" i="8"/>
  <c r="F77" i="20"/>
  <c r="I76" i="6"/>
  <c r="H77" i="6"/>
  <c r="Q75" i="5"/>
  <c r="K55" i="5"/>
  <c r="U55" i="5" s="1"/>
  <c r="N76" i="5"/>
  <c r="CU68" i="4"/>
  <c r="AP77" i="4"/>
  <c r="Z77" i="4"/>
  <c r="CL75" i="4"/>
  <c r="CL77" i="4" s="1"/>
  <c r="CN77" i="4"/>
  <c r="CF77" i="4"/>
  <c r="BX77" i="4"/>
  <c r="H92" i="1"/>
  <c r="G114" i="1"/>
  <c r="AZ77" i="4"/>
  <c r="CU31" i="4"/>
  <c r="CU16" i="4"/>
  <c r="CU8" i="4"/>
  <c r="H129" i="1"/>
  <c r="D131" i="1"/>
  <c r="H131" i="1" s="1"/>
  <c r="CU25" i="4"/>
  <c r="G119" i="1"/>
  <c r="H73" i="1"/>
  <c r="CU42" i="4"/>
  <c r="AE77" i="4"/>
  <c r="H35" i="1"/>
  <c r="G99" i="1"/>
  <c r="CB77" i="4"/>
  <c r="CU34" i="4"/>
  <c r="H17" i="1"/>
  <c r="D77" i="30"/>
  <c r="E77" i="23"/>
  <c r="G77" i="26"/>
  <c r="D77" i="29"/>
  <c r="H75" i="22"/>
  <c r="E14" i="29"/>
  <c r="N14" i="29" s="1"/>
  <c r="K75" i="30"/>
  <c r="F77" i="29"/>
  <c r="G77" i="29"/>
  <c r="D77" i="21"/>
  <c r="G77" i="23"/>
  <c r="E77" i="25"/>
  <c r="F75" i="25"/>
  <c r="D77" i="27"/>
  <c r="D77" i="19"/>
  <c r="G77" i="21"/>
  <c r="M77" i="7"/>
  <c r="L77" i="15"/>
  <c r="F75" i="8"/>
  <c r="F77" i="8" s="1"/>
  <c r="D77" i="13"/>
  <c r="H77" i="14"/>
  <c r="K36" i="5"/>
  <c r="U36" i="5" s="1"/>
  <c r="BM77" i="4"/>
  <c r="CU36" i="4"/>
  <c r="R77" i="4"/>
  <c r="G39" i="1"/>
  <c r="C50" i="1"/>
  <c r="G50" i="1" s="1"/>
  <c r="G29" i="1"/>
  <c r="L77" i="4"/>
  <c r="CU30" i="4"/>
  <c r="CU64" i="4"/>
  <c r="F77" i="4"/>
  <c r="D75" i="4"/>
  <c r="D77" i="4" s="1"/>
  <c r="CU7" i="4"/>
  <c r="CU56" i="4"/>
  <c r="AT77" i="4"/>
  <c r="G14" i="1" l="1"/>
  <c r="D77" i="14"/>
  <c r="N75" i="29"/>
  <c r="K77" i="7"/>
  <c r="E76" i="29"/>
  <c r="U75" i="5"/>
  <c r="U77" i="15"/>
  <c r="CI76" i="4"/>
  <c r="CI75" i="4"/>
  <c r="CI77" i="4" s="1"/>
  <c r="K77" i="26"/>
  <c r="N76" i="29"/>
  <c r="N77" i="29" s="1"/>
  <c r="I77" i="6"/>
  <c r="U76" i="5"/>
  <c r="U77" i="5" s="1"/>
  <c r="K77" i="30"/>
  <c r="Q77" i="5"/>
  <c r="O75" i="7"/>
  <c r="E75" i="7"/>
  <c r="CU75" i="4"/>
  <c r="O77" i="14"/>
  <c r="N77" i="5"/>
  <c r="M77" i="23"/>
  <c r="F77" i="17"/>
  <c r="CU55" i="4"/>
  <c r="CU76" i="4" s="1"/>
  <c r="K77" i="29"/>
  <c r="H77" i="27"/>
  <c r="K75" i="5"/>
  <c r="F77" i="25"/>
  <c r="H77" i="22"/>
  <c r="G77" i="12"/>
  <c r="H77" i="7"/>
  <c r="CO77" i="4"/>
  <c r="H77" i="29"/>
  <c r="H14" i="1"/>
  <c r="F77" i="28"/>
  <c r="E76" i="7"/>
  <c r="O55" i="7"/>
  <c r="O76" i="7" s="1"/>
  <c r="J77" i="21"/>
  <c r="K76" i="5"/>
  <c r="C130" i="1"/>
  <c r="E75" i="29"/>
  <c r="R77" i="20"/>
  <c r="F77" i="13"/>
  <c r="H24" i="1"/>
  <c r="D130" i="1"/>
  <c r="E77" i="29" l="1"/>
  <c r="E77" i="7"/>
  <c r="CU77" i="4"/>
  <c r="O77" i="7"/>
  <c r="K77" i="5"/>
  <c r="G130" i="1"/>
  <c r="C132" i="1"/>
  <c r="G132" i="1" s="1"/>
  <c r="H130" i="1"/>
  <c r="D132" i="1"/>
  <c r="H132" i="1" s="1"/>
</calcChain>
</file>

<file path=xl/sharedStrings.xml><?xml version="1.0" encoding="utf-8"?>
<sst xmlns="http://schemas.openxmlformats.org/spreadsheetml/2006/main" count="6011" uniqueCount="366">
  <si>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</si>
  <si>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</si>
  <si>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</si>
  <si>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</si>
  <si>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</si>
  <si>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</si>
  <si>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</si>
  <si>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</si>
  <si>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</si>
  <si>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</si>
  <si>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</si>
  <si>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</si>
  <si>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</si>
  <si>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</si>
  <si>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</si>
  <si>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</si>
  <si>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</si>
  <si>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</si>
  <si>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</si>
  <si>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</si>
  <si>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</si>
  <si>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</si>
  <si>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</si>
  <si>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</si>
  <si>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</si>
  <si>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</si>
  <si>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</si>
  <si>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</si>
  <si>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</si>
  <si>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</si>
  <si>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</si>
  <si>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</si>
  <si>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</si>
  <si>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</si>
  <si>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</si>
  <si>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</si>
  <si>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</si>
  <si>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</si>
  <si>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</si>
  <si>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</si>
  <si>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</si>
  <si>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</si>
  <si>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</si>
  <si>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</si>
  <si>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</si>
  <si>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</si>
  <si>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</si>
  <si>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</si>
  <si>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</si>
  <si>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</si>
  <si>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</si>
  <si>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</si>
  <si>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</si>
  <si>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</si>
  <si>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</si>
  <si>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</si>
  <si>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</si>
  <si>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</si>
  <si>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</si>
  <si>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</si>
  <si>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</si>
  <si>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</si>
  <si>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</si>
  <si>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</si>
  <si>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</si>
  <si>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</si>
  <si>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</si>
  <si>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</si>
  <si>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</si>
  <si>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</si>
  <si>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</si>
  <si>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</si>
  <si>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</si>
  <si>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</si>
  <si>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</si>
  <si>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</si>
  <si>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</si>
  <si>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</si>
  <si>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</si>
  <si>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</si>
  <si>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</si>
  <si>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</si>
  <si>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</si>
  <si>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</si>
  <si>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</si>
  <si>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</si>
  <si>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</si>
  <si>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</si>
  <si>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</si>
  <si>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</si>
  <si>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</si>
  <si>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</si>
  <si>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</si>
  <si>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</si>
  <si>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</si>
  <si>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</si>
  <si>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</si>
  <si>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</si>
  <si>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</si>
  <si>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</si>
  <si>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</si>
  <si>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</si>
  <si>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</si>
  <si>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</si>
  <si>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</si>
  <si>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</si>
  <si>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</si>
  <si>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</si>
  <si>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</si>
  <si>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</si>
  <si>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</si>
  <si>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</si>
  <si>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</si>
  <si>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</si>
  <si>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</si>
  <si>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</si>
  <si>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</si>
  <si>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</si>
  <si>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</si>
  <si>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</si>
  <si>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</si>
  <si>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</si>
  <si>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</si>
  <si>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</si>
  <si>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</si>
  <si>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</si>
  <si>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</si>
  <si>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</si>
  <si>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</si>
  <si>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</si>
  <si>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</si>
  <si>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</si>
  <si>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</si>
  <si>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</si>
  <si>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</si>
  <si>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</si>
  <si>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</si>
  <si>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</si>
  <si>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</si>
  <si>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</si>
  <si>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</si>
  <si>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</si>
  <si>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</si>
  <si>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</si>
  <si>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</si>
  <si>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</si>
  <si>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</si>
  <si>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</si>
  <si>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</si>
  <si>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</si>
  <si>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</si>
  <si>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</si>
  <si>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</si>
  <si>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</si>
  <si>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</si>
  <si>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</si>
  <si>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</si>
  <si>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</si>
  <si>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</si>
  <si>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</si>
  <si>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</si>
  <si>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</si>
  <si>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</si>
  <si>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</si>
  <si>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</si>
  <si>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</si>
  <si>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</si>
  <si>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</si>
  <si>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</si>
  <si>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</si>
  <si>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</si>
  <si>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</si>
  <si>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</si>
  <si>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</si>
  <si>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</si>
  <si>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</si>
  <si>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</si>
  <si>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</si>
  <si>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</si>
  <si>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</si>
  <si>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</si>
  <si>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</si>
  <si>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</si>
  <si>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</si>
  <si>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</si>
  <si>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</si>
  <si>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</si>
  <si>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</si>
  <si>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</si>
  <si>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</si>
  <si>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</si>
  <si>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</si>
  <si>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</si>
  <si>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</si>
  <si>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</si>
  <si>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</si>
  <si>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</si>
  <si>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</si>
  <si>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</si>
  <si>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</si>
  <si>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</si>
  <si>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</si>
  <si>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</si>
  <si>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</si>
  <si>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</si>
  <si>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</si>
  <si>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</si>
  <si>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</si>
  <si>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</si>
  <si>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</si>
  <si>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</si>
  <si>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</si>
  <si>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</si>
  <si>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</si>
  <si>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</si>
  <si>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</si>
  <si>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</si>
  <si>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Mellce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</si>
  <si>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</si>
  <si>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</si>
  <si>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</si>
  <si>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</si>
  <si>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</si>
  <si>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</si>
  <si>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</si>
  <si>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</si>
  <si>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</si>
  <si>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</si>
  <si>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</si>
  <si>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</si>
  <si>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</si>
  <si>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</si>
  <si>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</si>
  <si>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</si>
  <si>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</si>
  <si>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</si>
  <si>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</si>
  <si>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</si>
  <si>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</si>
  <si>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Fiba Sigorta AŞ</t>
  </si>
  <si>
    <t>754-Beklenmeyen Ticari Giderler</t>
  </si>
  <si>
    <t>Bupa Acıbadem Sigorta AŞ</t>
  </si>
  <si>
    <t>755-Kredi</t>
  </si>
  <si>
    <t>BNP Paribas Cardif Hayat Sigorta AŞ</t>
  </si>
  <si>
    <t>H</t>
  </si>
  <si>
    <t>756-İhracat Kredi</t>
  </si>
  <si>
    <t>Demir Sağlık ve Hayat Sigorta AŞ</t>
  </si>
  <si>
    <t>757-Piyasa Değerindeki Kayıp</t>
  </si>
  <si>
    <t>Mapfre Yaşam Sigorta AŞ</t>
  </si>
  <si>
    <t>758-Kira Ve Gelir Kaybı</t>
  </si>
  <si>
    <t>Türkiye Katılım Hayat AŞ</t>
  </si>
  <si>
    <t>759-Diğer Finansal Kayıplar</t>
  </si>
  <si>
    <t>Viennalife Emeklilik ve Hayat AŞ</t>
  </si>
  <si>
    <t>E</t>
  </si>
  <si>
    <t>760-Hukuksal Koruma</t>
  </si>
  <si>
    <t>Allianz Hayat ve Emeklilik AŞ</t>
  </si>
  <si>
    <t>761-Patlama</t>
  </si>
  <si>
    <t>Allianz Yaşam ve Emeklilik AŞ</t>
  </si>
  <si>
    <t>765-Makine Kırılması</t>
  </si>
  <si>
    <t>Anadolu Hayat Emeklilik AŞ</t>
  </si>
  <si>
    <t>766-Montaj</t>
  </si>
  <si>
    <t>Bereket Emeklilik ve Hayat AŞ</t>
  </si>
  <si>
    <t>767-İnşaat</t>
  </si>
  <si>
    <t>AgeSA Hayat ve Emeklilik AŞ</t>
  </si>
  <si>
    <t>768-Elektronik Cihaz</t>
  </si>
  <si>
    <t>Axa Hayat ve Emeklilik AŞ</t>
  </si>
  <si>
    <t>769-Yapı Denetimi Zorunlu Mali Sorumluluk</t>
  </si>
  <si>
    <t>BNP Paribas Cardif Emeklilik AŞ</t>
  </si>
  <si>
    <t>770-Deniz Yolu Yolcu Taşımacılığı ZMS</t>
  </si>
  <si>
    <t>QNB Sağlık Hayat Sigorta ve Emeklilik AŞ</t>
  </si>
  <si>
    <t>773-Devlet Destekli Arıcılık</t>
  </si>
  <si>
    <t>HDI Fiba Emeklilik ve Hayat AŞ</t>
  </si>
  <si>
    <t>774-Su Ürünleri</t>
  </si>
  <si>
    <t>Garanti BBVA Emeklilik ve Hayat AŞ</t>
  </si>
  <si>
    <t>775-Dolu Sera</t>
  </si>
  <si>
    <t>Groupama Hayat AŞ</t>
  </si>
  <si>
    <t>776-Devlet Destekli Sera</t>
  </si>
  <si>
    <t>NN Hayat ve Emeklilik AŞ</t>
  </si>
  <si>
    <t>777-Devlet Destekli Bitkisel Ürün</t>
  </si>
  <si>
    <t>Katılım Emeklilik ve Hayat AŞ</t>
  </si>
  <si>
    <t>778-Devlet Destekli Su Ürünleri</t>
  </si>
  <si>
    <t>Metlife Emeklilik ve Hayat AŞ</t>
  </si>
  <si>
    <t>779-Devlet Destekli Hayvan Hayat</t>
  </si>
  <si>
    <t>Türkiye Hayat ve Emeklilik AŞ</t>
  </si>
  <si>
    <t>780-Hayvan Hayat</t>
  </si>
  <si>
    <t>TOPLAM (HAYAT DIŞI ŞİRKETLER)</t>
  </si>
  <si>
    <t>T (HD)</t>
  </si>
  <si>
    <t>781-Kümes Hayvan Hayat</t>
  </si>
  <si>
    <t>TOPLAM (HAYAT VE EMEKLİLİK ŞİRKETLERİ)</t>
  </si>
  <si>
    <t>T (H+E)</t>
  </si>
  <si>
    <t>782-Devlet Destekli Kümes Hayvan Hayat</t>
  </si>
  <si>
    <t>TOPLAM (HAYAT DIŞI ŞİRKETLER+HAYAT VE EMEKLİLİK ŞİRKETLERİ)</t>
  </si>
  <si>
    <t>T (HD+H+E)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</si>
  <si>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</si>
  <si>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</si>
  <si>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</si>
  <si>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</si>
  <si>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</si>
  <si>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</si>
  <si>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</si>
  <si>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</si>
  <si>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</si>
  <si>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</si>
  <si>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</si>
  <si>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</si>
  <si>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</si>
  <si>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</si>
  <si>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</si>
  <si>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</si>
  <si>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</si>
  <si>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</si>
  <si>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</si>
  <si>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</si>
  <si>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</si>
  <si>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</si>
  <si>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</si>
  <si>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</si>
  <si>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</si>
  <si>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</si>
  <si>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</si>
  <si>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</si>
  <si>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</si>
  <si>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</si>
  <si>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</si>
  <si>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</si>
  <si>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</si>
  <si>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</si>
  <si>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</si>
  <si>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</si>
  <si>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</si>
  <si>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</si>
  <si>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</si>
  <si>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</si>
  <si>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</si>
  <si>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</si>
  <si>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</si>
  <si>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</si>
  <si>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</si>
  <si>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</si>
  <si>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</si>
  <si>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</si>
  <si>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</si>
  <si>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</si>
  <si>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</si>
  <si>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</si>
  <si>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</si>
  <si>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</si>
  <si>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</si>
  <si>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</si>
  <si>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</si>
  <si>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</si>
  <si>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</si>
  <si>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</si>
  <si>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</si>
  <si>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</si>
  <si>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</si>
  <si>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</si>
  <si>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</si>
  <si>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</si>
  <si>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</si>
  <si>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</si>
  <si>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</si>
  <si>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01.01.2023-30.06.2023</t>
  </si>
  <si>
    <t>2023/06</t>
  </si>
  <si>
    <t>2022/06</t>
  </si>
  <si>
    <t>**Bu ve/veya ilgili sayfalardaki veriler 13.09.2023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</si>
</sst>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34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34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3 5" xfId="6251"/>
    <cellStyle name="Normal 2 4" xfId="6252"/>
    <cellStyle name="Normal 2 4 2" xfId="6253"/>
    <cellStyle name="Normal 2 4 3" xfId="6254"/>
    <cellStyle name="Normal 2 5" xfId="6255"/>
    <cellStyle name="Normal 2 6" xfId="6256"/>
    <cellStyle name="Normal 2 7" xfId="6257"/>
    <cellStyle name="Normal 2 8" xfId="6258"/>
    <cellStyle name="Normal 2 9" xfId="6259"/>
    <cellStyle name="Normal 20" xfId="6260"/>
    <cellStyle name="Normal 20 2" xfId="6261"/>
    <cellStyle name="Normal 20 2 2" xfId="6262"/>
    <cellStyle name="Normal 20 2 7" xfId="6263"/>
    <cellStyle name="Normal 20 3" xfId="6264"/>
    <cellStyle name="Normal 20 3 2" xfId="6265"/>
    <cellStyle name="Normal 20 4" xfId="6266"/>
    <cellStyle name="Normal 200" xfId="6267"/>
    <cellStyle name="Normal 201" xfId="6268"/>
    <cellStyle name="Normal 202" xfId="6269"/>
    <cellStyle name="Normal 203" xfId="6270"/>
    <cellStyle name="Normal 204" xfId="6271"/>
    <cellStyle name="Normal 205" xfId="6272"/>
    <cellStyle name="Normal 206" xfId="6273"/>
    <cellStyle name="Normal 207" xfId="6274"/>
    <cellStyle name="Normal 208" xfId="6275"/>
    <cellStyle name="Normal 209" xfId="6276"/>
    <cellStyle name="Normal 21" xfId="6277"/>
    <cellStyle name="Normal 21 2" xfId="6278"/>
    <cellStyle name="Normal 210" xfId="6279"/>
    <cellStyle name="Normal 211" xfId="6280"/>
    <cellStyle name="Normal 212" xfId="6281"/>
    <cellStyle name="Normal 213" xfId="6282"/>
    <cellStyle name="Normal 214" xfId="6283"/>
    <cellStyle name="Normal 215" xfId="6284"/>
    <cellStyle name="Normal 216" xfId="6285"/>
    <cellStyle name="Normal 217" xfId="6286"/>
    <cellStyle name="Normal 218" xfId="6287"/>
    <cellStyle name="Normal 219" xfId="6288"/>
    <cellStyle name="Normal 22" xfId="6289"/>
    <cellStyle name="Normal 220" xfId="6290"/>
    <cellStyle name="Normal 221" xfId="6291"/>
    <cellStyle name="Normal 222" xfId="6292"/>
    <cellStyle name="Normal 223" xfId="6293"/>
    <cellStyle name="Normal 224" xfId="6294"/>
    <cellStyle name="Normal 225" xfId="6295"/>
    <cellStyle name="Normal 226" xfId="6296"/>
    <cellStyle name="Normal 227" xfId="6297"/>
    <cellStyle name="Normal 228" xfId="6298"/>
    <cellStyle name="Normal 229" xfId="6299"/>
    <cellStyle name="Normal 23" xfId="6300"/>
    <cellStyle name="Normal 230" xfId="6301"/>
    <cellStyle name="Normal 231" xfId="6302"/>
    <cellStyle name="Normal 232" xfId="6303"/>
    <cellStyle name="Normal 233" xfId="6304"/>
    <cellStyle name="Normal 234" xfId="6305"/>
    <cellStyle name="Normal 235" xfId="6306"/>
    <cellStyle name="Normal 236" xfId="6307"/>
    <cellStyle name="Normal 237" xfId="6308"/>
    <cellStyle name="Normal 238" xfId="6309"/>
    <cellStyle name="Normal 239" xfId="6310"/>
    <cellStyle name="Normal 24" xfId="6311"/>
    <cellStyle name="Normal 24 2" xfId="6312"/>
    <cellStyle name="Normal 240" xfId="6313"/>
    <cellStyle name="Normal 241" xfId="6314"/>
    <cellStyle name="Normal 242" xfId="6315"/>
    <cellStyle name="Normal 243" xfId="6316"/>
    <cellStyle name="Normal 244" xfId="6317"/>
    <cellStyle name="Normal 245" xfId="6318"/>
    <cellStyle name="Normal 246" xfId="6319"/>
    <cellStyle name="Normal 247" xfId="6320"/>
    <cellStyle name="Normal 248" xfId="6321"/>
    <cellStyle name="Normal 249" xfId="6322"/>
    <cellStyle name="Normal 25" xfId="6323"/>
    <cellStyle name="Normal 250" xfId="6324"/>
    <cellStyle name="Normal 251" xfId="6325"/>
    <cellStyle name="Normal 252" xfId="6326"/>
    <cellStyle name="Normal 253" xfId="6327"/>
    <cellStyle name="Normal 254" xfId="6328"/>
    <cellStyle name="Normal 255" xfId="6329"/>
    <cellStyle name="Normal 256" xfId="6330"/>
    <cellStyle name="Normal 257" xfId="6331"/>
    <cellStyle name="Normal 258" xfId="6332"/>
    <cellStyle name="Normal 259" xfId="6333"/>
    <cellStyle name="Normal 26" xfId="6334"/>
    <cellStyle name="Normal 260" xfId="6335"/>
    <cellStyle name="Normal 261" xfId="6336"/>
    <cellStyle name="Normal 262" xfId="6337"/>
    <cellStyle name="Normal 263" xfId="6338"/>
    <cellStyle name="Normal 264" xfId="6339"/>
    <cellStyle name="Normal 265" xfId="6340"/>
    <cellStyle name="Normal 266" xfId="6341"/>
    <cellStyle name="Normal 267" xfId="6342"/>
    <cellStyle name="Normal 268" xfId="6343"/>
    <cellStyle name="Normal 269" xfId="6344"/>
    <cellStyle name="Normal 27" xfId="6345"/>
    <cellStyle name="Normal 270" xfId="6346"/>
    <cellStyle name="Normal 271" xfId="6347"/>
    <cellStyle name="Normal 272" xfId="6348"/>
    <cellStyle name="Normal 273" xfId="6349"/>
    <cellStyle name="Normal 273 2" xfId="6350"/>
    <cellStyle name="Normal 274" xfId="6351"/>
    <cellStyle name="Normal 274 2" xfId="6352"/>
    <cellStyle name="Normal 275" xfId="6353"/>
    <cellStyle name="Normal 276" xfId="6354"/>
    <cellStyle name="Normal 277" xfId="6355"/>
    <cellStyle name="Normal 278" xfId="6356"/>
    <cellStyle name="Normal 279" xfId="6357"/>
    <cellStyle name="Normal 28" xfId="6358"/>
    <cellStyle name="Normal 28 2" xfId="6359"/>
    <cellStyle name="Normal 280" xfId="6360"/>
    <cellStyle name="Normal 281" xfId="6361"/>
    <cellStyle name="Normal 282" xfId="6362"/>
    <cellStyle name="Normal 282 2" xfId="6363"/>
    <cellStyle name="Normal 283" xfId="6364"/>
    <cellStyle name="Normal 284" xfId="6365"/>
    <cellStyle name="Normal 285" xfId="6366"/>
    <cellStyle name="Normal 285 2" xfId="6367"/>
    <cellStyle name="Normal 286" xfId="6368"/>
    <cellStyle name="Normal 287" xfId="6369"/>
    <cellStyle name="Normal 288" xfId="6370"/>
    <cellStyle name="Normal 289" xfId="6371"/>
    <cellStyle name="Normal 29" xfId="6372"/>
    <cellStyle name="Normal 29 2" xfId="6373"/>
    <cellStyle name="Normal 290" xfId="6374"/>
    <cellStyle name="Normal 291" xfId="6375"/>
    <cellStyle name="Normal 292" xfId="6376"/>
    <cellStyle name="Normal 293" xfId="6377"/>
    <cellStyle name="Normal 294" xfId="6378"/>
    <cellStyle name="Normal 295" xfId="6379"/>
    <cellStyle name="Normal 296" xfId="6380"/>
    <cellStyle name="Normal 297" xfId="6381"/>
    <cellStyle name="Normal 298" xfId="6382"/>
    <cellStyle name="Normal 299" xfId="6383"/>
    <cellStyle name="Normal 3" xfId="6384"/>
    <cellStyle name="Normal 3 10" xfId="6385"/>
    <cellStyle name="Normal 3 10 2" xfId="6386"/>
    <cellStyle name="Normal 3 11" xfId="6387"/>
    <cellStyle name="Normal 3 12" xfId="6388"/>
    <cellStyle name="Normal 3 13" xfId="6389"/>
    <cellStyle name="Normal 3 14" xfId="6390"/>
    <cellStyle name="Normal 3 2" xfId="6391"/>
    <cellStyle name="Normal 3 2 10" xfId="6392"/>
    <cellStyle name="Normal 3 2 10 2" xfId="6393"/>
    <cellStyle name="Normal 3 2 10 2 2" xfId="6394"/>
    <cellStyle name="Normal 3 2 10 3" xfId="6395"/>
    <cellStyle name="Normal 3 2 11" xfId="6396"/>
    <cellStyle name="Normal 3 2 11 2" xfId="6397"/>
    <cellStyle name="Normal 3 2 11 2 2" xfId="6398"/>
    <cellStyle name="Normal 3 2 11 3" xfId="6399"/>
    <cellStyle name="Normal 3 2 12" xfId="6400"/>
    <cellStyle name="Normal 3 2 12 2" xfId="6401"/>
    <cellStyle name="Normal 3 2 12 2 2" xfId="6402"/>
    <cellStyle name="Normal 3 2 12 3" xfId="6403"/>
    <cellStyle name="Normal 3 2 13" xfId="6404"/>
    <cellStyle name="Normal 3 2 13 2" xfId="6405"/>
    <cellStyle name="Normal 3 2 13 2 2" xfId="6406"/>
    <cellStyle name="Normal 3 2 13 3" xfId="6407"/>
    <cellStyle name="Normal 3 2 14" xfId="6408"/>
    <cellStyle name="Normal 3 2 14 2" xfId="6409"/>
    <cellStyle name="Normal 3 2 15" xfId="6410"/>
    <cellStyle name="Normal 3 2 15 2" xfId="6411"/>
    <cellStyle name="Normal 3 2 16" xfId="6412"/>
    <cellStyle name="Normal 3 2 17" xfId="6413"/>
    <cellStyle name="Normal 3 2 2" xfId="6414"/>
    <cellStyle name="Normal 3 2 2 2" xfId="6415"/>
    <cellStyle name="Normal 3 2 2 2 2" xfId="6416"/>
    <cellStyle name="Normal 3 2 2 2 2 2" xfId="6417"/>
    <cellStyle name="Normal 3 2 2 2 2 2 2" xfId="6418"/>
    <cellStyle name="Normal 3 2 2 2 2 2 2 2" xfId="6419"/>
    <cellStyle name="Normal 3 2 2 2 2 2 3" xfId="6420"/>
    <cellStyle name="Normal 3 2 2 2 2 3" xfId="6421"/>
    <cellStyle name="Normal 3 2 2 2 2 3 2" xfId="6422"/>
    <cellStyle name="Normal 3 2 2 2 2 4" xfId="6423"/>
    <cellStyle name="Normal 3 2 2 2 2 4 2" xfId="6424"/>
    <cellStyle name="Normal 3 2 2 2 3" xfId="6425"/>
    <cellStyle name="Normal 3 2 2 2 3 2" xfId="6426"/>
    <cellStyle name="Normal 3 2 2 2 4" xfId="6427"/>
    <cellStyle name="Normal 3 2 2 3" xfId="6428"/>
    <cellStyle name="Normal 3 2 2 3 2" xfId="6429"/>
    <cellStyle name="Normal 3 2 2 3 2 2" xfId="6430"/>
    <cellStyle name="Normal 3 2 2 3 3" xfId="6431"/>
    <cellStyle name="Normal 3 2 2 4" xfId="6432"/>
    <cellStyle name="Normal 3 2 2 4 2" xfId="6433"/>
    <cellStyle name="Normal 3 2 2 5" xfId="6434"/>
    <cellStyle name="Normal 3 2 3" xfId="6435"/>
    <cellStyle name="Normal 3 2 3 2" xfId="6436"/>
    <cellStyle name="Normal 3 2 3 2 2" xfId="6437"/>
    <cellStyle name="Normal 3 2 3 3" xfId="6438"/>
    <cellStyle name="Normal 3 2 4" xfId="6439"/>
    <cellStyle name="Normal 3 2 4 2" xfId="6440"/>
    <cellStyle name="Normal 3 2 4 2 2" xfId="6441"/>
    <cellStyle name="Normal 3 2 4 3" xfId="6442"/>
    <cellStyle name="Normal 3 2 5" xfId="6443"/>
    <cellStyle name="Normal 3 2 5 2" xfId="6444"/>
    <cellStyle name="Normal 3 2 5 2 2" xfId="6445"/>
    <cellStyle name="Normal 3 2 5 3" xfId="6446"/>
    <cellStyle name="Normal 3 2 6" xfId="6447"/>
    <cellStyle name="Normal 3 2 6 2" xfId="6448"/>
    <cellStyle name="Normal 3 2 6 2 2" xfId="6449"/>
    <cellStyle name="Normal 3 2 6 3" xfId="6450"/>
    <cellStyle name="Normal 3 2 7" xfId="6451"/>
    <cellStyle name="Normal 3 2 7 2" xfId="6452"/>
    <cellStyle name="Normal 3 2 7 2 2" xfId="6453"/>
    <cellStyle name="Normal 3 2 7 3" xfId="6454"/>
    <cellStyle name="Normal 3 2 8" xfId="6455"/>
    <cellStyle name="Normal 3 2 8 2" xfId="6456"/>
    <cellStyle name="Normal 3 2 8 2 2" xfId="6457"/>
    <cellStyle name="Normal 3 2 8 3" xfId="6458"/>
    <cellStyle name="Normal 3 2 9" xfId="6459"/>
    <cellStyle name="Normal 3 2 9 2" xfId="6460"/>
    <cellStyle name="Normal 3 2 9 2 2" xfId="6461"/>
    <cellStyle name="Normal 3 2 9 3" xfId="6462"/>
    <cellStyle name="Normal 3 3" xfId="6463"/>
    <cellStyle name="Normal 3 3 2" xfId="6464"/>
    <cellStyle name="Normal 3 4" xfId="6465"/>
    <cellStyle name="Normal 3 4 2" xfId="6466"/>
    <cellStyle name="Normal 3 5" xfId="6467"/>
    <cellStyle name="Normal 3 5 2" xfId="6468"/>
    <cellStyle name="Normal 3 6" xfId="6469"/>
    <cellStyle name="Normal 3 6 2" xfId="6470"/>
    <cellStyle name="Normal 3 7" xfId="6471"/>
    <cellStyle name="Normal 3 7 2" xfId="6472"/>
    <cellStyle name="Normal 3 8" xfId="6473"/>
    <cellStyle name="Normal 3 8 2" xfId="6474"/>
    <cellStyle name="Normal 3 9" xfId="6475"/>
    <cellStyle name="Normal 3 9 2" xfId="6476"/>
    <cellStyle name="Normal 30" xfId="6477"/>
    <cellStyle name="Normal 300" xfId="6478"/>
    <cellStyle name="Normal 301" xfId="6479"/>
    <cellStyle name="Normal 302" xfId="6480"/>
    <cellStyle name="Normal 303" xfId="6481"/>
    <cellStyle name="Normal 304" xfId="6482"/>
    <cellStyle name="Normal 305" xfId="6483"/>
    <cellStyle name="Normal 306" xfId="6484"/>
    <cellStyle name="Normal 307" xfId="6485"/>
    <cellStyle name="Normal 308" xfId="6486"/>
    <cellStyle name="Normal 309" xfId="6487"/>
    <cellStyle name="Normal 31" xfId="6488"/>
    <cellStyle name="Normal 310" xfId="6489"/>
    <cellStyle name="Normal 311" xfId="6490"/>
    <cellStyle name="Normal 312" xfId="6491"/>
    <cellStyle name="Normal 313" xfId="6492"/>
    <cellStyle name="Normal 314" xfId="6493"/>
    <cellStyle name="Normal 315" xfId="6494"/>
    <cellStyle name="Normal 316" xfId="6495"/>
    <cellStyle name="Normal 317" xfId="6496"/>
    <cellStyle name="Normal 318" xfId="6497"/>
    <cellStyle name="Normal 319" xfId="6498"/>
    <cellStyle name="Normal 32" xfId="6499"/>
    <cellStyle name="Normal 320" xfId="6500"/>
    <cellStyle name="Normal 321" xfId="6501"/>
    <cellStyle name="Normal 322" xfId="6502"/>
    <cellStyle name="Normal 323" xfId="6503"/>
    <cellStyle name="Normal 324" xfId="6504"/>
    <cellStyle name="Normal 325" xfId="6505"/>
    <cellStyle name="Normal 326" xfId="6506"/>
    <cellStyle name="Normal 327" xfId="6507"/>
    <cellStyle name="Normal 328" xfId="6508"/>
    <cellStyle name="Normal 329" xfId="6509"/>
    <cellStyle name="Normal 33" xfId="6510"/>
    <cellStyle name="Normal 330" xfId="6511"/>
    <cellStyle name="Normal 331" xfId="6512"/>
    <cellStyle name="Normal 332" xfId="6513"/>
    <cellStyle name="Normal 333" xfId="6514"/>
    <cellStyle name="Normal 334" xfId="6515"/>
    <cellStyle name="Normal 335" xfId="6516"/>
    <cellStyle name="Normal 336" xfId="6517"/>
    <cellStyle name="Normal 337" xfId="6518"/>
    <cellStyle name="Normal 338" xfId="6519"/>
    <cellStyle name="Normal 339" xfId="6520"/>
    <cellStyle name="Normal 34" xfId="6521"/>
    <cellStyle name="Normal 340" xfId="6522"/>
    <cellStyle name="Normal 341" xfId="6523"/>
    <cellStyle name="Normal 342" xfId="6524"/>
    <cellStyle name="Normal 343" xfId="6525"/>
    <cellStyle name="Normal 344" xfId="6526"/>
    <cellStyle name="Normal 345" xfId="6527"/>
    <cellStyle name="Normal 346" xfId="6528"/>
    <cellStyle name="Normal 347" xfId="6529"/>
    <cellStyle name="Normal 348" xfId="6530"/>
    <cellStyle name="Normal 349" xfId="6531"/>
    <cellStyle name="Normal 35" xfId="6532"/>
    <cellStyle name="Normal 350" xfId="6533"/>
    <cellStyle name="Normal 351" xfId="6534"/>
    <cellStyle name="Normal 352" xfId="6535"/>
    <cellStyle name="Normal 353" xfId="6536"/>
    <cellStyle name="Normal 354" xfId="6537"/>
    <cellStyle name="Normal 355" xfId="6538"/>
    <cellStyle name="Normal 356" xfId="6539"/>
    <cellStyle name="Normal 357" xfId="6540"/>
    <cellStyle name="Normal 358" xfId="6541"/>
    <cellStyle name="Normal 359" xfId="6542"/>
    <cellStyle name="Normal 36" xfId="6543"/>
    <cellStyle name="Normal 360" xfId="6544"/>
    <cellStyle name="Normal 361" xfId="6545"/>
    <cellStyle name="Normal 362" xfId="6546"/>
    <cellStyle name="Normal 363" xfId="6547"/>
    <cellStyle name="Normal 364" xfId="6548"/>
    <cellStyle name="Normal 365" xfId="6549"/>
    <cellStyle name="Normal 366" xfId="6550"/>
    <cellStyle name="Normal 367" xfId="6551"/>
    <cellStyle name="Normal 368" xfId="6552"/>
    <cellStyle name="Normal 369" xfId="6553"/>
    <cellStyle name="Normal 37" xfId="6554"/>
    <cellStyle name="Normal 370" xfId="6555"/>
    <cellStyle name="Normal 371" xfId="6556"/>
    <cellStyle name="Normal 372" xfId="6557"/>
    <cellStyle name="Normal 373" xfId="6558"/>
    <cellStyle name="Normal 374" xfId="6559"/>
    <cellStyle name="Normal 375" xfId="6560"/>
    <cellStyle name="Normal 376" xfId="6561"/>
    <cellStyle name="Normal 377" xfId="6562"/>
    <cellStyle name="Normal 378" xfId="6563"/>
    <cellStyle name="Normal 379" xfId="6564"/>
    <cellStyle name="Normal 38" xfId="6565"/>
    <cellStyle name="Normal 380" xfId="6566"/>
    <cellStyle name="Normal 381" xfId="6567"/>
    <cellStyle name="Normal 382" xfId="6568"/>
    <cellStyle name="Normal 383" xfId="6569"/>
    <cellStyle name="Normal 384" xfId="6570"/>
    <cellStyle name="Normal 385" xfId="6571"/>
    <cellStyle name="Normal 386" xfId="6572"/>
    <cellStyle name="Normal 387" xfId="6573"/>
    <cellStyle name="Normal 388" xfId="6574"/>
    <cellStyle name="Normal 389" xfId="6575"/>
    <cellStyle name="Normal 39" xfId="6576"/>
    <cellStyle name="Normal 390" xfId="6577"/>
    <cellStyle name="Normal 391" xfId="6578"/>
    <cellStyle name="Normal 392" xfId="6579"/>
    <cellStyle name="Normal 393" xfId="6580"/>
    <cellStyle name="Normal 394" xfId="6581"/>
    <cellStyle name="Normal 395" xfId="6582"/>
    <cellStyle name="Normal 396" xfId="6583"/>
    <cellStyle name="Normal 397" xfId="6584"/>
    <cellStyle name="Normal 398" xfId="6585"/>
    <cellStyle name="Normal 399" xfId="6586"/>
    <cellStyle name="Normal 4" xfId="6587"/>
    <cellStyle name="Normal 4 2" xfId="6588"/>
    <cellStyle name="Normal 4 2 2" xfId="6589"/>
    <cellStyle name="Normal 4 2 3" xfId="6590"/>
    <cellStyle name="Normal 4 3" xfId="6591"/>
    <cellStyle name="Normal 4 4" xfId="6592"/>
    <cellStyle name="Normal 4 5" xfId="6593"/>
    <cellStyle name="Normal 4 7" xfId="6594"/>
    <cellStyle name="Normal 4 7 2" xfId="6595"/>
    <cellStyle name="Normal 40" xfId="6596"/>
    <cellStyle name="Normal 400" xfId="6597"/>
    <cellStyle name="Normal 401" xfId="6598"/>
    <cellStyle name="Normal 402" xfId="6599"/>
    <cellStyle name="Normal 403" xfId="6600"/>
    <cellStyle name="Normal 404" xfId="6601"/>
    <cellStyle name="Normal 405" xfId="6602"/>
    <cellStyle name="Normal 406" xfId="6603"/>
    <cellStyle name="Normal 407" xfId="6604"/>
    <cellStyle name="Normal 408" xfId="6605"/>
    <cellStyle name="Normal 409" xfId="6606"/>
    <cellStyle name="Normal 41" xfId="6607"/>
    <cellStyle name="Normal 410" xfId="6608"/>
    <cellStyle name="Normal 411" xfId="6609"/>
    <cellStyle name="Normal 412" xfId="6610"/>
    <cellStyle name="Normal 413" xfId="6611"/>
    <cellStyle name="Normal 414" xfId="6612"/>
    <cellStyle name="Normal 415" xfId="6613"/>
    <cellStyle name="Normal 416" xfId="6614"/>
    <cellStyle name="Normal 417" xfId="6615"/>
    <cellStyle name="Normal 418" xfId="6616"/>
    <cellStyle name="Normal 419" xfId="6617"/>
    <cellStyle name="Normal 42" xfId="6618"/>
    <cellStyle name="Normal 420" xfId="6619"/>
    <cellStyle name="Normal 421" xfId="6620"/>
    <cellStyle name="Normal 422" xfId="6621"/>
    <cellStyle name="Normal 423" xfId="6622"/>
    <cellStyle name="Normal 424" xfId="6623"/>
    <cellStyle name="Normal 425" xfId="6624"/>
    <cellStyle name="Normal 426" xfId="6625"/>
    <cellStyle name="Normal 427" xfId="6626"/>
    <cellStyle name="Normal 428" xfId="6627"/>
    <cellStyle name="Normal 429" xfId="6628"/>
    <cellStyle name="Normal 43" xfId="6629"/>
    <cellStyle name="Normal 430" xfId="6630"/>
    <cellStyle name="Normal 431" xfId="6631"/>
    <cellStyle name="Normal 432" xfId="6632"/>
    <cellStyle name="Normal 433" xfId="6633"/>
    <cellStyle name="Normal 434" xfId="6634"/>
    <cellStyle name="Normal 435" xfId="6635"/>
    <cellStyle name="Normal 436" xfId="6636"/>
    <cellStyle name="Normal 437" xfId="6637"/>
    <cellStyle name="Normal 438" xfId="6638"/>
    <cellStyle name="Normal 44" xfId="6639"/>
    <cellStyle name="Normal 45" xfId="6640"/>
    <cellStyle name="Normal 46" xfId="6641"/>
    <cellStyle name="Normal 47" xfId="6642"/>
    <cellStyle name="Normal 48" xfId="6643"/>
    <cellStyle name="Normal 49" xfId="6644"/>
    <cellStyle name="Normal 5" xfId="6645"/>
    <cellStyle name="Normal 5 10" xfId="6646"/>
    <cellStyle name="Normal 5 10 2" xfId="6647"/>
    <cellStyle name="Normal 5 10 3" xfId="6648"/>
    <cellStyle name="Normal 5 11" xfId="6649"/>
    <cellStyle name="Normal 5 11 2" xfId="6650"/>
    <cellStyle name="Normal 5 11 3" xfId="6651"/>
    <cellStyle name="Normal 5 12" xfId="6652"/>
    <cellStyle name="Normal 5 12 2" xfId="6653"/>
    <cellStyle name="Normal 5 12 3" xfId="6654"/>
    <cellStyle name="Normal 5 13" xfId="6655"/>
    <cellStyle name="Normal 5 13 2" xfId="6656"/>
    <cellStyle name="Normal 5 13 3" xfId="6657"/>
    <cellStyle name="Normal 5 14" xfId="6658"/>
    <cellStyle name="Normal 5 14 2" xfId="6659"/>
    <cellStyle name="Normal 5 14 3" xfId="6660"/>
    <cellStyle name="Normal 5 15" xfId="6661"/>
    <cellStyle name="Normal 5 15 2" xfId="6662"/>
    <cellStyle name="Normal 5 15 3" xfId="6663"/>
    <cellStyle name="Normal 5 16" xfId="6664"/>
    <cellStyle name="Normal 5 16 2" xfId="6665"/>
    <cellStyle name="Normal 5 16 3" xfId="6666"/>
    <cellStyle name="Normal 5 17" xfId="6667"/>
    <cellStyle name="Normal 5 17 2" xfId="6668"/>
    <cellStyle name="Normal 5 17 3" xfId="6669"/>
    <cellStyle name="Normal 5 18" xfId="6670"/>
    <cellStyle name="Normal 5 18 2" xfId="6671"/>
    <cellStyle name="Normal 5 18 3" xfId="6672"/>
    <cellStyle name="Normal 5 19" xfId="6673"/>
    <cellStyle name="Normal 5 19 2" xfId="6674"/>
    <cellStyle name="Normal 5 19 3" xfId="6675"/>
    <cellStyle name="Normal 5 2" xfId="6676"/>
    <cellStyle name="Normal 5 2 2" xfId="6677"/>
    <cellStyle name="Normal 5 2 3" xfId="6678"/>
    <cellStyle name="Normal 5 20" xfId="6679"/>
    <cellStyle name="Normal 5 20 2" xfId="6680"/>
    <cellStyle name="Normal 5 20 3" xfId="6681"/>
    <cellStyle name="Normal 5 21" xfId="6682"/>
    <cellStyle name="Normal 5 21 2" xfId="6683"/>
    <cellStyle name="Normal 5 21 3" xfId="6684"/>
    <cellStyle name="Normal 5 22" xfId="6685"/>
    <cellStyle name="Normal 5 22 2" xfId="6686"/>
    <cellStyle name="Normal 5 22 3" xfId="6687"/>
    <cellStyle name="Normal 5 23" xfId="6688"/>
    <cellStyle name="Normal 5 23 2" xfId="6689"/>
    <cellStyle name="Normal 5 23 3" xfId="6690"/>
    <cellStyle name="Normal 5 24" xfId="6691"/>
    <cellStyle name="Normal 5 24 2" xfId="6692"/>
    <cellStyle name="Normal 5 24 3" xfId="6693"/>
    <cellStyle name="Normal 5 25" xfId="6694"/>
    <cellStyle name="Normal 5 25 2" xfId="6695"/>
    <cellStyle name="Normal 5 25 3" xfId="6696"/>
    <cellStyle name="Normal 5 26" xfId="6697"/>
    <cellStyle name="Normal 5 27" xfId="6698"/>
    <cellStyle name="Normal 5 3" xfId="6699"/>
    <cellStyle name="Normal 5 3 2" xfId="6700"/>
    <cellStyle name="Normal 5 3 3" xfId="6701"/>
    <cellStyle name="Normal 5 4" xfId="6702"/>
    <cellStyle name="Normal 5 4 2" xfId="6703"/>
    <cellStyle name="Normal 5 4 3" xfId="6704"/>
    <cellStyle name="Normal 5 5" xfId="6705"/>
    <cellStyle name="Normal 5 5 2" xfId="6706"/>
    <cellStyle name="Normal 5 5 3" xfId="6707"/>
    <cellStyle name="Normal 5 6" xfId="6708"/>
    <cellStyle name="Normal 5 6 2" xfId="6709"/>
    <cellStyle name="Normal 5 6 3" xfId="6710"/>
    <cellStyle name="Normal 5 7" xfId="6711"/>
    <cellStyle name="Normal 5 7 2" xfId="6712"/>
    <cellStyle name="Normal 5 7 3" xfId="6713"/>
    <cellStyle name="Normal 5 8" xfId="6714"/>
    <cellStyle name="Normal 5 8 2" xfId="6715"/>
    <cellStyle name="Normal 5 8 3" xfId="6716"/>
    <cellStyle name="Normal 5 9" xfId="6717"/>
    <cellStyle name="Normal 5 9 2" xfId="6718"/>
    <cellStyle name="Normal 5 9 3" xfId="6719"/>
    <cellStyle name="Normal 50" xfId="6720"/>
    <cellStyle name="Normal 51" xfId="6721"/>
    <cellStyle name="Normal 52" xfId="6722"/>
    <cellStyle name="Normal 53" xfId="6723"/>
    <cellStyle name="Normal 54" xfId="6724"/>
    <cellStyle name="Normal 55" xfId="6725"/>
    <cellStyle name="Normal 56" xfId="6726"/>
    <cellStyle name="Normal 57" xfId="6727"/>
    <cellStyle name="Normal 58" xfId="6728"/>
    <cellStyle name="Normal 59" xfId="6729"/>
    <cellStyle name="Normal 59 2" xfId="6730"/>
    <cellStyle name="Normal 59 3" xfId="6731"/>
    <cellStyle name="Normal 6" xfId="6732"/>
    <cellStyle name="Normal 6 10" xfId="6733"/>
    <cellStyle name="Normal 6 10 2" xfId="6734"/>
    <cellStyle name="Normal 6 2" xfId="6735"/>
    <cellStyle name="Normal 6 2 2" xfId="6736"/>
    <cellStyle name="Normal 6 2 2 2" xfId="6737"/>
    <cellStyle name="Normal 6 2 3" xfId="6738"/>
    <cellStyle name="Normal 6 3" xfId="6739"/>
    <cellStyle name="Normal 6 3 2" xfId="6740"/>
    <cellStyle name="Normal 6 3 2 2" xfId="6741"/>
    <cellStyle name="Normal 6 3 3" xfId="6742"/>
    <cellStyle name="Normal 6 4" xfId="6743"/>
    <cellStyle name="Normal 6 4 2" xfId="6744"/>
    <cellStyle name="Normal 6 4 2 2" xfId="6745"/>
    <cellStyle name="Normal 6 4 3" xfId="6746"/>
    <cellStyle name="Normal 6 5" xfId="6747"/>
    <cellStyle name="Normal 6 5 2" xfId="6748"/>
    <cellStyle name="Normal 6 5 2 2" xfId="6749"/>
    <cellStyle name="Normal 6 5 3" xfId="6750"/>
    <cellStyle name="Normal 6 6" xfId="6751"/>
    <cellStyle name="Normal 6 6 2" xfId="6752"/>
    <cellStyle name="Normal 6 6 2 2" xfId="6753"/>
    <cellStyle name="Normal 6 6 3" xfId="6754"/>
    <cellStyle name="Normal 6 7" xfId="6755"/>
    <cellStyle name="Normal 6 7 2" xfId="6756"/>
    <cellStyle name="Normal 6 7 2 2" xfId="6757"/>
    <cellStyle name="Normal 6 7 3" xfId="6758"/>
    <cellStyle name="Normal 6 8" xfId="6759"/>
    <cellStyle name="Normal 6 8 2" xfId="6760"/>
    <cellStyle name="Normal 6 8 2 2" xfId="6761"/>
    <cellStyle name="Normal 6 8 3" xfId="6762"/>
    <cellStyle name="Normal 6 9" xfId="6763"/>
    <cellStyle name="Normal 6 9 2" xfId="6764"/>
    <cellStyle name="Normal 60" xfId="6765"/>
    <cellStyle name="Normal 60 2" xfId="6766"/>
    <cellStyle name="Normal 61" xfId="6767"/>
    <cellStyle name="Normal 61 2" xfId="6768"/>
    <cellStyle name="Normal 62" xfId="6769"/>
    <cellStyle name="Normal 62 2" xfId="6770"/>
    <cellStyle name="Normal 63" xfId="6771"/>
    <cellStyle name="Normal 64" xfId="6772"/>
    <cellStyle name="Normal 65" xfId="6773"/>
    <cellStyle name="Normal 66" xfId="6774"/>
    <cellStyle name="Normal 67" xfId="6775"/>
    <cellStyle name="Normal 68" xfId="6776"/>
    <cellStyle name="Normal 69" xfId="6777"/>
    <cellStyle name="Normal 7" xfId="6778"/>
    <cellStyle name="Normal 7 2" xfId="6779"/>
    <cellStyle name="Normal 7 2 2" xfId="6780"/>
    <cellStyle name="Normal 7 2 2 2" xfId="6781"/>
    <cellStyle name="Normal 7 2 3" xfId="6782"/>
    <cellStyle name="Normal 7 3" xfId="6783"/>
    <cellStyle name="Normal 7 3 2" xfId="6784"/>
    <cellStyle name="Normal 7 4" xfId="6785"/>
    <cellStyle name="Normal 7 5" xfId="6786"/>
    <cellStyle name="Normal 70" xfId="6787"/>
    <cellStyle name="Normal 71" xfId="6788"/>
    <cellStyle name="Normal 72" xfId="6789"/>
    <cellStyle name="Normal 73" xfId="6790"/>
    <cellStyle name="Normal 74" xfId="6791"/>
    <cellStyle name="Normal 75" xfId="6792"/>
    <cellStyle name="Normal 76" xfId="6793"/>
    <cellStyle name="Normal 77" xfId="6794"/>
    <cellStyle name="Normal 78" xfId="6795"/>
    <cellStyle name="Normal 79" xfId="6796"/>
    <cellStyle name="Normal 8" xfId="6797"/>
    <cellStyle name="Normal 8 2" xfId="6798"/>
    <cellStyle name="Normal 8 3" xfId="6799"/>
    <cellStyle name="Normal 80" xfId="6800"/>
    <cellStyle name="Normal 81" xfId="6801"/>
    <cellStyle name="Normal 82" xfId="6802"/>
    <cellStyle name="Normal 83" xfId="6803"/>
    <cellStyle name="Normal 84" xfId="6804"/>
    <cellStyle name="Normal 85" xfId="6805"/>
    <cellStyle name="Normal 86" xfId="6806"/>
    <cellStyle name="Normal 87" xfId="6807"/>
    <cellStyle name="Normal 88" xfId="6808"/>
    <cellStyle name="Normal 89" xfId="6809"/>
    <cellStyle name="Normal 9" xfId="6810"/>
    <cellStyle name="Normal 9 2" xfId="6811"/>
    <cellStyle name="Normal 9 2 2" xfId="6812"/>
    <cellStyle name="Normal 9 3" xfId="6813"/>
    <cellStyle name="Normal 90" xfId="6814"/>
    <cellStyle name="Normal 91" xfId="6815"/>
    <cellStyle name="Normal 91 10" xfId="6816"/>
    <cellStyle name="Normal 91 100" xfId="6817"/>
    <cellStyle name="Normal 91 101" xfId="6818"/>
    <cellStyle name="Normal 91 102" xfId="6819"/>
    <cellStyle name="Normal 91 103" xfId="6820"/>
    <cellStyle name="Normal 91 104" xfId="6821"/>
    <cellStyle name="Normal 91 105" xfId="6822"/>
    <cellStyle name="Normal 91 106" xfId="6823"/>
    <cellStyle name="Normal 91 107" xfId="6824"/>
    <cellStyle name="Normal 91 108" xfId="6825"/>
    <cellStyle name="Normal 91 109" xfId="6826"/>
    <cellStyle name="Normal 91 109 2" xfId="6827"/>
    <cellStyle name="Normal 91 11" xfId="6828"/>
    <cellStyle name="Normal 91 110" xfId="6829"/>
    <cellStyle name="Normal 91 111" xfId="6830"/>
    <cellStyle name="Normal 91 112" xfId="6831"/>
    <cellStyle name="Normal 91 113" xfId="6832"/>
    <cellStyle name="Normal 91 114" xfId="6833"/>
    <cellStyle name="Normal 91 115" xfId="6834"/>
    <cellStyle name="Normal 91 116" xfId="6835"/>
    <cellStyle name="Normal 91 116 2" xfId="6836"/>
    <cellStyle name="Normal 91 117" xfId="6837"/>
    <cellStyle name="Normal 91 118" xfId="6838"/>
    <cellStyle name="Normal 91 119" xfId="6839"/>
    <cellStyle name="Normal 91 12" xfId="6840"/>
    <cellStyle name="Normal 91 120" xfId="6841"/>
    <cellStyle name="Normal 91 121" xfId="6842"/>
    <cellStyle name="Normal 91 122" xfId="6843"/>
    <cellStyle name="Normal 91 123" xfId="6844"/>
    <cellStyle name="Normal 91 124" xfId="6845"/>
    <cellStyle name="Normal 91 125" xfId="6846"/>
    <cellStyle name="Normal 91 126" xfId="6847"/>
    <cellStyle name="Normal 91 127" xfId="6848"/>
    <cellStyle name="Normal 91 128" xfId="6849"/>
    <cellStyle name="Normal 91 129" xfId="6850"/>
    <cellStyle name="Normal 91 13" xfId="6851"/>
    <cellStyle name="Normal 91 130" xfId="6852"/>
    <cellStyle name="Normal 91 131" xfId="6853"/>
    <cellStyle name="Normal 91 132" xfId="6854"/>
    <cellStyle name="Normal 91 133" xfId="6855"/>
    <cellStyle name="Normal 91 134" xfId="6856"/>
    <cellStyle name="Normal 91 135" xfId="6857"/>
    <cellStyle name="Normal 91 136" xfId="6858"/>
    <cellStyle name="Normal 91 137" xfId="6859"/>
    <cellStyle name="Normal 91 138" xfId="6860"/>
    <cellStyle name="Normal 91 139" xfId="6861"/>
    <cellStyle name="Normal 91 14" xfId="6862"/>
    <cellStyle name="Normal 91 140" xfId="6863"/>
    <cellStyle name="Normal 91 141" xfId="6864"/>
    <cellStyle name="Normal 91 142" xfId="6865"/>
    <cellStyle name="Normal 91 143" xfId="6866"/>
    <cellStyle name="Normal 91 144" xfId="6867"/>
    <cellStyle name="Normal 91 145" xfId="6868"/>
    <cellStyle name="Normal 91 146" xfId="6869"/>
    <cellStyle name="Normal 91 147" xfId="6870"/>
    <cellStyle name="Normal 91 148" xfId="6871"/>
    <cellStyle name="Normal 91 149" xfId="6872"/>
    <cellStyle name="Normal 91 15" xfId="6873"/>
    <cellStyle name="Normal 91 150" xfId="6874"/>
    <cellStyle name="Normal 91 151" xfId="6875"/>
    <cellStyle name="Normal 91 152" xfId="6876"/>
    <cellStyle name="Normal 91 153" xfId="6877"/>
    <cellStyle name="Normal 91 154" xfId="6878"/>
    <cellStyle name="Normal 91 155" xfId="6879"/>
    <cellStyle name="Normal 91 156" xfId="6880"/>
    <cellStyle name="Normal 91 157" xfId="6881"/>
    <cellStyle name="Normal 91 158" xfId="6882"/>
    <cellStyle name="Normal 91 159" xfId="6883"/>
    <cellStyle name="Normal 91 16" xfId="6884"/>
    <cellStyle name="Normal 91 160" xfId="6885"/>
    <cellStyle name="Normal 91 161" xfId="6886"/>
    <cellStyle name="Normal 91 162" xfId="6887"/>
    <cellStyle name="Normal 91 163" xfId="6888"/>
    <cellStyle name="Normal 91 164" xfId="6889"/>
    <cellStyle name="Normal 91 165" xfId="6890"/>
    <cellStyle name="Normal 91 166" xfId="6891"/>
    <cellStyle name="Normal 91 167" xfId="6892"/>
    <cellStyle name="Normal 91 168" xfId="6893"/>
    <cellStyle name="Normal 91 169" xfId="6894"/>
    <cellStyle name="Normal 91 17" xfId="6895"/>
    <cellStyle name="Normal 91 170" xfId="6896"/>
    <cellStyle name="Normal 91 171" xfId="6897"/>
    <cellStyle name="Normal 91 172" xfId="6898"/>
    <cellStyle name="Normal 91 173" xfId="6899"/>
    <cellStyle name="Normal 91 174" xfId="6900"/>
    <cellStyle name="Normal 91 175" xfId="6901"/>
    <cellStyle name="Normal 91 176" xfId="6902"/>
    <cellStyle name="Normal 91 177" xfId="6903"/>
    <cellStyle name="Normal 91 178" xfId="6904"/>
    <cellStyle name="Normal 91 179" xfId="6905"/>
    <cellStyle name="Normal 91 18" xfId="6906"/>
    <cellStyle name="Normal 91 180" xfId="6907"/>
    <cellStyle name="Normal 91 181" xfId="6908"/>
    <cellStyle name="Normal 91 182" xfId="6909"/>
    <cellStyle name="Normal 91 183" xfId="6910"/>
    <cellStyle name="Normal 91 184" xfId="6911"/>
    <cellStyle name="Normal 91 185" xfId="6912"/>
    <cellStyle name="Normal 91 186" xfId="6913"/>
    <cellStyle name="Normal 91 187" xfId="6914"/>
    <cellStyle name="Normal 91 188" xfId="6915"/>
    <cellStyle name="Normal 91 189" xfId="6916"/>
    <cellStyle name="Normal 91 19" xfId="6917"/>
    <cellStyle name="Normal 91 190" xfId="6918"/>
    <cellStyle name="Normal 91 191" xfId="6919"/>
    <cellStyle name="Normal 91 192" xfId="6920"/>
    <cellStyle name="Normal 91 193" xfId="6921"/>
    <cellStyle name="Normal 91 194" xfId="6922"/>
    <cellStyle name="Normal 91 195" xfId="6923"/>
    <cellStyle name="Normal 91 196" xfId="6924"/>
    <cellStyle name="Normal 91 197" xfId="6925"/>
    <cellStyle name="Normal 91 198" xfId="6926"/>
    <cellStyle name="Normal 91 199" xfId="6927"/>
    <cellStyle name="Normal 91 2" xfId="6928"/>
    <cellStyle name="Normal 91 20" xfId="6929"/>
    <cellStyle name="Normal 91 200" xfId="6930"/>
    <cellStyle name="Normal 91 21" xfId="6931"/>
    <cellStyle name="Normal 91 22" xfId="6932"/>
    <cellStyle name="Normal 91 23" xfId="6933"/>
    <cellStyle name="Normal 91 24" xfId="6934"/>
    <cellStyle name="Normal 91 25" xfId="6935"/>
    <cellStyle name="Normal 91 26" xfId="6936"/>
    <cellStyle name="Normal 91 27" xfId="6937"/>
    <cellStyle name="Normal 91 28" xfId="6938"/>
    <cellStyle name="Normal 91 29" xfId="6939"/>
    <cellStyle name="Normal 91 3" xfId="6940"/>
    <cellStyle name="Normal 91 30" xfId="6941"/>
    <cellStyle name="Normal 91 31" xfId="6942"/>
    <cellStyle name="Normal 91 32" xfId="6943"/>
    <cellStyle name="Normal 91 33" xfId="6944"/>
    <cellStyle name="Normal 91 34" xfId="6945"/>
    <cellStyle name="Normal 91 35" xfId="6946"/>
    <cellStyle name="Normal 91 36" xfId="6947"/>
    <cellStyle name="Normal 91 37" xfId="6948"/>
    <cellStyle name="Normal 91 38" xfId="6949"/>
    <cellStyle name="Normal 91 39" xfId="6950"/>
    <cellStyle name="Normal 91 4" xfId="6951"/>
    <cellStyle name="Normal 91 40" xfId="6952"/>
    <cellStyle name="Normal 91 41" xfId="6953"/>
    <cellStyle name="Normal 91 42" xfId="6954"/>
    <cellStyle name="Normal 91 43" xfId="6955"/>
    <cellStyle name="Normal 91 44" xfId="6956"/>
    <cellStyle name="Normal 91 45" xfId="6957"/>
    <cellStyle name="Normal 91 46" xfId="6958"/>
    <cellStyle name="Normal 91 47" xfId="6959"/>
    <cellStyle name="Normal 91 48" xfId="6960"/>
    <cellStyle name="Normal 91 49" xfId="6961"/>
    <cellStyle name="Normal 91 5" xfId="6962"/>
    <cellStyle name="Normal 91 50" xfId="6963"/>
    <cellStyle name="Normal 91 51" xfId="6964"/>
    <cellStyle name="Normal 91 52" xfId="6965"/>
    <cellStyle name="Normal 91 53" xfId="6966"/>
    <cellStyle name="Normal 91 54" xfId="6967"/>
    <cellStyle name="Normal 91 55" xfId="6968"/>
    <cellStyle name="Normal 91 56" xfId="6969"/>
    <cellStyle name="Normal 91 57" xfId="6970"/>
    <cellStyle name="Normal 91 58" xfId="6971"/>
    <cellStyle name="Normal 91 59" xfId="6972"/>
    <cellStyle name="Normal 91 6" xfId="6973"/>
    <cellStyle name="Normal 91 60" xfId="6974"/>
    <cellStyle name="Normal 91 61" xfId="6975"/>
    <cellStyle name="Normal 91 62" xfId="6976"/>
    <cellStyle name="Normal 91 63" xfId="6977"/>
    <cellStyle name="Normal 91 64" xfId="6978"/>
    <cellStyle name="Normal 91 65" xfId="6979"/>
    <cellStyle name="Normal 91 66" xfId="6980"/>
    <cellStyle name="Normal 91 67" xfId="6981"/>
    <cellStyle name="Normal 91 68" xfId="6982"/>
    <cellStyle name="Normal 91 69" xfId="6983"/>
    <cellStyle name="Normal 91 7" xfId="6984"/>
    <cellStyle name="Normal 91 70" xfId="6985"/>
    <cellStyle name="Normal 91 71" xfId="6986"/>
    <cellStyle name="Normal 91 72" xfId="6987"/>
    <cellStyle name="Normal 91 73" xfId="6988"/>
    <cellStyle name="Normal 91 74" xfId="6989"/>
    <cellStyle name="Normal 91 75" xfId="6990"/>
    <cellStyle name="Normal 91 76" xfId="6991"/>
    <cellStyle name="Normal 91 77" xfId="6992"/>
    <cellStyle name="Normal 91 78" xfId="6993"/>
    <cellStyle name="Normal 91 79" xfId="6994"/>
    <cellStyle name="Normal 91 8" xfId="6995"/>
    <cellStyle name="Normal 91 80" xfId="6996"/>
    <cellStyle name="Normal 91 81" xfId="6997"/>
    <cellStyle name="Normal 91 82" xfId="6998"/>
    <cellStyle name="Normal 91 83" xfId="6999"/>
    <cellStyle name="Normal 91 84" xfId="7000"/>
    <cellStyle name="Normal 91 85" xfId="7001"/>
    <cellStyle name="Normal 91 86" xfId="7002"/>
    <cellStyle name="Normal 91 87" xfId="7003"/>
    <cellStyle name="Normal 91 88" xfId="7004"/>
    <cellStyle name="Normal 91 89" xfId="7005"/>
    <cellStyle name="Normal 91 9" xfId="7006"/>
    <cellStyle name="Normal 91 90" xfId="7007"/>
    <cellStyle name="Normal 91 91" xfId="7008"/>
    <cellStyle name="Normal 91 92" xfId="7009"/>
    <cellStyle name="Normal 91 93" xfId="7010"/>
    <cellStyle name="Normal 91 94" xfId="7011"/>
    <cellStyle name="Normal 91 95" xfId="7012"/>
    <cellStyle name="Normal 91 96" xfId="7013"/>
    <cellStyle name="Normal 91 97" xfId="7014"/>
    <cellStyle name="Normal 91 98" xfId="7015"/>
    <cellStyle name="Normal 91 99" xfId="7016"/>
    <cellStyle name="Normal 92" xfId="7017"/>
    <cellStyle name="Normal 93" xfId="7018"/>
    <cellStyle name="Normal 94" xfId="7019"/>
    <cellStyle name="Normal 95" xfId="7020"/>
    <cellStyle name="Normal 96" xfId="7021"/>
    <cellStyle name="Normal 97" xfId="7022"/>
    <cellStyle name="Normal 98" xfId="7023"/>
    <cellStyle name="Normal 99" xfId="7024"/>
    <cellStyle name="Normal_2004_09_sigortacı gazetesisektör1" xfId="2"/>
    <cellStyle name="Normál_JELENTO" xfId="7025"/>
    <cellStyle name="Normale_INDIA_Allegato3" xfId="7026"/>
    <cellStyle name="normální_Pla" xfId="7027"/>
    <cellStyle name="Normalny_Arkusz1 (2)" xfId="7028"/>
    <cellStyle name="Normalshade" xfId="7029"/>
    <cellStyle name="Normalshade 2" xfId="7030"/>
    <cellStyle name="Not 2" xfId="7031"/>
    <cellStyle name="Not 2 2" xfId="7032"/>
    <cellStyle name="Notas" xfId="7033"/>
    <cellStyle name="Notas 10" xfId="7034"/>
    <cellStyle name="Notas 10 2" xfId="7035"/>
    <cellStyle name="Notas 11" xfId="7036"/>
    <cellStyle name="Notas 11 2" xfId="7037"/>
    <cellStyle name="Notas 12" xfId="7038"/>
    <cellStyle name="Notas 13" xfId="7039"/>
    <cellStyle name="Notas 14" xfId="7040"/>
    <cellStyle name="Notas 15" xfId="7041"/>
    <cellStyle name="Notas 16" xfId="7042"/>
    <cellStyle name="Notas 17" xfId="7043"/>
    <cellStyle name="Notas 18" xfId="7044"/>
    <cellStyle name="Notas 19" xfId="7045"/>
    <cellStyle name="Notas 2" xfId="7046"/>
    <cellStyle name="Notas 2 2" xfId="7047"/>
    <cellStyle name="Notas 2 2 2" xfId="7048"/>
    <cellStyle name="Notas 2 3" xfId="7049"/>
    <cellStyle name="Notas 2 3 2" xfId="7050"/>
    <cellStyle name="Notas 2 4" xfId="7051"/>
    <cellStyle name="Notas 2 4 2" xfId="7052"/>
    <cellStyle name="Notas 2 5" xfId="7053"/>
    <cellStyle name="Notas 2 6" xfId="7054"/>
    <cellStyle name="Notas 20" xfId="7055"/>
    <cellStyle name="Notas 21" xfId="7056"/>
    <cellStyle name="Notas 22" xfId="7057"/>
    <cellStyle name="Notas 3" xfId="7058"/>
    <cellStyle name="Notas 3 2" xfId="7059"/>
    <cellStyle name="Notas 3 2 2" xfId="7060"/>
    <cellStyle name="Notas 3 3" xfId="7061"/>
    <cellStyle name="Notas 3 3 2" xfId="7062"/>
    <cellStyle name="Notas 3 4" xfId="7063"/>
    <cellStyle name="Notas 3 4 2" xfId="7064"/>
    <cellStyle name="Notas 3 5" xfId="7065"/>
    <cellStyle name="Notas 4" xfId="7066"/>
    <cellStyle name="Notas 4 2" xfId="7067"/>
    <cellStyle name="Notas 4 2 2" xfId="7068"/>
    <cellStyle name="Notas 4 3" xfId="7069"/>
    <cellStyle name="Notas 4 3 2" xfId="7070"/>
    <cellStyle name="Notas 4 4" xfId="7071"/>
    <cellStyle name="Notas 4 4 2" xfId="7072"/>
    <cellStyle name="Notas 4 5" xfId="7073"/>
    <cellStyle name="Notas 5" xfId="7074"/>
    <cellStyle name="Notas 5 2" xfId="7075"/>
    <cellStyle name="Notas 5 2 2" xfId="7076"/>
    <cellStyle name="Notas 5 3" xfId="7077"/>
    <cellStyle name="Notas 5 3 2" xfId="7078"/>
    <cellStyle name="Notas 5 4" xfId="7079"/>
    <cellStyle name="Notas 6" xfId="7080"/>
    <cellStyle name="Notas 6 2" xfId="7081"/>
    <cellStyle name="Notas 7" xfId="7082"/>
    <cellStyle name="Notas 7 2" xfId="7083"/>
    <cellStyle name="Notas 8" xfId="7084"/>
    <cellStyle name="Notas 8 2" xfId="7085"/>
    <cellStyle name="Notas 9" xfId="7086"/>
    <cellStyle name="Notas 9 2" xfId="7087"/>
    <cellStyle name="Notas_Debt Profile" xfId="7088"/>
    <cellStyle name="Note 2" xfId="7089"/>
    <cellStyle name="Note 2 10" xfId="7090"/>
    <cellStyle name="Note 2 11" xfId="7091"/>
    <cellStyle name="Note 2 12" xfId="7092"/>
    <cellStyle name="Note 2 13" xfId="7093"/>
    <cellStyle name="Note 2 14" xfId="7094"/>
    <cellStyle name="Note 2 15" xfId="7095"/>
    <cellStyle name="Note 2 16" xfId="7096"/>
    <cellStyle name="Note 2 2" xfId="7097"/>
    <cellStyle name="Note 2 2 2" xfId="7098"/>
    <cellStyle name="Note 2 2 3" xfId="7099"/>
    <cellStyle name="Note 2 3" xfId="7100"/>
    <cellStyle name="Note 2 3 2" xfId="7101"/>
    <cellStyle name="Note 2 3 3" xfId="7102"/>
    <cellStyle name="Note 2 4" xfId="7103"/>
    <cellStyle name="Note 2 4 2" xfId="7104"/>
    <cellStyle name="Note 2 5" xfId="7105"/>
    <cellStyle name="Note 2 5 2" xfId="7106"/>
    <cellStyle name="Note 2 6" xfId="7107"/>
    <cellStyle name="Note 2 7" xfId="7108"/>
    <cellStyle name="Note 2 8" xfId="7109"/>
    <cellStyle name="Note 2 9" xfId="7110"/>
    <cellStyle name="Note 3" xfId="7111"/>
    <cellStyle name="Note 3 2" xfId="7112"/>
    <cellStyle name="Note 3 2 2" xfId="7113"/>
    <cellStyle name="Note 3 2 2 2" xfId="7114"/>
    <cellStyle name="Note 3 2 3" xfId="7115"/>
    <cellStyle name="Note 3 3" xfId="7116"/>
    <cellStyle name="Note 3 3 2" xfId="7117"/>
    <cellStyle name="Note 3 4" xfId="7118"/>
    <cellStyle name="Note 4" xfId="7119"/>
    <cellStyle name="Note 4 2" xfId="7120"/>
    <cellStyle name="Note 5" xfId="7121"/>
    <cellStyle name="Note 5 2" xfId="7122"/>
    <cellStyle name="Note 6" xfId="7123"/>
    <cellStyle name="Note 6 2" xfId="7124"/>
    <cellStyle name="Note 7" xfId="7125"/>
    <cellStyle name="Note 7 2" xfId="7126"/>
    <cellStyle name="Note 8" xfId="7127"/>
    <cellStyle name="Note 8 2" xfId="7128"/>
    <cellStyle name="Notes" xfId="7129"/>
    <cellStyle name="Notitie" xfId="7130"/>
    <cellStyle name="Notitie 10" xfId="7131"/>
    <cellStyle name="Notitie 10 2" xfId="7132"/>
    <cellStyle name="Notitie 11" xfId="7133"/>
    <cellStyle name="Notitie 11 2" xfId="7134"/>
    <cellStyle name="Notitie 2" xfId="7135"/>
    <cellStyle name="Notitie 2 2" xfId="7136"/>
    <cellStyle name="Notitie 2 2 2" xfId="7137"/>
    <cellStyle name="Notitie 2 2 3" xfId="7138"/>
    <cellStyle name="Notitie 2 3" xfId="7139"/>
    <cellStyle name="Notitie 2 3 2" xfId="7140"/>
    <cellStyle name="Notitie 2 4" xfId="7141"/>
    <cellStyle name="Notitie 2 4 2" xfId="7142"/>
    <cellStyle name="Notitie 2 5" xfId="7143"/>
    <cellStyle name="Notitie 2 5 2" xfId="7144"/>
    <cellStyle name="Notitie 2 6" xfId="7145"/>
    <cellStyle name="Notitie 3" xfId="7146"/>
    <cellStyle name="Notitie 3 2" xfId="7147"/>
    <cellStyle name="Notitie 3 2 2" xfId="7148"/>
    <cellStyle name="Notitie 3 2 3" xfId="7149"/>
    <cellStyle name="Notitie 3 3" xfId="7150"/>
    <cellStyle name="Notitie 3 3 2" xfId="7151"/>
    <cellStyle name="Notitie 3 4" xfId="7152"/>
    <cellStyle name="Notitie 3 4 2" xfId="7153"/>
    <cellStyle name="Notitie 3 5" xfId="7154"/>
    <cellStyle name="Notitie 3 5 2" xfId="7155"/>
    <cellStyle name="Notitie 3 6" xfId="7156"/>
    <cellStyle name="Notitie 4" xfId="7157"/>
    <cellStyle name="Notitie 4 2" xfId="7158"/>
    <cellStyle name="Notitie 4 2 2" xfId="7159"/>
    <cellStyle name="Notitie 4 3" xfId="7160"/>
    <cellStyle name="Notitie 4 3 2" xfId="7161"/>
    <cellStyle name="Notitie 4 4" xfId="7162"/>
    <cellStyle name="Notitie 4 4 2" xfId="7163"/>
    <cellStyle name="Notitie 4 5" xfId="7164"/>
    <cellStyle name="Notitie 5" xfId="7165"/>
    <cellStyle name="Notitie 5 2" xfId="7166"/>
    <cellStyle name="Notitie 5 2 2" xfId="7167"/>
    <cellStyle name="Notitie 5 3" xfId="7168"/>
    <cellStyle name="Notitie 5 3 2" xfId="7169"/>
    <cellStyle name="Notitie 5 4" xfId="7170"/>
    <cellStyle name="Notitie 6" xfId="7171"/>
    <cellStyle name="Notitie 6 2" xfId="7172"/>
    <cellStyle name="Notitie 7" xfId="7173"/>
    <cellStyle name="Notitie 7 2" xfId="7174"/>
    <cellStyle name="Notitie 8" xfId="7175"/>
    <cellStyle name="Notitie 8 2" xfId="7176"/>
    <cellStyle name="Notitie 9" xfId="7177"/>
    <cellStyle name="Notitie 9 2" xfId="7178"/>
    <cellStyle name="Notitie_Debt Profile" xfId="7179"/>
    <cellStyle name="Noyan" xfId="7180"/>
    <cellStyle name="Noyan 2" xfId="7181"/>
    <cellStyle name="Nötr 2" xfId="7182"/>
    <cellStyle name="Nötr 2 2" xfId="7183"/>
    <cellStyle name="Nötr 2 2 2" xfId="7184"/>
    <cellStyle name="Nötr 2 2 2 2" xfId="7185"/>
    <cellStyle name="Nötr 2 2 3" xfId="7186"/>
    <cellStyle name="Nötr 2 3" xfId="7187"/>
    <cellStyle name="nplosion" xfId="7188"/>
    <cellStyle name="OBI_ColHeader" xfId="7189"/>
    <cellStyle name="Œ…‹æØ‚è [0.00]_laroux" xfId="7190"/>
    <cellStyle name="Œ…‹æØ‚è_laroux" xfId="7191"/>
    <cellStyle name="Ôèíàíñîâûé [0]_PERSONAL" xfId="7192"/>
    <cellStyle name="Ôèíàíñîâûé_PERSONAL" xfId="7193"/>
    <cellStyle name="ok!" xfId="7194"/>
    <cellStyle name="ok!%" xfId="7195"/>
    <cellStyle name="Old_Inactive" xfId="7196"/>
    <cellStyle name="Ongedefinieerd" xfId="7197"/>
    <cellStyle name="Ongedefinieerd 2" xfId="7198"/>
    <cellStyle name="Ongedefinieerd 3" xfId="7199"/>
    <cellStyle name="Ongeldig" xfId="7200"/>
    <cellStyle name="Ongeldig 2" xfId="7201"/>
    <cellStyle name="Original" xfId="7202"/>
    <cellStyle name="Osborne" xfId="7203"/>
    <cellStyle name="Output 2" xfId="7204"/>
    <cellStyle name="Output 2 10" xfId="7205"/>
    <cellStyle name="Output 2 11" xfId="7206"/>
    <cellStyle name="Output 2 12" xfId="7207"/>
    <cellStyle name="Output 2 13" xfId="7208"/>
    <cellStyle name="Output 2 14" xfId="7209"/>
    <cellStyle name="Output 2 15" xfId="7210"/>
    <cellStyle name="Output 2 2" xfId="7211"/>
    <cellStyle name="Output 2 3" xfId="7212"/>
    <cellStyle name="Output 2 3 2" xfId="7213"/>
    <cellStyle name="Output 2 4" xfId="7214"/>
    <cellStyle name="Output 2 4 2" xfId="7215"/>
    <cellStyle name="Output 2 5" xfId="7216"/>
    <cellStyle name="Output 2 6" xfId="7217"/>
    <cellStyle name="Output 2 7" xfId="7218"/>
    <cellStyle name="Output 2 8" xfId="7219"/>
    <cellStyle name="Output 2 9" xfId="7220"/>
    <cellStyle name="Output 3" xfId="7221"/>
    <cellStyle name="Output 3 2" xfId="7222"/>
    <cellStyle name="Output 4" xfId="7223"/>
    <cellStyle name="Output 4 2" xfId="7224"/>
    <cellStyle name="Output 5" xfId="7225"/>
    <cellStyle name="Output 5 2" xfId="7226"/>
    <cellStyle name="Output 6" xfId="7227"/>
    <cellStyle name="Output 6 2" xfId="7228"/>
    <cellStyle name="Output 7" xfId="7229"/>
    <cellStyle name="Output 7 2" xfId="7230"/>
    <cellStyle name="Output 8" xfId="7231"/>
    <cellStyle name="Output 8 2" xfId="7232"/>
    <cellStyle name="ParaBirimi [0] 2" xfId="7233"/>
    <cellStyle name="ParaBirimi 2" xfId="7234"/>
    <cellStyle name="Percen - Biçem1" xfId="7235"/>
    <cellStyle name="Percen - Biçem1 2" xfId="7236"/>
    <cellStyle name="Percent [0]" xfId="7237"/>
    <cellStyle name="Percent [0] 10" xfId="7238"/>
    <cellStyle name="Percent [0] 2" xfId="7239"/>
    <cellStyle name="Percent [0] 3" xfId="7240"/>
    <cellStyle name="Percent [0] 4" xfId="7241"/>
    <cellStyle name="Percent [0] 5" xfId="7242"/>
    <cellStyle name="Percent [0] 6" xfId="7243"/>
    <cellStyle name="Percent [0] 7" xfId="7244"/>
    <cellStyle name="Percent [0] 8" xfId="7245"/>
    <cellStyle name="Percent [0] 9" xfId="7246"/>
    <cellStyle name="Percent [00]" xfId="7247"/>
    <cellStyle name="Percent [2]" xfId="7248"/>
    <cellStyle name="Percent [2] 10" xfId="7249"/>
    <cellStyle name="Percent [2] 2" xfId="7250"/>
    <cellStyle name="Percent [2] 2 2" xfId="7251"/>
    <cellStyle name="Percent [2] 2 2 2" xfId="7252"/>
    <cellStyle name="Percent [2] 2 3" xfId="7253"/>
    <cellStyle name="Percent [2] 2 3 2" xfId="7254"/>
    <cellStyle name="Percent [2] 3" xfId="7255"/>
    <cellStyle name="Percent [2] 3 2" xfId="7256"/>
    <cellStyle name="Percent [2] 3 2 2" xfId="7257"/>
    <cellStyle name="Percent [2] 3 3" xfId="7258"/>
    <cellStyle name="Percent [2] 4" xfId="7259"/>
    <cellStyle name="Percent [2] 4 2" xfId="7260"/>
    <cellStyle name="Percent [2] 5" xfId="7261"/>
    <cellStyle name="Percent [2] 5 2" xfId="7262"/>
    <cellStyle name="Percent [2] 6" xfId="7263"/>
    <cellStyle name="Percent [2] 7" xfId="7264"/>
    <cellStyle name="Percent [2] 8" xfId="7265"/>
    <cellStyle name="Percent [2] 9" xfId="7266"/>
    <cellStyle name="Percent 10" xfId="7267"/>
    <cellStyle name="Percent 11" xfId="7268"/>
    <cellStyle name="Percent 12" xfId="7269"/>
    <cellStyle name="Percent 13" xfId="7270"/>
    <cellStyle name="Percent 14" xfId="7271"/>
    <cellStyle name="Percent 15" xfId="7272"/>
    <cellStyle name="Percent 16" xfId="7273"/>
    <cellStyle name="Percent 17" xfId="7274"/>
    <cellStyle name="Percent 17 2" xfId="7275"/>
    <cellStyle name="Percent 18" xfId="7276"/>
    <cellStyle name="Percent 18 2" xfId="7277"/>
    <cellStyle name="Percent 19" xfId="7278"/>
    <cellStyle name="Percent 19 2" xfId="7279"/>
    <cellStyle name="Percent 19 2 2" xfId="7280"/>
    <cellStyle name="Percent 19 2 2 2" xfId="7281"/>
    <cellStyle name="Percent 19 2 3" xfId="7282"/>
    <cellStyle name="Percent 19 2 4" xfId="7283"/>
    <cellStyle name="Percent 19 2 5" xfId="7284"/>
    <cellStyle name="Percent 19 3" xfId="7285"/>
    <cellStyle name="Percent 19 3 2" xfId="7286"/>
    <cellStyle name="Percent 19 3 2 2" xfId="7287"/>
    <cellStyle name="Percent 19 3 3" xfId="7288"/>
    <cellStyle name="Percent 19 3 4" xfId="7289"/>
    <cellStyle name="Percent 19 3 5" xfId="7290"/>
    <cellStyle name="Percent 19 4" xfId="7291"/>
    <cellStyle name="Percent 19 4 2" xfId="7292"/>
    <cellStyle name="Percent 19 4 2 2" xfId="7293"/>
    <cellStyle name="Percent 19 4 3" xfId="7294"/>
    <cellStyle name="Percent 19 4 4" xfId="7295"/>
    <cellStyle name="Percent 19 4 5" xfId="7296"/>
    <cellStyle name="Percent 19 5" xfId="7297"/>
    <cellStyle name="Percent 19 5 2" xfId="7298"/>
    <cellStyle name="Percent 19 6" xfId="7299"/>
    <cellStyle name="Percent 19 7" xfId="7300"/>
    <cellStyle name="Percent 19 8" xfId="7301"/>
    <cellStyle name="Percent 2" xfId="7302"/>
    <cellStyle name="Percent 2 10" xfId="7303"/>
    <cellStyle name="Percent 2 2" xfId="7304"/>
    <cellStyle name="Percent 2 2 2" xfId="7305"/>
    <cellStyle name="Percent 2 2 3" xfId="7306"/>
    <cellStyle name="Percent 2 3" xfId="7307"/>
    <cellStyle name="Percent 2 4" xfId="7308"/>
    <cellStyle name="Percent 2 5" xfId="7309"/>
    <cellStyle name="Percent 2 6" xfId="7310"/>
    <cellStyle name="Percent 2 7" xfId="7311"/>
    <cellStyle name="Percent 2 8" xfId="7312"/>
    <cellStyle name="Percent 2 9" xfId="7313"/>
    <cellStyle name="Percent 20" xfId="7314"/>
    <cellStyle name="Percent 20 2" xfId="7315"/>
    <cellStyle name="Percent 20 3" xfId="7316"/>
    <cellStyle name="Percent 21" xfId="7317"/>
    <cellStyle name="Percent 22" xfId="7318"/>
    <cellStyle name="Percent 23" xfId="7319"/>
    <cellStyle name="Percent 3" xfId="7320"/>
    <cellStyle name="Percent 3 10" xfId="7321"/>
    <cellStyle name="Percent 3 2" xfId="7322"/>
    <cellStyle name="Percent 3 3" xfId="7323"/>
    <cellStyle name="Percent 3 4" xfId="7324"/>
    <cellStyle name="Percent 3 5" xfId="7325"/>
    <cellStyle name="Percent 3 6" xfId="7326"/>
    <cellStyle name="Percent 3 7" xfId="7327"/>
    <cellStyle name="Percent 3 8" xfId="7328"/>
    <cellStyle name="Percent 3 9" xfId="7329"/>
    <cellStyle name="Percent 4" xfId="7330"/>
    <cellStyle name="Percent 5" xfId="7331"/>
    <cellStyle name="Percent 6" xfId="7332"/>
    <cellStyle name="Percent 7" xfId="7333"/>
    <cellStyle name="Percent 7 2" xfId="7334"/>
    <cellStyle name="Percent 8" xfId="7335"/>
    <cellStyle name="Percent 9" xfId="7336"/>
    <cellStyle name="PERCENTAGE" xfId="7337"/>
    <cellStyle name="Percentpt" xfId="7338"/>
    <cellStyle name="Percentptlk" xfId="7339"/>
    <cellStyle name="PO BORDER" xfId="7340"/>
    <cellStyle name="Porcentaje" xfId="7341"/>
    <cellStyle name="Porcentual 2" xfId="7342"/>
    <cellStyle name="Porcentual 2 2" xfId="7343"/>
    <cellStyle name="PrePop Currency (0)" xfId="7344"/>
    <cellStyle name="PrePop Currency (2)" xfId="7345"/>
    <cellStyle name="PrePop Units (0)" xfId="7346"/>
    <cellStyle name="PrePop Units (1)" xfId="7347"/>
    <cellStyle name="PrePop Units (2)" xfId="7348"/>
    <cellStyle name="Procent 2" xfId="7349"/>
    <cellStyle name="Procent 2 2" xfId="7350"/>
    <cellStyle name="Procent 2 3" xfId="7351"/>
    <cellStyle name="Procent 2 4" xfId="7352"/>
    <cellStyle name="Procent 2 5" xfId="7353"/>
    <cellStyle name="Procent 3" xfId="7354"/>
    <cellStyle name="Procent 4" xfId="7355"/>
    <cellStyle name="PSChar" xfId="7356"/>
    <cellStyle name="PSChar 2" xfId="7357"/>
    <cellStyle name="PSChar 2 2" xfId="7358"/>
    <cellStyle name="PSDate" xfId="7359"/>
    <cellStyle name="PSDate 2" xfId="7360"/>
    <cellStyle name="PSDate 2 2" xfId="7361"/>
    <cellStyle name="PSDec" xfId="7362"/>
    <cellStyle name="PSDec 2" xfId="7363"/>
    <cellStyle name="PSDec 2 2" xfId="7364"/>
    <cellStyle name="PSHeading" xfId="7365"/>
    <cellStyle name="PSHeading 2" xfId="7366"/>
    <cellStyle name="PSHeading 2 2" xfId="7367"/>
    <cellStyle name="PSHeading 3" xfId="7368"/>
    <cellStyle name="PSHeading_2010 Segmentation of US business for Group Stat Supplement v03" xfId="7369"/>
    <cellStyle name="PSInt" xfId="7370"/>
    <cellStyle name="PSInt 2" xfId="7371"/>
    <cellStyle name="PSInt 2 2" xfId="7372"/>
    <cellStyle name="PSSpacer" xfId="7373"/>
    <cellStyle name="PSSpacer 2" xfId="7374"/>
    <cellStyle name="PSSpacer 2 2" xfId="7375"/>
    <cellStyle name="Punto" xfId="7376"/>
    <cellStyle name="Punto0" xfId="7377"/>
    <cellStyle name="PutnamPh#" xfId="7378"/>
    <cellStyle name="R03A" xfId="7379"/>
    <cellStyle name="R04L" xfId="7380"/>
    <cellStyle name="recycled" xfId="7381"/>
    <cellStyle name="recycled 2" xfId="7382"/>
    <cellStyle name="Red" xfId="7383"/>
    <cellStyle name="Red 2" xfId="7384"/>
    <cellStyle name="red date" xfId="7385"/>
    <cellStyle name="Reset  - Opmaakprofiel7" xfId="7386"/>
    <cellStyle name="RevList" xfId="7387"/>
    <cellStyle name="Salida" xfId="7388"/>
    <cellStyle name="Salida 10" xfId="7389"/>
    <cellStyle name="Salida 10 2" xfId="7390"/>
    <cellStyle name="Salida 11" xfId="7391"/>
    <cellStyle name="Salida 11 2" xfId="7392"/>
    <cellStyle name="Salida 12" xfId="7393"/>
    <cellStyle name="Salida 13" xfId="7394"/>
    <cellStyle name="Salida 14" xfId="7395"/>
    <cellStyle name="Salida 15" xfId="7396"/>
    <cellStyle name="Salida 16" xfId="7397"/>
    <cellStyle name="Salida 17" xfId="7398"/>
    <cellStyle name="Salida 18" xfId="7399"/>
    <cellStyle name="Salida 19" xfId="7400"/>
    <cellStyle name="Salida 2" xfId="7401"/>
    <cellStyle name="Salida 2 2" xfId="7402"/>
    <cellStyle name="Salida 2 2 2" xfId="7403"/>
    <cellStyle name="Salida 2 3" xfId="7404"/>
    <cellStyle name="Salida 2 3 2" xfId="7405"/>
    <cellStyle name="Salida 2 4" xfId="7406"/>
    <cellStyle name="Salida 2 4 2" xfId="7407"/>
    <cellStyle name="Salida 2 5" xfId="7408"/>
    <cellStyle name="Salida 20" xfId="7409"/>
    <cellStyle name="Salida 21" xfId="7410"/>
    <cellStyle name="Salida 22" xfId="7411"/>
    <cellStyle name="Salida 3" xfId="7412"/>
    <cellStyle name="Salida 3 2" xfId="7413"/>
    <cellStyle name="Salida 3 2 2" xfId="7414"/>
    <cellStyle name="Salida 3 3" xfId="7415"/>
    <cellStyle name="Salida 3 3 2" xfId="7416"/>
    <cellStyle name="Salida 3 4" xfId="7417"/>
    <cellStyle name="Salida 3 4 2" xfId="7418"/>
    <cellStyle name="Salida 3 5" xfId="7419"/>
    <cellStyle name="Salida 4" xfId="7420"/>
    <cellStyle name="Salida 4 2" xfId="7421"/>
    <cellStyle name="Salida 4 2 2" xfId="7422"/>
    <cellStyle name="Salida 4 3" xfId="7423"/>
    <cellStyle name="Salida 4 3 2" xfId="7424"/>
    <cellStyle name="Salida 4 4" xfId="7425"/>
    <cellStyle name="Salida 4 4 2" xfId="7426"/>
    <cellStyle name="Salida 4 5" xfId="7427"/>
    <cellStyle name="Salida 5" xfId="7428"/>
    <cellStyle name="Salida 5 2" xfId="7429"/>
    <cellStyle name="Salida 5 2 2" xfId="7430"/>
    <cellStyle name="Salida 5 3" xfId="7431"/>
    <cellStyle name="Salida 5 3 2" xfId="7432"/>
    <cellStyle name="Salida 5 4" xfId="7433"/>
    <cellStyle name="Salida 6" xfId="7434"/>
    <cellStyle name="Salida 6 2" xfId="7435"/>
    <cellStyle name="Salida 7" xfId="7436"/>
    <cellStyle name="Salida 7 2" xfId="7437"/>
    <cellStyle name="Salida 8" xfId="7438"/>
    <cellStyle name="Salida 8 2" xfId="7439"/>
    <cellStyle name="Salida 9" xfId="7440"/>
    <cellStyle name="Salida 9 2" xfId="7441"/>
    <cellStyle name="Salida_Debt Profile" xfId="7442"/>
    <cellStyle name="SAPError" xfId="7443"/>
    <cellStyle name="SAPError 10" xfId="7444"/>
    <cellStyle name="SAPError 2" xfId="7445"/>
    <cellStyle name="SAPError 2 2" xfId="7446"/>
    <cellStyle name="SAPError 3" xfId="7447"/>
    <cellStyle name="SAPError 3 2" xfId="7448"/>
    <cellStyle name="SAPError 4" xfId="7449"/>
    <cellStyle name="SAPError 4 2" xfId="7450"/>
    <cellStyle name="SAPError 5" xfId="7451"/>
    <cellStyle name="SAPError 5 2" xfId="7452"/>
    <cellStyle name="SAPError 6" xfId="7453"/>
    <cellStyle name="SAPError 6 2" xfId="7454"/>
    <cellStyle name="SAPError 7" xfId="7455"/>
    <cellStyle name="SAPError 7 2" xfId="7456"/>
    <cellStyle name="SAPError 8" xfId="7457"/>
    <cellStyle name="SAPError 8 2" xfId="7458"/>
    <cellStyle name="SAPError 9" xfId="7459"/>
    <cellStyle name="SAPError 9 2" xfId="7460"/>
    <cellStyle name="SAPKey" xfId="7461"/>
    <cellStyle name="SAPKey 10" xfId="7462"/>
    <cellStyle name="SAPKey 2" xfId="7463"/>
    <cellStyle name="SAPKey 2 2" xfId="7464"/>
    <cellStyle name="SAPKey 3" xfId="7465"/>
    <cellStyle name="SAPKey 3 2" xfId="7466"/>
    <cellStyle name="SAPKey 4" xfId="7467"/>
    <cellStyle name="SAPKey 4 2" xfId="7468"/>
    <cellStyle name="SAPKey 5" xfId="7469"/>
    <cellStyle name="SAPKey 5 2" xfId="7470"/>
    <cellStyle name="SAPKey 6" xfId="7471"/>
    <cellStyle name="SAPKey 6 2" xfId="7472"/>
    <cellStyle name="SAPKey 7" xfId="7473"/>
    <cellStyle name="SAPKey 7 2" xfId="7474"/>
    <cellStyle name="SAPKey 8" xfId="7475"/>
    <cellStyle name="SAPKey 8 2" xfId="7476"/>
    <cellStyle name="SAPKey 9" xfId="7477"/>
    <cellStyle name="SAPKey 9 2" xfId="7478"/>
    <cellStyle name="SAPLocked" xfId="7479"/>
    <cellStyle name="SAPLocked 10" xfId="7480"/>
    <cellStyle name="SAPLocked 2" xfId="7481"/>
    <cellStyle name="SAPLocked 2 2" xfId="7482"/>
    <cellStyle name="SAPLocked 3" xfId="7483"/>
    <cellStyle name="SAPLocked 3 2" xfId="7484"/>
    <cellStyle name="SAPLocked 4" xfId="7485"/>
    <cellStyle name="SAPLocked 4 2" xfId="7486"/>
    <cellStyle name="SAPLocked 5" xfId="7487"/>
    <cellStyle name="SAPLocked 5 2" xfId="7488"/>
    <cellStyle name="SAPLocked 6" xfId="7489"/>
    <cellStyle name="SAPLocked 6 2" xfId="7490"/>
    <cellStyle name="SAPLocked 7" xfId="7491"/>
    <cellStyle name="SAPLocked 7 2" xfId="7492"/>
    <cellStyle name="SAPLocked 8" xfId="7493"/>
    <cellStyle name="SAPLocked 8 2" xfId="7494"/>
    <cellStyle name="SAPLocked 9" xfId="7495"/>
    <cellStyle name="SAPLocked 9 2" xfId="7496"/>
    <cellStyle name="SAPOutput" xfId="7497"/>
    <cellStyle name="SAPOutput 10" xfId="7498"/>
    <cellStyle name="SAPOutput 2" xfId="7499"/>
    <cellStyle name="SAPOutput 2 2" xfId="7500"/>
    <cellStyle name="SAPOutput 3" xfId="7501"/>
    <cellStyle name="SAPOutput 3 2" xfId="7502"/>
    <cellStyle name="SAPOutput 4" xfId="7503"/>
    <cellStyle name="SAPOutput 4 2" xfId="7504"/>
    <cellStyle name="SAPOutput 5" xfId="7505"/>
    <cellStyle name="SAPOutput 5 2" xfId="7506"/>
    <cellStyle name="SAPOutput 6" xfId="7507"/>
    <cellStyle name="SAPOutput 6 2" xfId="7508"/>
    <cellStyle name="SAPOutput 7" xfId="7509"/>
    <cellStyle name="SAPOutput 7 2" xfId="7510"/>
    <cellStyle name="SAPOutput 8" xfId="7511"/>
    <cellStyle name="SAPOutput 8 2" xfId="7512"/>
    <cellStyle name="SAPOutput 9" xfId="7513"/>
    <cellStyle name="SAPOutput 9 2" xfId="7514"/>
    <cellStyle name="SAPSpace" xfId="7515"/>
    <cellStyle name="SAPSpace 10" xfId="7516"/>
    <cellStyle name="SAPSpace 2" xfId="7517"/>
    <cellStyle name="SAPSpace 2 2" xfId="7518"/>
    <cellStyle name="SAPSpace 3" xfId="7519"/>
    <cellStyle name="SAPSpace 3 2" xfId="7520"/>
    <cellStyle name="SAPSpace 4" xfId="7521"/>
    <cellStyle name="SAPSpace 4 2" xfId="7522"/>
    <cellStyle name="SAPSpace 5" xfId="7523"/>
    <cellStyle name="SAPSpace 5 2" xfId="7524"/>
    <cellStyle name="SAPSpace 6" xfId="7525"/>
    <cellStyle name="SAPSpace 6 2" xfId="7526"/>
    <cellStyle name="SAPSpace 7" xfId="7527"/>
    <cellStyle name="SAPSpace 7 2" xfId="7528"/>
    <cellStyle name="SAPSpace 8" xfId="7529"/>
    <cellStyle name="SAPSpace 8 2" xfId="7530"/>
    <cellStyle name="SAPSpace 9" xfId="7531"/>
    <cellStyle name="SAPSpace 9 2" xfId="7532"/>
    <cellStyle name="SAPText" xfId="7533"/>
    <cellStyle name="SAPText 10" xfId="7534"/>
    <cellStyle name="SAPText 2" xfId="7535"/>
    <cellStyle name="SAPText 2 2" xfId="7536"/>
    <cellStyle name="SAPText 3" xfId="7537"/>
    <cellStyle name="SAPText 3 2" xfId="7538"/>
    <cellStyle name="SAPText 4" xfId="7539"/>
    <cellStyle name="SAPText 4 2" xfId="7540"/>
    <cellStyle name="SAPText 5" xfId="7541"/>
    <cellStyle name="SAPText 5 2" xfId="7542"/>
    <cellStyle name="SAPText 6" xfId="7543"/>
    <cellStyle name="SAPText 6 2" xfId="7544"/>
    <cellStyle name="SAPText 7" xfId="7545"/>
    <cellStyle name="SAPText 7 2" xfId="7546"/>
    <cellStyle name="SAPText 8" xfId="7547"/>
    <cellStyle name="SAPText 8 2" xfId="7548"/>
    <cellStyle name="SAPText 9" xfId="7549"/>
    <cellStyle name="SAPText 9 2" xfId="7550"/>
    <cellStyle name="SAPUnLocked" xfId="7551"/>
    <cellStyle name="SAPUnLocked 10" xfId="7552"/>
    <cellStyle name="SAPUnLocked 2" xfId="7553"/>
    <cellStyle name="SAPUnLocked 2 2" xfId="7554"/>
    <cellStyle name="SAPUnLocked 3" xfId="7555"/>
    <cellStyle name="SAPUnLocked 3 2" xfId="7556"/>
    <cellStyle name="SAPUnLocked 4" xfId="7557"/>
    <cellStyle name="SAPUnLocked 4 2" xfId="7558"/>
    <cellStyle name="SAPUnLocked 5" xfId="7559"/>
    <cellStyle name="SAPUnLocked 5 2" xfId="7560"/>
    <cellStyle name="SAPUnLocked 6" xfId="7561"/>
    <cellStyle name="SAPUnLocked 6 2" xfId="7562"/>
    <cellStyle name="SAPUnLocked 7" xfId="7563"/>
    <cellStyle name="SAPUnLocked 7 2" xfId="7564"/>
    <cellStyle name="SAPUnLocked 8" xfId="7565"/>
    <cellStyle name="SAPUnLocked 8 2" xfId="7566"/>
    <cellStyle name="SAPUnLocked 9" xfId="7567"/>
    <cellStyle name="SAPUnLocked 9 2" xfId="7568"/>
    <cellStyle name="SPOl" xfId="7569"/>
    <cellStyle name="SPOl 10" xfId="7570"/>
    <cellStyle name="SPOl 2" xfId="7571"/>
    <cellStyle name="SPOl 3" xfId="7572"/>
    <cellStyle name="SPOl 4" xfId="7573"/>
    <cellStyle name="SPOl 5" xfId="7574"/>
    <cellStyle name="SPOl 6" xfId="7575"/>
    <cellStyle name="SPOl 7" xfId="7576"/>
    <cellStyle name="SPOl 8" xfId="7577"/>
    <cellStyle name="SPOl 9" xfId="7578"/>
    <cellStyle name="Standa - Opmaakprofiel1" xfId="7579"/>
    <cellStyle name="Standa - Opmaakprofiel2" xfId="7580"/>
    <cellStyle name="Standaard 2" xfId="7581"/>
    <cellStyle name="Standaard 2 2" xfId="7582"/>
    <cellStyle name="Standaard 2 3" xfId="7583"/>
    <cellStyle name="Standaard 2 4" xfId="7584"/>
    <cellStyle name="Standaard 2 5" xfId="7585"/>
    <cellStyle name="Standaard 22" xfId="7586"/>
    <cellStyle name="Standaard 22 2" xfId="7587"/>
    <cellStyle name="Standaard 22 3" xfId="7588"/>
    <cellStyle name="Standaard 3" xfId="7589"/>
    <cellStyle name="Standaard 3 2" xfId="7590"/>
    <cellStyle name="Standaard 4" xfId="7591"/>
    <cellStyle name="Standaard 4 2" xfId="7592"/>
    <cellStyle name="Standaard 5" xfId="7593"/>
    <cellStyle name="Standaard 5 2" xfId="7594"/>
    <cellStyle name="Standaard 5 3" xfId="7595"/>
    <cellStyle name="Standaard 6" xfId="7596"/>
    <cellStyle name="Standaard_Dummy maandrapport Feb - Nederland" xfId="7597"/>
    <cellStyle name="STANDARD" xfId="7598"/>
    <cellStyle name="Standard 2" xfId="7599"/>
    <cellStyle name="Standard_Hyperion_Masterdatei_V3" xfId="7600"/>
    <cellStyle name="Stijl 1" xfId="7601"/>
    <cellStyle name="Stijl 1 2" xfId="7602"/>
    <cellStyle name="Stil 1" xfId="7603"/>
    <cellStyle name="Stil 1 10" xfId="7604"/>
    <cellStyle name="Stil 1 2" xfId="7605"/>
    <cellStyle name="Stil 1 3" xfId="7606"/>
    <cellStyle name="Stil 1 4" xfId="7607"/>
    <cellStyle name="Stil 1 5" xfId="7608"/>
    <cellStyle name="Stil 1 6" xfId="7609"/>
    <cellStyle name="Stil 1 7" xfId="7610"/>
    <cellStyle name="Stil 1 8" xfId="7611"/>
    <cellStyle name="Stil 1 9" xfId="7612"/>
    <cellStyle name="STYL0 - Opmaakprofiel1" xfId="7613"/>
    <cellStyle name="STYL1 - Opmaakprofiel2" xfId="7614"/>
    <cellStyle name="STYL2 - Opmaakprofiel3" xfId="7615"/>
    <cellStyle name="STYL3 - Opmaakprofiel4" xfId="7616"/>
    <cellStyle name="STYL4 - Opmaakprofiel5" xfId="7617"/>
    <cellStyle name="STYL5 - Opmaakprofiel6" xfId="7618"/>
    <cellStyle name="STYL6 - Opmaakprofiel7" xfId="7619"/>
    <cellStyle name="STYL7 - Opmaakprofiel8" xfId="7620"/>
    <cellStyle name="Style 1" xfId="7621"/>
    <cellStyle name="Style 1 2" xfId="7622"/>
    <cellStyle name="Style 1 2 2" xfId="7623"/>
    <cellStyle name="Style 1_May'12_Margin_Analysis_Gaudi" xfId="7624"/>
    <cellStyle name="Style 2" xfId="7625"/>
    <cellStyle name="Style 2 2" xfId="7626"/>
    <cellStyle name="Style 3" xfId="7627"/>
    <cellStyle name="Style 3 2" xfId="7628"/>
    <cellStyle name="Style 4" xfId="7629"/>
    <cellStyle name="Style 4 2" xfId="7630"/>
    <cellStyle name="Style 5" xfId="7631"/>
    <cellStyle name="Style 5 2" xfId="7632"/>
    <cellStyle name="Style 6" xfId="7633"/>
    <cellStyle name="Style 6 2" xfId="7634"/>
    <cellStyle name="Style 7" xfId="7635"/>
    <cellStyle name="Style 7 2" xfId="7636"/>
    <cellStyle name="SubTotaal" xfId="7637"/>
    <cellStyle name="SubTotaal 2" xfId="7638"/>
    <cellStyle name="SubTotaal 3" xfId="7639"/>
    <cellStyle name="Subtotal" xfId="7640"/>
    <cellStyle name="surplus" xfId="7641"/>
    <cellStyle name="symbol" xfId="7642"/>
    <cellStyle name="symbol 2" xfId="7643"/>
    <cellStyle name="T_BOLDC" xfId="7644"/>
    <cellStyle name="T_BOLDC 2" xfId="7645"/>
    <cellStyle name="T_BoldLI" xfId="7646"/>
    <cellStyle name="T_BoldLI 2" xfId="7647"/>
    <cellStyle name="T_TextLI" xfId="7648"/>
    <cellStyle name="T_TextLI 2" xfId="7649"/>
    <cellStyle name="Table  - Opmaakprofiel6" xfId="7650"/>
    <cellStyle name="Table  - Opmaakprofiel6 10" xfId="7651"/>
    <cellStyle name="Table  - Opmaakprofiel6 10 2" xfId="7652"/>
    <cellStyle name="Table  - Opmaakprofiel6 10 3" xfId="7653"/>
    <cellStyle name="Table  - Opmaakprofiel6 11" xfId="7654"/>
    <cellStyle name="Table  - Opmaakprofiel6 11 2" xfId="7655"/>
    <cellStyle name="Table  - Opmaakprofiel6 11 3" xfId="7656"/>
    <cellStyle name="Table  - Opmaakprofiel6 12" xfId="7657"/>
    <cellStyle name="Table  - Opmaakprofiel6 12 2" xfId="7658"/>
    <cellStyle name="Table  - Opmaakprofiel6 13" xfId="7659"/>
    <cellStyle name="Table  - Opmaakprofiel6 13 2" xfId="7660"/>
    <cellStyle name="Table  - Opmaakprofiel6 14" xfId="7661"/>
    <cellStyle name="Table  - Opmaakprofiel6 14 2" xfId="7662"/>
    <cellStyle name="Table  - Opmaakprofiel6 15" xfId="7663"/>
    <cellStyle name="Table  - Opmaakprofiel6 15 2" xfId="7664"/>
    <cellStyle name="Table  - Opmaakprofiel6 16" xfId="7665"/>
    <cellStyle name="Table  - Opmaakprofiel6 17" xfId="7666"/>
    <cellStyle name="Table  - Opmaakprofiel6 18" xfId="7667"/>
    <cellStyle name="Table  - Opmaakprofiel6 19" xfId="7668"/>
    <cellStyle name="Table  - Opmaakprofiel6 2" xfId="7669"/>
    <cellStyle name="Table  - Opmaakprofiel6 2 10" xfId="7670"/>
    <cellStyle name="Table  - Opmaakprofiel6 2 11" xfId="7671"/>
    <cellStyle name="Table  - Opmaakprofiel6 2 12" xfId="7672"/>
    <cellStyle name="Table  - Opmaakprofiel6 2 13" xfId="7673"/>
    <cellStyle name="Table  - Opmaakprofiel6 2 14" xfId="7674"/>
    <cellStyle name="Table  - Opmaakprofiel6 2 15" xfId="7675"/>
    <cellStyle name="Table  - Opmaakprofiel6 2 2" xfId="7676"/>
    <cellStyle name="Table  - Opmaakprofiel6 2 2 2" xfId="7677"/>
    <cellStyle name="Table  - Opmaakprofiel6 2 2 3" xfId="7678"/>
    <cellStyle name="Table  - Opmaakprofiel6 2 3" xfId="7679"/>
    <cellStyle name="Table  - Opmaakprofiel6 2 3 2" xfId="7680"/>
    <cellStyle name="Table  - Opmaakprofiel6 2 3 3" xfId="7681"/>
    <cellStyle name="Table  - Opmaakprofiel6 2 4" xfId="7682"/>
    <cellStyle name="Table  - Opmaakprofiel6 2 4 2" xfId="7683"/>
    <cellStyle name="Table  - Opmaakprofiel6 2 4 3" xfId="7684"/>
    <cellStyle name="Table  - Opmaakprofiel6 2 5" xfId="7685"/>
    <cellStyle name="Table  - Opmaakprofiel6 2 5 2" xfId="7686"/>
    <cellStyle name="Table  - Opmaakprofiel6 2 6" xfId="7687"/>
    <cellStyle name="Table  - Opmaakprofiel6 2 6 2" xfId="7688"/>
    <cellStyle name="Table  - Opmaakprofiel6 2 7" xfId="7689"/>
    <cellStyle name="Table  - Opmaakprofiel6 2 7 2" xfId="7690"/>
    <cellStyle name="Table  - Opmaakprofiel6 2 8" xfId="7691"/>
    <cellStyle name="Table  - Opmaakprofiel6 2 8 2" xfId="7692"/>
    <cellStyle name="Table  - Opmaakprofiel6 2 9" xfId="7693"/>
    <cellStyle name="Table  - Opmaakprofiel6 20" xfId="7694"/>
    <cellStyle name="Table  - Opmaakprofiel6 21" xfId="7695"/>
    <cellStyle name="Table  - Opmaakprofiel6 22" xfId="7696"/>
    <cellStyle name="Table  - Opmaakprofiel6 3" xfId="7697"/>
    <cellStyle name="Table  - Opmaakprofiel6 3 2" xfId="7698"/>
    <cellStyle name="Table  - Opmaakprofiel6 3 2 2" xfId="7699"/>
    <cellStyle name="Table  - Opmaakprofiel6 3 2 3" xfId="7700"/>
    <cellStyle name="Table  - Opmaakprofiel6 3 3" xfId="7701"/>
    <cellStyle name="Table  - Opmaakprofiel6 3 3 2" xfId="7702"/>
    <cellStyle name="Table  - Opmaakprofiel6 3 3 3" xfId="7703"/>
    <cellStyle name="Table  - Opmaakprofiel6 3 4" xfId="7704"/>
    <cellStyle name="Table  - Opmaakprofiel6 3 4 2" xfId="7705"/>
    <cellStyle name="Table  - Opmaakprofiel6 3 4 3" xfId="7706"/>
    <cellStyle name="Table  - Opmaakprofiel6 3 5" xfId="7707"/>
    <cellStyle name="Table  - Opmaakprofiel6 3 6" xfId="7708"/>
    <cellStyle name="Table  - Opmaakprofiel6 4" xfId="7709"/>
    <cellStyle name="Table  - Opmaakprofiel6 4 2" xfId="7710"/>
    <cellStyle name="Table  - Opmaakprofiel6 4 2 2" xfId="7711"/>
    <cellStyle name="Table  - Opmaakprofiel6 4 2 3" xfId="7712"/>
    <cellStyle name="Table  - Opmaakprofiel6 4 3" xfId="7713"/>
    <cellStyle name="Table  - Opmaakprofiel6 4 3 2" xfId="7714"/>
    <cellStyle name="Table  - Opmaakprofiel6 4 3 3" xfId="7715"/>
    <cellStyle name="Table  - Opmaakprofiel6 4 4" xfId="7716"/>
    <cellStyle name="Table  - Opmaakprofiel6 4 4 2" xfId="7717"/>
    <cellStyle name="Table  - Opmaakprofiel6 4 4 3" xfId="7718"/>
    <cellStyle name="Table  - Opmaakprofiel6 4 5" xfId="7719"/>
    <cellStyle name="Table  - Opmaakprofiel6 4 6" xfId="7720"/>
    <cellStyle name="Table  - Opmaakprofiel6 5" xfId="7721"/>
    <cellStyle name="Table  - Opmaakprofiel6 5 2" xfId="7722"/>
    <cellStyle name="Table  - Opmaakprofiel6 5 2 2" xfId="7723"/>
    <cellStyle name="Table  - Opmaakprofiel6 5 2 3" xfId="7724"/>
    <cellStyle name="Table  - Opmaakprofiel6 5 3" xfId="7725"/>
    <cellStyle name="Table  - Opmaakprofiel6 5 3 2" xfId="7726"/>
    <cellStyle name="Table  - Opmaakprofiel6 5 3 3" xfId="7727"/>
    <cellStyle name="Table  - Opmaakprofiel6 5 4" xfId="7728"/>
    <cellStyle name="Table  - Opmaakprofiel6 5 5" xfId="7729"/>
    <cellStyle name="Table  - Opmaakprofiel6 6" xfId="7730"/>
    <cellStyle name="Table  - Opmaakprofiel6 6 2" xfId="7731"/>
    <cellStyle name="Table  - Opmaakprofiel6 6 3" xfId="7732"/>
    <cellStyle name="Table  - Opmaakprofiel6 7" xfId="7733"/>
    <cellStyle name="Table  - Opmaakprofiel6 7 2" xfId="7734"/>
    <cellStyle name="Table  - Opmaakprofiel6 7 3" xfId="7735"/>
    <cellStyle name="Table  - Opmaakprofiel6 8" xfId="7736"/>
    <cellStyle name="Table  - Opmaakprofiel6 8 2" xfId="7737"/>
    <cellStyle name="Table  - Opmaakprofiel6 8 3" xfId="7738"/>
    <cellStyle name="Table  - Opmaakprofiel6 9" xfId="7739"/>
    <cellStyle name="Table  - Opmaakprofiel6 9 2" xfId="7740"/>
    <cellStyle name="Table  - Opmaakprofiel6 9 3" xfId="7741"/>
    <cellStyle name="Table  - Opmaakprofiel6_Debt Profile" xfId="7742"/>
    <cellStyle name="tablo" xfId="7743"/>
    <cellStyle name="tablo 10" xfId="7744"/>
    <cellStyle name="tablo 2" xfId="7745"/>
    <cellStyle name="tablo 3" xfId="7746"/>
    <cellStyle name="tablo 4" xfId="7747"/>
    <cellStyle name="tablo 5" xfId="7748"/>
    <cellStyle name="tablo 6" xfId="7749"/>
    <cellStyle name="tablo 7" xfId="7750"/>
    <cellStyle name="tablo 8" xfId="7751"/>
    <cellStyle name="tablo 9" xfId="7752"/>
    <cellStyle name="takvim" xfId="7753"/>
    <cellStyle name="TEXT" xfId="7754"/>
    <cellStyle name="Text Indent A" xfId="7755"/>
    <cellStyle name="Text Indent B" xfId="7756"/>
    <cellStyle name="Text Indent C" xfId="7757"/>
    <cellStyle name="TEXT_akgrt ozet mali tablo" xfId="7758"/>
    <cellStyle name="Texto de advertencia" xfId="7759"/>
    <cellStyle name="Texto explicativo" xfId="7760"/>
    <cellStyle name="Titel" xfId="7761"/>
    <cellStyle name="Titel 2" xfId="7762"/>
    <cellStyle name="Title  - Opmaakprofiel1" xfId="7763"/>
    <cellStyle name="Title 2" xfId="7764"/>
    <cellStyle name="Title 2 2" xfId="7765"/>
    <cellStyle name="Título" xfId="7766"/>
    <cellStyle name="Título 1" xfId="7767"/>
    <cellStyle name="Título 2" xfId="7768"/>
    <cellStyle name="Título 3" xfId="7769"/>
    <cellStyle name="Título_May'12_Margin_Analysis_Gaudi" xfId="7770"/>
    <cellStyle name="tnic" xfId="7771"/>
    <cellStyle name="tnic 2" xfId="7772"/>
    <cellStyle name="Toplam 2" xfId="7773"/>
    <cellStyle name="Toplam 2 2" xfId="7774"/>
    <cellStyle name="Toplam 3" xfId="7775"/>
    <cellStyle name="Totaal" xfId="7776"/>
    <cellStyle name="Totaal 10" xfId="7777"/>
    <cellStyle name="Totaal 11" xfId="7778"/>
    <cellStyle name="Totaal 12" xfId="7779"/>
    <cellStyle name="Totaal 13" xfId="7780"/>
    <cellStyle name="Totaal 14" xfId="7781"/>
    <cellStyle name="Totaal 15" xfId="7782"/>
    <cellStyle name="Totaal 16" xfId="7783"/>
    <cellStyle name="Totaal 17" xfId="7784"/>
    <cellStyle name="Totaal 18" xfId="7785"/>
    <cellStyle name="Totaal 19" xfId="7786"/>
    <cellStyle name="Totaal 2" xfId="7787"/>
    <cellStyle name="Totaal 2 2" xfId="7788"/>
    <cellStyle name="Totaal 2 3" xfId="7789"/>
    <cellStyle name="Totaal 2 4" xfId="7790"/>
    <cellStyle name="Totaal 20" xfId="7791"/>
    <cellStyle name="Totaal 21" xfId="7792"/>
    <cellStyle name="Totaal 22" xfId="7793"/>
    <cellStyle name="Totaal 3" xfId="7794"/>
    <cellStyle name="Totaal 3 2" xfId="7795"/>
    <cellStyle name="Totaal 3 3" xfId="7796"/>
    <cellStyle name="Totaal 3 4" xfId="7797"/>
    <cellStyle name="Totaal 4" xfId="7798"/>
    <cellStyle name="Totaal 4 2" xfId="7799"/>
    <cellStyle name="Totaal 4 3" xfId="7800"/>
    <cellStyle name="Totaal 4 4" xfId="7801"/>
    <cellStyle name="Totaal 5" xfId="7802"/>
    <cellStyle name="Totaal 5 2" xfId="7803"/>
    <cellStyle name="Totaal 5 3" xfId="7804"/>
    <cellStyle name="Totaal 6" xfId="7805"/>
    <cellStyle name="Totaal 7" xfId="7806"/>
    <cellStyle name="Totaal 8" xfId="7807"/>
    <cellStyle name="Totaal 9" xfId="7808"/>
    <cellStyle name="Totaal_Debt Profile" xfId="7809"/>
    <cellStyle name="Total 2" xfId="7810"/>
    <cellStyle name="Total 2 2" xfId="7811"/>
    <cellStyle name="Total 2 3" xfId="7812"/>
    <cellStyle name="Total 2 4" xfId="7813"/>
    <cellStyle name="Totals" xfId="7814"/>
    <cellStyle name="Totals 2" xfId="7815"/>
    <cellStyle name="Totals 3" xfId="7816"/>
    <cellStyle name="TotCol - Opmaakprofiel5" xfId="7817"/>
    <cellStyle name="TotRow - Opmaakprofiel4" xfId="7818"/>
    <cellStyle name="TotRow - Opmaakprofiel4 10" xfId="7819"/>
    <cellStyle name="TotRow - Opmaakprofiel4 10 2" xfId="7820"/>
    <cellStyle name="TotRow - Opmaakprofiel4 10 3" xfId="7821"/>
    <cellStyle name="TotRow - Opmaakprofiel4 11" xfId="7822"/>
    <cellStyle name="TotRow - Opmaakprofiel4 11 2" xfId="7823"/>
    <cellStyle name="TotRow - Opmaakprofiel4 11 3" xfId="7824"/>
    <cellStyle name="TotRow - Opmaakprofiel4 12" xfId="7825"/>
    <cellStyle name="TotRow - Opmaakprofiel4 12 2" xfId="7826"/>
    <cellStyle name="TotRow - Opmaakprofiel4 13" xfId="7827"/>
    <cellStyle name="TotRow - Opmaakprofiel4 13 2" xfId="7828"/>
    <cellStyle name="TotRow - Opmaakprofiel4 14" xfId="7829"/>
    <cellStyle name="TotRow - Opmaakprofiel4 14 2" xfId="7830"/>
    <cellStyle name="TotRow - Opmaakprofiel4 15" xfId="7831"/>
    <cellStyle name="TotRow - Opmaakprofiel4 15 2" xfId="7832"/>
    <cellStyle name="TotRow - Opmaakprofiel4 16" xfId="7833"/>
    <cellStyle name="TotRow - Opmaakprofiel4 17" xfId="7834"/>
    <cellStyle name="TotRow - Opmaakprofiel4 18" xfId="7835"/>
    <cellStyle name="TotRow - Opmaakprofiel4 19" xfId="7836"/>
    <cellStyle name="TotRow - Opmaakprofiel4 2" xfId="7837"/>
    <cellStyle name="TotRow - Opmaakprofiel4 2 10" xfId="7838"/>
    <cellStyle name="TotRow - Opmaakprofiel4 2 11" xfId="7839"/>
    <cellStyle name="TotRow - Opmaakprofiel4 2 12" xfId="7840"/>
    <cellStyle name="TotRow - Opmaakprofiel4 2 13" xfId="7841"/>
    <cellStyle name="TotRow - Opmaakprofiel4 2 14" xfId="7842"/>
    <cellStyle name="TotRow - Opmaakprofiel4 2 15" xfId="7843"/>
    <cellStyle name="TotRow - Opmaakprofiel4 2 2" xfId="7844"/>
    <cellStyle name="TotRow - Opmaakprofiel4 2 2 2" xfId="7845"/>
    <cellStyle name="TotRow - Opmaakprofiel4 2 2 3" xfId="7846"/>
    <cellStyle name="TotRow - Opmaakprofiel4 2 3" xfId="7847"/>
    <cellStyle name="TotRow - Opmaakprofiel4 2 3 2" xfId="7848"/>
    <cellStyle name="TotRow - Opmaakprofiel4 2 3 3" xfId="7849"/>
    <cellStyle name="TotRow - Opmaakprofiel4 2 4" xfId="7850"/>
    <cellStyle name="TotRow - Opmaakprofiel4 2 4 2" xfId="7851"/>
    <cellStyle name="TotRow - Opmaakprofiel4 2 4 3" xfId="7852"/>
    <cellStyle name="TotRow - Opmaakprofiel4 2 5" xfId="7853"/>
    <cellStyle name="TotRow - Opmaakprofiel4 2 5 2" xfId="7854"/>
    <cellStyle name="TotRow - Opmaakprofiel4 2 6" xfId="7855"/>
    <cellStyle name="TotRow - Opmaakprofiel4 2 6 2" xfId="7856"/>
    <cellStyle name="TotRow - Opmaakprofiel4 2 7" xfId="7857"/>
    <cellStyle name="TotRow - Opmaakprofiel4 2 7 2" xfId="7858"/>
    <cellStyle name="TotRow - Opmaakprofiel4 2 8" xfId="7859"/>
    <cellStyle name="TotRow - Opmaakprofiel4 2 8 2" xfId="7860"/>
    <cellStyle name="TotRow - Opmaakprofiel4 2 9" xfId="7861"/>
    <cellStyle name="TotRow - Opmaakprofiel4 20" xfId="7862"/>
    <cellStyle name="TotRow - Opmaakprofiel4 21" xfId="7863"/>
    <cellStyle name="TotRow - Opmaakprofiel4 22" xfId="7864"/>
    <cellStyle name="TotRow - Opmaakprofiel4 3" xfId="7865"/>
    <cellStyle name="TotRow - Opmaakprofiel4 3 2" xfId="7866"/>
    <cellStyle name="TotRow - Opmaakprofiel4 3 2 2" xfId="7867"/>
    <cellStyle name="TotRow - Opmaakprofiel4 3 2 3" xfId="7868"/>
    <cellStyle name="TotRow - Opmaakprofiel4 3 3" xfId="7869"/>
    <cellStyle name="TotRow - Opmaakprofiel4 3 3 2" xfId="7870"/>
    <cellStyle name="TotRow - Opmaakprofiel4 3 3 3" xfId="7871"/>
    <cellStyle name="TotRow - Opmaakprofiel4 3 4" xfId="7872"/>
    <cellStyle name="TotRow - Opmaakprofiel4 3 4 2" xfId="7873"/>
    <cellStyle name="TotRow - Opmaakprofiel4 3 4 3" xfId="7874"/>
    <cellStyle name="TotRow - Opmaakprofiel4 3 5" xfId="7875"/>
    <cellStyle name="TotRow - Opmaakprofiel4 3 6" xfId="7876"/>
    <cellStyle name="TotRow - Opmaakprofiel4 4" xfId="7877"/>
    <cellStyle name="TotRow - Opmaakprofiel4 4 2" xfId="7878"/>
    <cellStyle name="TotRow - Opmaakprofiel4 4 2 2" xfId="7879"/>
    <cellStyle name="TotRow - Opmaakprofiel4 4 2 3" xfId="7880"/>
    <cellStyle name="TotRow - Opmaakprofiel4 4 3" xfId="7881"/>
    <cellStyle name="TotRow - Opmaakprofiel4 4 3 2" xfId="7882"/>
    <cellStyle name="TotRow - Opmaakprofiel4 4 3 3" xfId="7883"/>
    <cellStyle name="TotRow - Opmaakprofiel4 4 4" xfId="7884"/>
    <cellStyle name="TotRow - Opmaakprofiel4 4 4 2" xfId="7885"/>
    <cellStyle name="TotRow - Opmaakprofiel4 4 4 3" xfId="7886"/>
    <cellStyle name="TotRow - Opmaakprofiel4 4 5" xfId="7887"/>
    <cellStyle name="TotRow - Opmaakprofiel4 4 6" xfId="7888"/>
    <cellStyle name="TotRow - Opmaakprofiel4 5" xfId="7889"/>
    <cellStyle name="TotRow - Opmaakprofiel4 5 2" xfId="7890"/>
    <cellStyle name="TotRow - Opmaakprofiel4 5 2 2" xfId="7891"/>
    <cellStyle name="TotRow - Opmaakprofiel4 5 2 3" xfId="7892"/>
    <cellStyle name="TotRow - Opmaakprofiel4 5 3" xfId="7893"/>
    <cellStyle name="TotRow - Opmaakprofiel4 5 3 2" xfId="7894"/>
    <cellStyle name="TotRow - Opmaakprofiel4 5 3 3" xfId="7895"/>
    <cellStyle name="TotRow - Opmaakprofiel4 5 4" xfId="7896"/>
    <cellStyle name="TotRow - Opmaakprofiel4 5 5" xfId="7897"/>
    <cellStyle name="TotRow - Opmaakprofiel4 6" xfId="7898"/>
    <cellStyle name="TotRow - Opmaakprofiel4 6 2" xfId="7899"/>
    <cellStyle name="TotRow - Opmaakprofiel4 6 3" xfId="7900"/>
    <cellStyle name="TotRow - Opmaakprofiel4 7" xfId="7901"/>
    <cellStyle name="TotRow - Opmaakprofiel4 7 2" xfId="7902"/>
    <cellStyle name="TotRow - Opmaakprofiel4 7 3" xfId="7903"/>
    <cellStyle name="TotRow - Opmaakprofiel4 8" xfId="7904"/>
    <cellStyle name="TotRow - Opmaakprofiel4 8 2" xfId="7905"/>
    <cellStyle name="TotRow - Opmaakprofiel4 8 3" xfId="7906"/>
    <cellStyle name="TotRow - Opmaakprofiel4 9" xfId="7907"/>
    <cellStyle name="TotRow - Opmaakprofiel4 9 2" xfId="7908"/>
    <cellStyle name="TotRow - Opmaakprofiel4 9 3" xfId="7909"/>
    <cellStyle name="TotRow - Opmaakprofiel4_Debt Profile" xfId="7910"/>
    <cellStyle name="trad" xfId="7911"/>
    <cellStyle name="Tusental (0)_pldt" xfId="7912"/>
    <cellStyle name="Tusental_pldt" xfId="7913"/>
    <cellStyle name="ú" xfId="7914"/>
    <cellStyle name="ú?³" xfId="7915"/>
    <cellStyle name="ú?ú" xfId="7916"/>
    <cellStyle name="Uitvoer" xfId="7917"/>
    <cellStyle name="Uitvoer 10" xfId="7918"/>
    <cellStyle name="Uitvoer 10 2" xfId="7919"/>
    <cellStyle name="Uitvoer 11" xfId="7920"/>
    <cellStyle name="Uitvoer 11 2" xfId="7921"/>
    <cellStyle name="Uitvoer 2" xfId="7922"/>
    <cellStyle name="Uitvoer 2 2" xfId="7923"/>
    <cellStyle name="Uitvoer 2 2 2" xfId="7924"/>
    <cellStyle name="Uitvoer 2 3" xfId="7925"/>
    <cellStyle name="Uitvoer 2 3 2" xfId="7926"/>
    <cellStyle name="Uitvoer 2 4" xfId="7927"/>
    <cellStyle name="Uitvoer 2 4 2" xfId="7928"/>
    <cellStyle name="Uitvoer 2 5" xfId="7929"/>
    <cellStyle name="Uitvoer 3" xfId="7930"/>
    <cellStyle name="Uitvoer 3 2" xfId="7931"/>
    <cellStyle name="Uitvoer 3 2 2" xfId="7932"/>
    <cellStyle name="Uitvoer 3 3" xfId="7933"/>
    <cellStyle name="Uitvoer 3 3 2" xfId="7934"/>
    <cellStyle name="Uitvoer 3 4" xfId="7935"/>
    <cellStyle name="Uitvoer 3 4 2" xfId="7936"/>
    <cellStyle name="Uitvoer 3 5" xfId="7937"/>
    <cellStyle name="Uitvoer 4" xfId="7938"/>
    <cellStyle name="Uitvoer 4 2" xfId="7939"/>
    <cellStyle name="Uitvoer 4 2 2" xfId="7940"/>
    <cellStyle name="Uitvoer 4 3" xfId="7941"/>
    <cellStyle name="Uitvoer 4 3 2" xfId="7942"/>
    <cellStyle name="Uitvoer 4 4" xfId="7943"/>
    <cellStyle name="Uitvoer 4 4 2" xfId="7944"/>
    <cellStyle name="Uitvoer 4 5" xfId="7945"/>
    <cellStyle name="Uitvoer 5" xfId="7946"/>
    <cellStyle name="Uitvoer 5 2" xfId="7947"/>
    <cellStyle name="Uitvoer 5 2 2" xfId="7948"/>
    <cellStyle name="Uitvoer 5 3" xfId="7949"/>
    <cellStyle name="Uitvoer 5 3 2" xfId="7950"/>
    <cellStyle name="Uitvoer 5 4" xfId="7951"/>
    <cellStyle name="Uitvoer 6" xfId="7952"/>
    <cellStyle name="Uitvoer 6 2" xfId="7953"/>
    <cellStyle name="Uitvoer 7" xfId="7954"/>
    <cellStyle name="Uitvoer 7 2" xfId="7955"/>
    <cellStyle name="Uitvoer 8" xfId="7956"/>
    <cellStyle name="Uitvoer 8 2" xfId="7957"/>
    <cellStyle name="Uitvoer 9" xfId="7958"/>
    <cellStyle name="Uitvoer 9 2" xfId="7959"/>
    <cellStyle name="Uitvoer_Debt Profile" xfId="7960"/>
    <cellStyle name="Update" xfId="7961"/>
    <cellStyle name="Update 2" xfId="7962"/>
    <cellStyle name="URUNKODU" xfId="7963"/>
    <cellStyle name="URUNKODU 10" xfId="7964"/>
    <cellStyle name="URUNKODU 2" xfId="7965"/>
    <cellStyle name="URUNKODU 2 2" xfId="7966"/>
    <cellStyle name="URUNKODU 3" xfId="7967"/>
    <cellStyle name="URUNKODU 3 2" xfId="7968"/>
    <cellStyle name="URUNKODU 4" xfId="7969"/>
    <cellStyle name="URUNKODU 4 2" xfId="7970"/>
    <cellStyle name="URUNKODU 5" xfId="7971"/>
    <cellStyle name="URUNKODU 5 2" xfId="7972"/>
    <cellStyle name="URUNKODU 6" xfId="7973"/>
    <cellStyle name="URUNKODU 6 2" xfId="7974"/>
    <cellStyle name="URUNKODU 7" xfId="7975"/>
    <cellStyle name="URUNKODU 7 2" xfId="7976"/>
    <cellStyle name="URUNKODU 8" xfId="7977"/>
    <cellStyle name="URUNKODU 8 2" xfId="7978"/>
    <cellStyle name="URUNKODU 9" xfId="7979"/>
    <cellStyle name="URUNKODU 9 2" xfId="7980"/>
    <cellStyle name="us" xfId="7981"/>
    <cellStyle name="us 2" xfId="7982"/>
    <cellStyle name="úßú" xfId="7983"/>
    <cellStyle name="Uyarı Metni 2" xfId="7984"/>
    <cellStyle name="Uyarı Metni 2 2" xfId="7985"/>
    <cellStyle name="v" xfId="7986"/>
    <cellStyle name="Valuta (0)_pldt" xfId="7987"/>
    <cellStyle name="Valuta_pldt" xfId="7988"/>
    <cellStyle name="Verklarende tekst" xfId="7989"/>
    <cellStyle name="Verklarende tekst 2" xfId="7990"/>
    <cellStyle name="Virgül [0]" xfId="7991"/>
    <cellStyle name="Virgül 10" xfId="7992"/>
    <cellStyle name="Virgül 11" xfId="7993"/>
    <cellStyle name="Virgül 12" xfId="7994"/>
    <cellStyle name="Virgül 13" xfId="7995"/>
    <cellStyle name="Virgül 14" xfId="7996"/>
    <cellStyle name="Virgül 15" xfId="7997"/>
    <cellStyle name="Virgül 16" xfId="7998"/>
    <cellStyle name="Virgül 17" xfId="7999"/>
    <cellStyle name="Virgül 18" xfId="8000"/>
    <cellStyle name="Virgül 18 2" xfId="8001"/>
    <cellStyle name="Virgül 19" xfId="8002"/>
    <cellStyle name="Virgül 2" xfId="8003"/>
    <cellStyle name="Virgül 2 2" xfId="8004"/>
    <cellStyle name="Virgül 2 3" xfId="8005"/>
    <cellStyle name="Virgül 2 4" xfId="8006"/>
    <cellStyle name="Virgül 2 5" xfId="8007"/>
    <cellStyle name="Virgül 2 6" xfId="8008"/>
    <cellStyle name="Virgül 20" xfId="8009"/>
    <cellStyle name="Virgül 21" xfId="8010"/>
    <cellStyle name="Virgül 22" xfId="8011"/>
    <cellStyle name="Virgül 23" xfId="8012"/>
    <cellStyle name="Virgül 24" xfId="8013"/>
    <cellStyle name="Virgül 25" xfId="8014"/>
    <cellStyle name="Virgül 26" xfId="8015"/>
    <cellStyle name="Virgül 27" xfId="8016"/>
    <cellStyle name="Virgül 28" xfId="8017"/>
    <cellStyle name="Virgül 29" xfId="8018"/>
    <cellStyle name="Virgül 3" xfId="8019"/>
    <cellStyle name="Virgül 30" xfId="8020"/>
    <cellStyle name="Virgül 31" xfId="8021"/>
    <cellStyle name="Virgül 32" xfId="8022"/>
    <cellStyle name="Virgül 33" xfId="8023"/>
    <cellStyle name="Virgül 34" xfId="8024"/>
    <cellStyle name="Virgül 35" xfId="8025"/>
    <cellStyle name="Virgül 36" xfId="8026"/>
    <cellStyle name="Virgül 37" xfId="8027"/>
    <cellStyle name="Virgül 38" xfId="8028"/>
    <cellStyle name="Virgül 39" xfId="8029"/>
    <cellStyle name="Virgül 4" xfId="8030"/>
    <cellStyle name="Virgül 40" xfId="8031"/>
    <cellStyle name="Virgül 41" xfId="8032"/>
    <cellStyle name="Virgül 42" xfId="8033"/>
    <cellStyle name="Virgül 43" xfId="8034"/>
    <cellStyle name="Virgül 44" xfId="8035"/>
    <cellStyle name="Virgül 45" xfId="8036"/>
    <cellStyle name="Virgül 46" xfId="8037"/>
    <cellStyle name="Virgül 47" xfId="8038"/>
    <cellStyle name="Virgül 48" xfId="8039"/>
    <cellStyle name="Virgül 49" xfId="8040"/>
    <cellStyle name="Virgül 5" xfId="8041"/>
    <cellStyle name="Virgül 50" xfId="8042"/>
    <cellStyle name="Virgül 51" xfId="8043"/>
    <cellStyle name="Virgül 52" xfId="8044"/>
    <cellStyle name="Virgül 53" xfId="8045"/>
    <cellStyle name="Virgül 54" xfId="8046"/>
    <cellStyle name="Virgül 55" xfId="8047"/>
    <cellStyle name="Virgül 56" xfId="8048"/>
    <cellStyle name="Virgül 57" xfId="8049"/>
    <cellStyle name="Virgül 58" xfId="8050"/>
    <cellStyle name="Virgül 59" xfId="8051"/>
    <cellStyle name="Virgül 6" xfId="8052"/>
    <cellStyle name="Virgül 60" xfId="8053"/>
    <cellStyle name="Virgül 61" xfId="8054"/>
    <cellStyle name="Virgül 62" xfId="8055"/>
    <cellStyle name="Virgül 63" xfId="8056"/>
    <cellStyle name="Virgül 7" xfId="8057"/>
    <cellStyle name="Virgül 8" xfId="8058"/>
    <cellStyle name="Virgül 9" xfId="8059"/>
    <cellStyle name="Vurgu1 2" xfId="8060"/>
    <cellStyle name="Vurgu1 2 2" xfId="8061"/>
    <cellStyle name="Vurgu2 2" xfId="8062"/>
    <cellStyle name="Vurgu2 2 2" xfId="8063"/>
    <cellStyle name="Vurgu2 2 2 2" xfId="8064"/>
    <cellStyle name="Vurgu2 2 2 2 2" xfId="8065"/>
    <cellStyle name="Vurgu2 2 2 3" xfId="8066"/>
    <cellStyle name="Vurgu2 2 3" xfId="8067"/>
    <cellStyle name="Vurgu3 2" xfId="8068"/>
    <cellStyle name="Vurgu3 2 2" xfId="8069"/>
    <cellStyle name="Vurgu4 2" xfId="8070"/>
    <cellStyle name="Vurgu4 2 2" xfId="8071"/>
    <cellStyle name="Vurgu5 2" xfId="8072"/>
    <cellStyle name="Vurgu5 2 2" xfId="8073"/>
    <cellStyle name="Vurgu6 2" xfId="8074"/>
    <cellStyle name="Vurgu6 2 2" xfId="8075"/>
    <cellStyle name="Waarschuwingstekst" xfId="8076"/>
    <cellStyle name="Waarschuwingstekst 2" xfId="8077"/>
    <cellStyle name="Währung [0]_Data_input_2-0" xfId="8078"/>
    <cellStyle name="Währung_Data_input_2-0" xfId="8079"/>
    <cellStyle name="warning" xfId="8080"/>
    <cellStyle name="Warning Text 2" xfId="8081"/>
    <cellStyle name="Warning Text 2 2" xfId="8082"/>
    <cellStyle name="Warning Text 3" xfId="8083"/>
    <cellStyle name="Warning Text 3 2" xfId="8084"/>
    <cellStyle name="Warning Text 4" xfId="8085"/>
    <cellStyle name="Warning Text 4 2" xfId="8086"/>
    <cellStyle name="Warning Text 5" xfId="8087"/>
    <cellStyle name="Warning Text 5 2" xfId="8088"/>
    <cellStyle name="Warning Text 6" xfId="8089"/>
    <cellStyle name="Warning Text 6 2" xfId="8090"/>
    <cellStyle name="Warning Text 7" xfId="8091"/>
    <cellStyle name="Warning Text 7 2" xfId="8092"/>
    <cellStyle name="Warning Text 8" xfId="8093"/>
    <cellStyle name="Warning Text 8 2" xfId="8094"/>
    <cellStyle name="wrap" xfId="8095"/>
    <cellStyle name="WrapCenter" xfId="8096"/>
    <cellStyle name="WrapCenter 2" xfId="8097"/>
    <cellStyle name="WrapLeft" xfId="8098"/>
    <cellStyle name="xContent" xfId="8099"/>
    <cellStyle name="xIndexContent" xfId="8100"/>
    <cellStyle name="xMiddleHead" xfId="8101"/>
    <cellStyle name="xMiddleHeadAlert" xfId="8102"/>
    <cellStyle name="xTopHead" xfId="8103"/>
    <cellStyle name="xTopHeadAlert" xfId="8104"/>
    <cellStyle name="Yüzde" xfId="1" builtinId="5"/>
    <cellStyle name="Yüzde 10" xfId="8105"/>
    <cellStyle name="Yüzde 10 2" xfId="8106"/>
    <cellStyle name="Yüzde 10 2 2" xfId="8107"/>
    <cellStyle name="Yüzde 10 2 2 2" xfId="8108"/>
    <cellStyle name="Yüzde 10 2 3" xfId="8109"/>
    <cellStyle name="Yüzde 10 3" xfId="8110"/>
    <cellStyle name="Yüzde 10 3 2" xfId="8111"/>
    <cellStyle name="Yüzde 10 4" xfId="8112"/>
    <cellStyle name="Yüzde 11" xfId="8113"/>
    <cellStyle name="Yüzde 11 2" xfId="8114"/>
    <cellStyle name="Yüzde 11 2 2" xfId="8115"/>
    <cellStyle name="Yüzde 11 2 2 2" xfId="8116"/>
    <cellStyle name="Yüzde 11 2 3" xfId="8117"/>
    <cellStyle name="Yüzde 11 3" xfId="8118"/>
    <cellStyle name="Yüzde 11 3 2" xfId="8119"/>
    <cellStyle name="Yüzde 11 4" xfId="8120"/>
    <cellStyle name="Yüzde 12" xfId="8121"/>
    <cellStyle name="Yüzde 13" xfId="8122"/>
    <cellStyle name="Yüzde 13 2" xfId="8123"/>
    <cellStyle name="Yüzde 13 2 2" xfId="8124"/>
    <cellStyle name="Yüzde 13 3" xfId="8125"/>
    <cellStyle name="Yüzde 14" xfId="8126"/>
    <cellStyle name="Yüzde 14 2" xfId="8127"/>
    <cellStyle name="Yüzde 14 2 2" xfId="8128"/>
    <cellStyle name="Yüzde 14 3" xfId="8129"/>
    <cellStyle name="Yüzde 15" xfId="8130"/>
    <cellStyle name="Yüzde 15 2" xfId="8131"/>
    <cellStyle name="Yüzde 15 2 2" xfId="8132"/>
    <cellStyle name="Yüzde 15 3" xfId="8133"/>
    <cellStyle name="Yüzde 16" xfId="8134"/>
    <cellStyle name="Yüzde 16 2" xfId="8135"/>
    <cellStyle name="Yüzde 16 2 2" xfId="8136"/>
    <cellStyle name="Yüzde 16 3" xfId="8137"/>
    <cellStyle name="Yüzde 17" xfId="8138"/>
    <cellStyle name="Yüzde 18" xfId="8139"/>
    <cellStyle name="Yüzde 19" xfId="8140"/>
    <cellStyle name="Yüzde 19 2" xfId="8141"/>
    <cellStyle name="Yüzde 2" xfId="8142"/>
    <cellStyle name="Yüzde 2 2" xfId="8143"/>
    <cellStyle name="Yüzde 20" xfId="8144"/>
    <cellStyle name="Yüzde 3" xfId="8145"/>
    <cellStyle name="Yüzde 4" xfId="8146"/>
    <cellStyle name="Yüzde 4 10" xfId="8147"/>
    <cellStyle name="Yüzde 4 2" xfId="8148"/>
    <cellStyle name="Yüzde 4 2 2" xfId="8149"/>
    <cellStyle name="Yüzde 4 2 2 2" xfId="8150"/>
    <cellStyle name="Yüzde 4 2 3" xfId="8151"/>
    <cellStyle name="Yüzde 4 3" xfId="8152"/>
    <cellStyle name="Yüzde 4 3 2" xfId="8153"/>
    <cellStyle name="Yüzde 4 3 2 2" xfId="8154"/>
    <cellStyle name="Yüzde 4 3 3" xfId="8155"/>
    <cellStyle name="Yüzde 4 4" xfId="8156"/>
    <cellStyle name="Yüzde 4 4 2" xfId="8157"/>
    <cellStyle name="Yüzde 4 4 2 2" xfId="8158"/>
    <cellStyle name="Yüzde 4 4 3" xfId="8159"/>
    <cellStyle name="Yüzde 4 5" xfId="8160"/>
    <cellStyle name="Yüzde 4 5 2" xfId="8161"/>
    <cellStyle name="Yüzde 4 5 2 2" xfId="8162"/>
    <cellStyle name="Yüzde 4 5 3" xfId="8163"/>
    <cellStyle name="Yüzde 4 6" xfId="8164"/>
    <cellStyle name="Yüzde 4 6 2" xfId="8165"/>
    <cellStyle name="Yüzde 4 6 2 2" xfId="8166"/>
    <cellStyle name="Yüzde 4 6 3" xfId="8167"/>
    <cellStyle name="Yüzde 4 7" xfId="8168"/>
    <cellStyle name="Yüzde 4 7 2" xfId="8169"/>
    <cellStyle name="Yüzde 4 7 2 2" xfId="8170"/>
    <cellStyle name="Yüzde 4 7 3" xfId="8171"/>
    <cellStyle name="Yüzde 4 8" xfId="8172"/>
    <cellStyle name="Yüzde 4 8 2" xfId="8173"/>
    <cellStyle name="Yüzde 4 8 2 2" xfId="8174"/>
    <cellStyle name="Yüzde 4 8 3" xfId="8175"/>
    <cellStyle name="Yüzde 4 9" xfId="8176"/>
    <cellStyle name="Yüzde 4 9 2" xfId="8177"/>
    <cellStyle name="Yüzde 5" xfId="8178"/>
    <cellStyle name="Yüzde 5 2" xfId="8179"/>
    <cellStyle name="Yüzde 5 3" xfId="8180"/>
    <cellStyle name="Yüzde 5 4" xfId="8181"/>
    <cellStyle name="Yüzde 5 5" xfId="8182"/>
    <cellStyle name="Yüzde 5 6" xfId="8183"/>
    <cellStyle name="Yüzde 5 7" xfId="8184"/>
    <cellStyle name="Yüzde 5 8" xfId="8185"/>
    <cellStyle name="Yüzde 6" xfId="8186"/>
    <cellStyle name="Yüzde 6 2" xfId="8187"/>
    <cellStyle name="Yüzde 6 2 2" xfId="8188"/>
    <cellStyle name="Yüzde 6 3" xfId="8189"/>
    <cellStyle name="Yüzde 7" xfId="8190"/>
    <cellStyle name="Yüzde 8" xfId="8191"/>
    <cellStyle name="Yüzde 9" xfId="8192"/>
    <cellStyle name="강조색1" xfId="8193"/>
    <cellStyle name="강조색2" xfId="8194"/>
    <cellStyle name="강조색3" xfId="8195"/>
    <cellStyle name="강조색4" xfId="8196"/>
    <cellStyle name="강조색5" xfId="8197"/>
    <cellStyle name="강조색6" xfId="8198"/>
    <cellStyle name="경고문" xfId="8199"/>
    <cellStyle name="계산" xfId="8200"/>
    <cellStyle name="계산 2" xfId="8201"/>
    <cellStyle name="계산 3" xfId="8202"/>
    <cellStyle name="나쁨" xfId="8203"/>
    <cellStyle name="메모" xfId="8204"/>
    <cellStyle name="메모 2" xfId="8205"/>
    <cellStyle name="메모 2 2" xfId="8206"/>
    <cellStyle name="메모 2 3" xfId="8207"/>
    <cellStyle name="메모 3" xfId="8208"/>
    <cellStyle name="메모 4" xfId="8209"/>
    <cellStyle name="보통" xfId="8210"/>
    <cellStyle name="설명 텍스트" xfId="8211"/>
    <cellStyle name="셀 확인" xfId="8212"/>
    <cellStyle name="연결된 셀" xfId="8213"/>
    <cellStyle name="요약" xfId="8214"/>
    <cellStyle name="요약 2" xfId="8215"/>
    <cellStyle name="입력" xfId="8216"/>
    <cellStyle name="입력 2" xfId="8217"/>
    <cellStyle name="입력 3" xfId="8218"/>
    <cellStyle name="제목" xfId="8219"/>
    <cellStyle name="제목 1" xfId="8220"/>
    <cellStyle name="제목 2" xfId="8221"/>
    <cellStyle name="제목 3" xfId="8222"/>
    <cellStyle name="제목 4" xfId="8223"/>
    <cellStyle name="좋음" xfId="8224"/>
    <cellStyle name="출력" xfId="8225"/>
    <cellStyle name="출력 2" xfId="8226"/>
    <cellStyle name="출력 3" xfId="8227"/>
    <cellStyle name="千位分隔 2" xfId="8228"/>
    <cellStyle name="千位分隔 2 2" xfId="8229"/>
    <cellStyle name="표준 2" xfId="8230"/>
    <cellStyle name="표준 2 2" xfId="8231"/>
    <cellStyle name="常规_PALIC" xfId="8232"/>
    <cellStyle name="標準_Quarterly Risk Disclosures - Q3_2009_US" xfId="8233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362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17569139.059999995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17569139.059999995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48606416.619998537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48606416.619998537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115677352.81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115677352.81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4328099723.5997429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5154662.773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8032532.1799980002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24611448.140000001</v>
      </c>
      <c r="G10" s="19">
        <f t="shared" ca="1" si="0"/>
        <v>4336132255.7797413</v>
      </c>
      <c r="H10" s="19">
        <f t="shared" ca="1" si="0"/>
        <v>29766110.913000003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224005696.33380941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224005696.33380941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4733958328.4235516</v>
      </c>
      <c r="D12" s="20">
        <f t="shared" ca="1" si="1"/>
        <v>5154662.773</v>
      </c>
      <c r="E12" s="20">
        <f t="shared" ca="1" si="1"/>
        <v>8032532.1799980002</v>
      </c>
      <c r="F12" s="20">
        <f t="shared" ca="1" si="1"/>
        <v>24611448.140000001</v>
      </c>
      <c r="G12" s="20">
        <f t="shared" ca="1" si="1"/>
        <v>4741990860.60355</v>
      </c>
      <c r="H12" s="20">
        <f t="shared" ca="1" si="1"/>
        <v>29766110.913000003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110967646.61619046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110967646.61619046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28599878539.018806</v>
      </c>
      <c r="D14" s="19">
        <f ca="1">+D15+D16+D17+D20</f>
        <v>5632830.4800000004</v>
      </c>
      <c r="E14" s="19">
        <f ca="1">+E15+E16+E17+E20</f>
        <v>1858597703.0414445</v>
      </c>
      <c r="F14" s="19">
        <f ca="1">+F15+F16+F17+F20</f>
        <v>30639355.41</v>
      </c>
      <c r="G14" s="19">
        <f t="shared" ca="1" si="0"/>
        <v>30458476242.060249</v>
      </c>
      <c r="H14" s="19">
        <f t="shared" ca="1" si="0"/>
        <v>36272185.890000001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169355411.14449996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390.48</v>
      </c>
      <c r="G15" s="19">
        <f t="shared" ca="1" si="0"/>
        <v>169355411.14449996</v>
      </c>
      <c r="H15" s="19">
        <f t="shared" ca="1" si="0"/>
        <v>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558494135.08930755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558494135.08930755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7681167236.7339411</v>
      </c>
      <c r="D17" s="19">
        <f ca="1">+D18+D19</f>
        <v>0</v>
      </c>
      <c r="E17" s="19">
        <f ca="1">+E18+E19</f>
        <v>253983801.86249849</v>
      </c>
      <c r="F17" s="19">
        <f ca="1">+F18+F19</f>
        <v>0</v>
      </c>
      <c r="G17" s="19">
        <f t="shared" ca="1" si="0"/>
        <v>7935151038.5964394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599016102.93814266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14338142.805998452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613354245.7441411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7082151133.7957983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239645659.05650005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7321796792.8522987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20190861756.051056</v>
      </c>
      <c r="D20" s="19">
        <f ca="1">+D21+D22</f>
        <v>5632230.4800000004</v>
      </c>
      <c r="E20" s="19">
        <f ca="1">+E21+E22</f>
        <v>1604613901.178946</v>
      </c>
      <c r="F20" s="19">
        <f ca="1">+F21+F22</f>
        <v>30638964.93</v>
      </c>
      <c r="G20" s="19">
        <f t="shared" ca="1" si="0"/>
        <v>21795475657.230003</v>
      </c>
      <c r="H20" s="19">
        <f t="shared" ca="1" si="0"/>
        <v>36271195.409999996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4010388727.4416547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1381832.3800000001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255544704.94049725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7983158.71</v>
      </c>
      <c r="G21" s="19">
        <f t="shared" ca="1" si="0"/>
        <v>4265933432.3821521</v>
      </c>
      <c r="H21" s="19">
        <f t="shared" ca="1" si="0"/>
        <v>9364991.0899999999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16180473028.609402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4250398.1000000006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1349069196.2384489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22655806.219999999</v>
      </c>
      <c r="G22" s="19">
        <f t="shared" ca="1" si="0"/>
        <v>17529542224.847851</v>
      </c>
      <c r="H22" s="19">
        <f t="shared" ca="1" si="0"/>
        <v>26906204.32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868512583.57482886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116895.97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812835.63</v>
      </c>
      <c r="G23" s="19">
        <f t="shared" ca="1" si="0"/>
        <v>868512583.57482886</v>
      </c>
      <c r="H23" s="19">
        <f t="shared" ca="1" si="0"/>
        <v>929731.6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29579358769.209827</v>
      </c>
      <c r="D24" s="30">
        <f ca="1">+D13+D14+D23</f>
        <v>5749726.4500000002</v>
      </c>
      <c r="E24" s="30">
        <f ca="1">+E13+E14+E23</f>
        <v>1858597703.0414445</v>
      </c>
      <c r="F24" s="30">
        <f ca="1">+F13+F14+F23</f>
        <v>31452191.039999999</v>
      </c>
      <c r="G24" s="30">
        <f t="shared" ca="1" si="0"/>
        <v>31437956472.25127</v>
      </c>
      <c r="H24" s="30">
        <f t="shared" ca="1" si="0"/>
        <v>37201917.490000002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35570953510.652802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72453178.469999999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54642329.420000002</v>
      </c>
      <c r="G25" s="14">
        <f t="shared" ca="1" si="0"/>
        <v>35570953510.652802</v>
      </c>
      <c r="H25" s="14">
        <f t="shared" ca="1" si="0"/>
        <v>127095507.89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35570953510.652802</v>
      </c>
      <c r="D27" s="20">
        <f ca="1">+D25+D26</f>
        <v>72453178.469999999</v>
      </c>
      <c r="E27" s="20">
        <f ca="1">+E25+E26</f>
        <v>0</v>
      </c>
      <c r="F27" s="20">
        <f ca="1">+F25+F26</f>
        <v>54642329.420000002</v>
      </c>
      <c r="G27" s="20">
        <f t="shared" ca="1" si="0"/>
        <v>35570953510.652802</v>
      </c>
      <c r="H27" s="20">
        <f t="shared" ca="1" si="0"/>
        <v>127095507.89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413564201.2899999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493539.92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31573622.350000001</v>
      </c>
      <c r="G30" s="24">
        <f t="shared" ca="1" si="0"/>
        <v>414057741.20999992</v>
      </c>
      <c r="H30" s="24">
        <f t="shared" ca="1" si="0"/>
        <v>31573622.350000001</v>
      </c>
      <c r="J30" s="7"/>
    </row>
    <row r="31" spans="1:10" ht="12.75" customHeight="1" thickBot="1">
      <c r="A31" s="83" t="s">
        <v>33</v>
      </c>
      <c r="B31" s="84"/>
      <c r="C31" s="31">
        <f ca="1">C30</f>
        <v>413564201.2899999</v>
      </c>
      <c r="D31" s="31">
        <f ca="1">D30</f>
        <v>0</v>
      </c>
      <c r="E31" s="31">
        <f ca="1">E30</f>
        <v>493539.92</v>
      </c>
      <c r="F31" s="31">
        <f ca="1">F30</f>
        <v>31573622.350000001</v>
      </c>
      <c r="G31" s="31">
        <f t="shared" ca="1" si="0"/>
        <v>414057741.20999992</v>
      </c>
      <c r="H31" s="31">
        <f t="shared" ca="1" si="0"/>
        <v>31573622.350000001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1434176775.4845612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17983463.745999996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209396702.16741702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90939841.930000007</v>
      </c>
      <c r="G32" s="14">
        <f t="shared" ca="1" si="0"/>
        <v>1643573477.6519783</v>
      </c>
      <c r="H32" s="14">
        <f t="shared" ca="1" si="0"/>
        <v>108923305.676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1434176775.4845612</v>
      </c>
      <c r="D35" s="20">
        <f ca="1">SUM(D32:D34)</f>
        <v>17983463.745999996</v>
      </c>
      <c r="E35" s="20">
        <f ca="1">SUM(E32:E34)</f>
        <v>209396702.16741702</v>
      </c>
      <c r="F35" s="20">
        <f ca="1">SUM(F32:F34)</f>
        <v>90939841.930000007</v>
      </c>
      <c r="G35" s="20">
        <f t="shared" ca="1" si="0"/>
        <v>1643573477.6519783</v>
      </c>
      <c r="H35" s="20">
        <f t="shared" ca="1" si="0"/>
        <v>108923305.676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2749391968.8982377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15022009.270999998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82877074.431099012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74027016.909999996</v>
      </c>
      <c r="G36" s="14">
        <f t="shared" ca="1" si="0"/>
        <v>2832269043.3293366</v>
      </c>
      <c r="H36" s="14">
        <f t="shared" ca="1" si="0"/>
        <v>89049026.180999994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8555283.2599999998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8555283.2599999998</v>
      </c>
      <c r="H37" s="19">
        <f t="shared" ca="1" si="0"/>
        <v>0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2757947252.1582379</v>
      </c>
      <c r="D38" s="20">
        <f ca="1">SUM(D36:D37)</f>
        <v>15022009.270999998</v>
      </c>
      <c r="E38" s="20">
        <f ca="1">SUM(E36:E37)</f>
        <v>82877074.431099012</v>
      </c>
      <c r="F38" s="20">
        <f ca="1">SUM(F36:F37)</f>
        <v>74027016.909999996</v>
      </c>
      <c r="G38" s="20">
        <f t="shared" ca="1" si="0"/>
        <v>2840824326.5893369</v>
      </c>
      <c r="H38" s="20">
        <f t="shared" ca="1" si="0"/>
        <v>89049026.180999994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17003998187.437628</v>
      </c>
      <c r="D39" s="14">
        <f ca="1">SUM(D40:D42)</f>
        <v>53963821.033999994</v>
      </c>
      <c r="E39" s="14">
        <f ca="1">SUM(E40:E42)</f>
        <v>356191863.44892091</v>
      </c>
      <c r="F39" s="14">
        <f ca="1">SUM(F40:F42)</f>
        <v>714772102.26358247</v>
      </c>
      <c r="G39" s="14">
        <f t="shared" ca="1" si="0"/>
        <v>17360190050.886547</v>
      </c>
      <c r="H39" s="14">
        <f t="shared" ca="1" si="0"/>
        <v>768735923.29758251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3535258217.371882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10627202.199628683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7291105.6754068527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71210054.127625674</v>
      </c>
      <c r="G40" s="24">
        <f t="shared" ca="1" si="0"/>
        <v>3542549323.0472889</v>
      </c>
      <c r="H40" s="24">
        <f t="shared" ca="1" si="0"/>
        <v>81837256.327254355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7172266892.8446217</v>
      </c>
      <c r="D41" s="23">
        <f t="shared" ca="1" si="3"/>
        <v>19258457.242861647</v>
      </c>
      <c r="E41" s="23">
        <f t="shared" ca="1" si="4"/>
        <v>85668722.299384117</v>
      </c>
      <c r="F41" s="23">
        <f t="shared" ca="1" si="5"/>
        <v>305343321.6170525</v>
      </c>
      <c r="G41" s="24">
        <f t="shared" ca="1" si="0"/>
        <v>7257935615.1440058</v>
      </c>
      <c r="H41" s="24">
        <f t="shared" ca="1" si="0"/>
        <v>324601778.85991412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6296473077.2211246</v>
      </c>
      <c r="D42" s="23">
        <f t="shared" ca="1" si="3"/>
        <v>24078161.591509659</v>
      </c>
      <c r="E42" s="23">
        <f t="shared" ca="1" si="4"/>
        <v>263232035.47412995</v>
      </c>
      <c r="F42" s="23">
        <f t="shared" ca="1" si="5"/>
        <v>338218726.51890433</v>
      </c>
      <c r="G42" s="24">
        <f t="shared" ca="1" si="0"/>
        <v>6559705112.6952543</v>
      </c>
      <c r="H42" s="24">
        <f t="shared" ca="1" si="0"/>
        <v>362296888.11041397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2391226651.540041</v>
      </c>
      <c r="D43" s="23">
        <f t="shared" ca="1" si="3"/>
        <v>776.48</v>
      </c>
      <c r="E43" s="23">
        <f t="shared" ca="1" si="4"/>
        <v>22974.9</v>
      </c>
      <c r="F43" s="23">
        <f t="shared" ca="1" si="5"/>
        <v>0</v>
      </c>
      <c r="G43" s="24">
        <f t="shared" ca="1" si="0"/>
        <v>2391249626.4400411</v>
      </c>
      <c r="H43" s="24">
        <f t="shared" ca="1" si="0"/>
        <v>776.48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4202902982.1994267</v>
      </c>
      <c r="D44" s="23">
        <f t="shared" ca="1" si="3"/>
        <v>5937184.96</v>
      </c>
      <c r="E44" s="23">
        <f t="shared" ca="1" si="4"/>
        <v>236179664.25739399</v>
      </c>
      <c r="F44" s="23">
        <f t="shared" ca="1" si="5"/>
        <v>10177452.401499981</v>
      </c>
      <c r="G44" s="24">
        <f t="shared" ca="1" si="0"/>
        <v>4439082646.4568205</v>
      </c>
      <c r="H44" s="24">
        <f t="shared" ca="1" si="0"/>
        <v>16114637.36149998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543366231.09062052</v>
      </c>
      <c r="D45" s="23">
        <f t="shared" ca="1" si="3"/>
        <v>1026905.59</v>
      </c>
      <c r="E45" s="23">
        <f t="shared" ca="1" si="4"/>
        <v>19923993.312437002</v>
      </c>
      <c r="F45" s="23">
        <f t="shared" ca="1" si="5"/>
        <v>823226.61359999981</v>
      </c>
      <c r="G45" s="24">
        <f t="shared" ca="1" si="0"/>
        <v>563290224.40305758</v>
      </c>
      <c r="H45" s="24">
        <f t="shared" ca="1" si="0"/>
        <v>1850132.2035999997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134634951.97260416</v>
      </c>
      <c r="D46" s="23">
        <f t="shared" ca="1" si="3"/>
        <v>0</v>
      </c>
      <c r="E46" s="23">
        <f t="shared" ca="1" si="4"/>
        <v>12095121.855177</v>
      </c>
      <c r="F46" s="23">
        <f t="shared" ca="1" si="5"/>
        <v>-452915.5</v>
      </c>
      <c r="G46" s="24">
        <f t="shared" ca="1" si="0"/>
        <v>146730073.82778114</v>
      </c>
      <c r="H46" s="24">
        <f t="shared" ca="1" si="0"/>
        <v>-452915.5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85410099.683259174</v>
      </c>
      <c r="D48" s="23">
        <f t="shared" ca="1" si="3"/>
        <v>44.2</v>
      </c>
      <c r="E48" s="23">
        <f t="shared" ca="1" si="4"/>
        <v>11373030.263223</v>
      </c>
      <c r="F48" s="23">
        <f t="shared" ca="1" si="5"/>
        <v>57232.159999999931</v>
      </c>
      <c r="G48" s="24">
        <f t="shared" ca="1" si="0"/>
        <v>96783129.946482182</v>
      </c>
      <c r="H48" s="24">
        <f t="shared" ca="1" si="0"/>
        <v>57276.359999999928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24361539103.923576</v>
      </c>
      <c r="D50" s="20">
        <f ca="1">D39+SUM(D43:D49)</f>
        <v>60928732.263999999</v>
      </c>
      <c r="E50" s="20">
        <f ca="1">E39+SUM(E43:E49)</f>
        <v>635786648.03715181</v>
      </c>
      <c r="F50" s="20">
        <f ca="1">F39+SUM(F43:F49)</f>
        <v>725377097.93868244</v>
      </c>
      <c r="G50" s="20">
        <f t="shared" ca="1" si="0"/>
        <v>24997325751.960728</v>
      </c>
      <c r="H50" s="20">
        <f t="shared" ca="1" si="0"/>
        <v>786305830.2026825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114672368.10298637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634036.16099999985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405234.00297700003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1115218.96</v>
      </c>
      <c r="G51" s="14">
        <f t="shared" ca="1" si="0"/>
        <v>115077602.10596336</v>
      </c>
      <c r="H51" s="14">
        <f t="shared" ca="1" si="0"/>
        <v>1749255.1209999998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709214124.99199569</v>
      </c>
      <c r="D52" s="23">
        <f t="shared" ca="1" si="7"/>
        <v>1952653.3739999998</v>
      </c>
      <c r="E52" s="23">
        <f t="shared" ca="1" si="8"/>
        <v>11404839.802873002</v>
      </c>
      <c r="F52" s="23">
        <f t="shared" ca="1" si="9"/>
        <v>1242323.6429000001</v>
      </c>
      <c r="G52" s="24">
        <f t="shared" ca="1" si="0"/>
        <v>720618964.79486871</v>
      </c>
      <c r="H52" s="24">
        <f t="shared" ca="1" si="0"/>
        <v>3194977.0169000002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2951240345.6782966</v>
      </c>
      <c r="D53" s="23">
        <f t="shared" ca="1" si="7"/>
        <v>7266499.9249999998</v>
      </c>
      <c r="E53" s="23">
        <f t="shared" ca="1" si="8"/>
        <v>40894622.643041007</v>
      </c>
      <c r="F53" s="23">
        <f t="shared" ca="1" si="9"/>
        <v>188942364.74000001</v>
      </c>
      <c r="G53" s="24">
        <f t="shared" ca="1" si="0"/>
        <v>2992134968.3213377</v>
      </c>
      <c r="H53" s="24">
        <f t="shared" ca="1" si="0"/>
        <v>196208864.66500002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277392088.3969999</v>
      </c>
      <c r="D54" s="23">
        <f t="shared" ca="1" si="7"/>
        <v>8914245.5830000006</v>
      </c>
      <c r="E54" s="23">
        <f t="shared" ca="1" si="8"/>
        <v>1905831.4667109998</v>
      </c>
      <c r="F54" s="23">
        <f t="shared" ca="1" si="9"/>
        <v>3827498.13</v>
      </c>
      <c r="G54" s="24">
        <f t="shared" ca="1" si="0"/>
        <v>279297919.86371088</v>
      </c>
      <c r="H54" s="24">
        <f t="shared" ca="1" si="0"/>
        <v>12741743.713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1341170757.3289998</v>
      </c>
      <c r="D55" s="23">
        <f t="shared" ca="1" si="7"/>
        <v>8419281.091</v>
      </c>
      <c r="E55" s="23">
        <f t="shared" ca="1" si="8"/>
        <v>84052778.822258994</v>
      </c>
      <c r="F55" s="23">
        <f t="shared" ca="1" si="9"/>
        <v>179828060.72999999</v>
      </c>
      <c r="G55" s="24">
        <f t="shared" ca="1" si="0"/>
        <v>1425223536.1512587</v>
      </c>
      <c r="H55" s="24">
        <f t="shared" ca="1" si="0"/>
        <v>188247341.82099998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3298122628.6728592</v>
      </c>
      <c r="D56" s="23">
        <f t="shared" ca="1" si="7"/>
        <v>5279026.1370000001</v>
      </c>
      <c r="E56" s="23">
        <f t="shared" ca="1" si="8"/>
        <v>6394100.0902390005</v>
      </c>
      <c r="F56" s="23">
        <f t="shared" ca="1" si="9"/>
        <v>1502260.54</v>
      </c>
      <c r="G56" s="24">
        <f t="shared" ca="1" si="0"/>
        <v>3304516728.7630982</v>
      </c>
      <c r="H56" s="24">
        <f t="shared" ca="1" si="0"/>
        <v>6781286.6770000001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22944914.369999997</v>
      </c>
      <c r="D57" s="23">
        <f t="shared" ca="1" si="7"/>
        <v>0</v>
      </c>
      <c r="E57" s="23">
        <f t="shared" ca="1" si="8"/>
        <v>4496158.8</v>
      </c>
      <c r="F57" s="23">
        <f t="shared" ca="1" si="9"/>
        <v>0</v>
      </c>
      <c r="G57" s="24">
        <f t="shared" ca="1" si="0"/>
        <v>27441073.169999998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244677.72</v>
      </c>
      <c r="D59" s="23">
        <f t="shared" ca="1" si="7"/>
        <v>0</v>
      </c>
      <c r="E59" s="23">
        <f t="shared" ca="1" si="8"/>
        <v>108272339.97</v>
      </c>
      <c r="F59" s="23">
        <f t="shared" ca="1" si="9"/>
        <v>48076593.420000002</v>
      </c>
      <c r="G59" s="24">
        <f t="shared" ca="1" si="0"/>
        <v>108517017.69</v>
      </c>
      <c r="H59" s="24">
        <f t="shared" ca="1" si="0"/>
        <v>48076593.420000002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226427218.75000006</v>
      </c>
      <c r="D60" s="23">
        <f t="shared" ca="1" si="7"/>
        <v>0</v>
      </c>
      <c r="E60" s="23">
        <f t="shared" ca="1" si="8"/>
        <v>48935178.230000004</v>
      </c>
      <c r="F60" s="23">
        <f t="shared" ca="1" si="9"/>
        <v>0</v>
      </c>
      <c r="G60" s="24">
        <f t="shared" ca="1" si="0"/>
        <v>275362396.98000008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6937286747.1899681</v>
      </c>
      <c r="D61" s="23">
        <f t="shared" ca="1" si="7"/>
        <v>0</v>
      </c>
      <c r="E61" s="23">
        <f t="shared" ca="1" si="8"/>
        <v>1437610098.49</v>
      </c>
      <c r="F61" s="23">
        <f t="shared" ca="1" si="9"/>
        <v>0</v>
      </c>
      <c r="G61" s="24">
        <f t="shared" ca="1" si="0"/>
        <v>8374896845.6799679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52091239.589999996</v>
      </c>
      <c r="D62" s="23">
        <f t="shared" ca="1" si="7"/>
        <v>0</v>
      </c>
      <c r="E62" s="23">
        <f t="shared" ca="1" si="8"/>
        <v>9656274.6100000013</v>
      </c>
      <c r="F62" s="23">
        <f t="shared" ca="1" si="9"/>
        <v>0</v>
      </c>
      <c r="G62" s="24">
        <f t="shared" ca="1" si="0"/>
        <v>61747514.199999996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1917718981.0699992</v>
      </c>
      <c r="D63" s="23">
        <f t="shared" ca="1" si="7"/>
        <v>0</v>
      </c>
      <c r="E63" s="23">
        <f t="shared" ca="1" si="8"/>
        <v>358592594.08000004</v>
      </c>
      <c r="F63" s="23">
        <f t="shared" ca="1" si="9"/>
        <v>0</v>
      </c>
      <c r="G63" s="24">
        <f t="shared" ca="1" si="0"/>
        <v>2276311575.1499991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815272.1399999999</v>
      </c>
      <c r="D64" s="23">
        <f t="shared" ca="1" si="7"/>
        <v>0</v>
      </c>
      <c r="E64" s="23">
        <f t="shared" ca="1" si="8"/>
        <v>11512.34</v>
      </c>
      <c r="F64" s="23">
        <f t="shared" ca="1" si="9"/>
        <v>1263125.18</v>
      </c>
      <c r="G64" s="24">
        <f t="shared" ca="1" si="0"/>
        <v>826784.47999999986</v>
      </c>
      <c r="H64" s="24">
        <f t="shared" ca="1" si="0"/>
        <v>1263125.18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468923.46</v>
      </c>
      <c r="F65" s="23">
        <f t="shared" ca="1" si="9"/>
        <v>0</v>
      </c>
      <c r="G65" s="24">
        <f t="shared" ca="1" si="0"/>
        <v>468923.46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46914925.890000008</v>
      </c>
      <c r="D66" s="23">
        <f t="shared" ca="1" si="7"/>
        <v>3</v>
      </c>
      <c r="E66" s="23">
        <f t="shared" ca="1" si="8"/>
        <v>28037377.649999999</v>
      </c>
      <c r="F66" s="23">
        <f t="shared" ca="1" si="9"/>
        <v>0</v>
      </c>
      <c r="G66" s="24">
        <f t="shared" ca="1" si="0"/>
        <v>74952303.540000007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289680112.70999992</v>
      </c>
      <c r="D67" s="23">
        <f t="shared" ca="1" si="7"/>
        <v>0</v>
      </c>
      <c r="E67" s="23">
        <f t="shared" ca="1" si="8"/>
        <v>58647394.300000004</v>
      </c>
      <c r="F67" s="23">
        <f t="shared" ca="1" si="9"/>
        <v>0</v>
      </c>
      <c r="G67" s="24">
        <f t="shared" ca="1" si="0"/>
        <v>348327507.00999993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18185936402.602104</v>
      </c>
      <c r="D68" s="20">
        <f ca="1">SUM(D51:D67)</f>
        <v>32465745.270999998</v>
      </c>
      <c r="E68" s="20">
        <f ca="1">SUM(E51:E67)</f>
        <v>2199785258.7581</v>
      </c>
      <c r="F68" s="20">
        <f ca="1">SUM(F51:F67)</f>
        <v>425797445.34290004</v>
      </c>
      <c r="G68" s="20">
        <f t="shared" ca="1" si="0"/>
        <v>20385721661.360203</v>
      </c>
      <c r="H68" s="20">
        <f t="shared" ca="1" si="0"/>
        <v>458263190.61390007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41166423919.260872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571239.22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5607905676.0339022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46774329595.294777</v>
      </c>
      <c r="H70" s="24">
        <f t="shared" ca="1" si="0"/>
        <v>899126.86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478160423.84335434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2460482.27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421089184.37832004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899249608.22167444</v>
      </c>
      <c r="H71" s="24">
        <f t="shared" ca="1" si="0"/>
        <v>2460482.27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3322582965.2042794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10618730.24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140489729.65000001</v>
      </c>
      <c r="G72" s="19">
        <f t="shared" ca="1" si="0"/>
        <v>3322582965.2042794</v>
      </c>
      <c r="H72" s="19">
        <f t="shared" ca="1" si="0"/>
        <v>151108459.89000002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44967167308.308502</v>
      </c>
      <c r="D73" s="20">
        <f ca="1">SUM(D69:D72)</f>
        <v>13650451.73</v>
      </c>
      <c r="E73" s="20">
        <f ca="1">SUM(E69:E72)</f>
        <v>6028994860.4122219</v>
      </c>
      <c r="F73" s="20">
        <f ca="1">SUM(F69:F72)</f>
        <v>140817617.28999999</v>
      </c>
      <c r="G73" s="20">
        <f t="shared" ref="G73:H92" ca="1" si="10">+C73+E73</f>
        <v>50996162168.720726</v>
      </c>
      <c r="H73" s="20">
        <f t="shared" ca="1" si="10"/>
        <v>154468069.01999998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287589558.829422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4164938.47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7186286.1799999997</v>
      </c>
      <c r="G74" s="24">
        <f t="shared" ca="1" si="10"/>
        <v>291754497.29942203</v>
      </c>
      <c r="H74" s="24">
        <f t="shared" ca="1" si="10"/>
        <v>7186286.1799999997</v>
      </c>
      <c r="J74" s="7"/>
    </row>
    <row r="75" spans="1:10" ht="12.75" customHeight="1" thickBot="1">
      <c r="A75" s="83" t="s">
        <v>77</v>
      </c>
      <c r="B75" s="84"/>
      <c r="C75" s="31">
        <f ca="1">C74</f>
        <v>287589558.829422</v>
      </c>
      <c r="D75" s="31">
        <f ca="1">D74</f>
        <v>0</v>
      </c>
      <c r="E75" s="31">
        <f ca="1">E74</f>
        <v>4164938.47</v>
      </c>
      <c r="F75" s="31">
        <f ca="1">F74</f>
        <v>7186286.1799999997</v>
      </c>
      <c r="G75" s="31">
        <f t="shared" ca="1" si="10"/>
        <v>291754497.29942203</v>
      </c>
      <c r="H75" s="31">
        <f t="shared" ca="1" si="10"/>
        <v>7186286.1799999997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252422980.85999995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1371805.55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22158865.34</v>
      </c>
      <c r="G76" s="24">
        <f t="shared" ca="1" si="10"/>
        <v>253794786.40999997</v>
      </c>
      <c r="H76" s="24">
        <f t="shared" ca="1" si="10"/>
        <v>22158865.34</v>
      </c>
      <c r="J76" s="7"/>
    </row>
    <row r="77" spans="1:10" ht="12.75" customHeight="1" thickBot="1">
      <c r="A77" s="83" t="s">
        <v>79</v>
      </c>
      <c r="B77" s="84"/>
      <c r="C77" s="31">
        <f ca="1">C76</f>
        <v>252422980.85999995</v>
      </c>
      <c r="D77" s="31">
        <f ca="1">D76</f>
        <v>0</v>
      </c>
      <c r="E77" s="31">
        <f ca="1">E76</f>
        <v>1371805.55</v>
      </c>
      <c r="F77" s="31">
        <f ca="1">F76</f>
        <v>22158865.34</v>
      </c>
      <c r="G77" s="31">
        <f t="shared" ca="1" si="10"/>
        <v>253794786.40999997</v>
      </c>
      <c r="H77" s="31">
        <f t="shared" ca="1" si="10"/>
        <v>22158865.34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1496889601.0583582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2228222.8480000002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25653848.319999997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13985481.58</v>
      </c>
      <c r="G78" s="14">
        <f t="shared" ca="1" si="10"/>
        <v>1522543449.3783581</v>
      </c>
      <c r="H78" s="14">
        <f t="shared" ca="1" si="10"/>
        <v>16213704.427999999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1517348567.6175213</v>
      </c>
      <c r="D79" s="23">
        <f t="shared" ca="1" si="12"/>
        <v>3506211.7259999989</v>
      </c>
      <c r="E79" s="23">
        <f t="shared" ca="1" si="13"/>
        <v>132076438.17999999</v>
      </c>
      <c r="F79" s="23">
        <f t="shared" ca="1" si="14"/>
        <v>109620057.31999999</v>
      </c>
      <c r="G79" s="24">
        <f t="shared" ca="1" si="10"/>
        <v>1649425005.7975214</v>
      </c>
      <c r="H79" s="24">
        <f t="shared" ca="1" si="10"/>
        <v>113126269.04599999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473243.19</v>
      </c>
      <c r="D80" s="23">
        <f t="shared" ca="1" si="12"/>
        <v>509.36</v>
      </c>
      <c r="E80" s="23">
        <f t="shared" ca="1" si="13"/>
        <v>0</v>
      </c>
      <c r="F80" s="23">
        <f t="shared" ca="1" si="14"/>
        <v>100260.45</v>
      </c>
      <c r="G80" s="24">
        <f t="shared" ca="1" si="10"/>
        <v>473243.19</v>
      </c>
      <c r="H80" s="24">
        <f t="shared" ca="1" si="10"/>
        <v>100769.81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5598706.0300000003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6631702.6600000001</v>
      </c>
      <c r="G81" s="24">
        <f t="shared" ca="1" si="10"/>
        <v>6511553.6299999999</v>
      </c>
      <c r="H81" s="24">
        <f t="shared" ca="1" si="10"/>
        <v>6631702.6600000001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10646759.030000001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10646759.030000001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121333183.09009999</v>
      </c>
      <c r="D83" s="23">
        <f t="shared" ca="1" si="12"/>
        <v>0</v>
      </c>
      <c r="E83" s="23">
        <f t="shared" ca="1" si="13"/>
        <v>17861</v>
      </c>
      <c r="F83" s="23">
        <f t="shared" ca="1" si="14"/>
        <v>0</v>
      </c>
      <c r="G83" s="24">
        <f t="shared" ca="1" si="10"/>
        <v>121351044.09009999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22377899.979700003</v>
      </c>
      <c r="D84" s="23">
        <f t="shared" ca="1" si="12"/>
        <v>0</v>
      </c>
      <c r="E84" s="23">
        <f t="shared" ca="1" si="13"/>
        <v>19287560.739999998</v>
      </c>
      <c r="F84" s="23">
        <f t="shared" ca="1" si="14"/>
        <v>237868.14</v>
      </c>
      <c r="G84" s="24">
        <f t="shared" ca="1" si="10"/>
        <v>41665460.719700001</v>
      </c>
      <c r="H84" s="24">
        <f t="shared" ca="1" si="10"/>
        <v>237868.14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5834844.8199999984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5834844.8199999984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714391293.22539937</v>
      </c>
      <c r="D87" s="23">
        <f t="shared" ca="1" si="12"/>
        <v>48466.8</v>
      </c>
      <c r="E87" s="23">
        <f t="shared" ca="1" si="13"/>
        <v>29095692.939999998</v>
      </c>
      <c r="F87" s="23">
        <f t="shared" ca="1" si="14"/>
        <v>53861124.25</v>
      </c>
      <c r="G87" s="24">
        <f t="shared" ca="1" si="10"/>
        <v>743486986.16539931</v>
      </c>
      <c r="H87" s="24">
        <f t="shared" ca="1" si="10"/>
        <v>53909591.049999997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7984438.4100000001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7998783.5800000001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80952.3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80952.3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570599087.67999995</v>
      </c>
      <c r="D91" s="38">
        <f t="shared" ca="1" si="12"/>
        <v>40721.1</v>
      </c>
      <c r="E91" s="38">
        <f t="shared" ca="1" si="13"/>
        <v>17691619.23</v>
      </c>
      <c r="F91" s="38">
        <f t="shared" ca="1" si="14"/>
        <v>-0.380000000004657</v>
      </c>
      <c r="G91" s="39">
        <f t="shared" ca="1" si="10"/>
        <v>588290706.90999997</v>
      </c>
      <c r="H91" s="39">
        <f t="shared" ca="1" si="10"/>
        <v>40720.719999999994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4473558576.4310799</v>
      </c>
      <c r="D92" s="20">
        <f ca="1">SUM(D78:D91)</f>
        <v>5849131.8339999989</v>
      </c>
      <c r="E92" s="20">
        <f ca="1">SUM(E78:E91)</f>
        <v>224750213.17999998</v>
      </c>
      <c r="F92" s="20">
        <f ca="1">SUM(F78:F91)</f>
        <v>184436494.01999998</v>
      </c>
      <c r="G92" s="20">
        <f t="shared" ca="1" si="10"/>
        <v>4698308789.6110802</v>
      </c>
      <c r="H92" s="20">
        <f t="shared" ca="1" si="10"/>
        <v>190285625.85399997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34678298.560000002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34678298.560000002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495258318.3584969</v>
      </c>
      <c r="D97" s="23">
        <f t="shared" ca="1" si="16"/>
        <v>9278483.75</v>
      </c>
      <c r="E97" s="23">
        <f t="shared" ca="1" si="17"/>
        <v>312166.9348744005</v>
      </c>
      <c r="F97" s="23">
        <f t="shared" ca="1" si="18"/>
        <v>2157714.7999999998</v>
      </c>
      <c r="G97" s="24">
        <f t="shared" ca="1" si="19"/>
        <v>495570485.29337132</v>
      </c>
      <c r="H97" s="24">
        <f t="shared" ca="1" si="19"/>
        <v>11436198.550000001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69607356.461943641</v>
      </c>
      <c r="D98" s="18">
        <f t="shared" ca="1" si="16"/>
        <v>111905228.38200897</v>
      </c>
      <c r="E98" s="18">
        <f t="shared" ca="1" si="17"/>
        <v>0</v>
      </c>
      <c r="F98" s="18">
        <f t="shared" ca="1" si="18"/>
        <v>4169269.7874135505</v>
      </c>
      <c r="G98" s="19">
        <f t="shared" ca="1" si="19"/>
        <v>69607356.461943641</v>
      </c>
      <c r="H98" s="19">
        <f t="shared" ca="1" si="19"/>
        <v>116074498.16942252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599543973.38044059</v>
      </c>
      <c r="D99" s="20">
        <f ca="1">SUM(D93:D98)</f>
        <v>121183712.13200897</v>
      </c>
      <c r="E99" s="20">
        <f ca="1">SUM(E93:E98)</f>
        <v>312166.9348744005</v>
      </c>
      <c r="F99" s="20">
        <f ca="1">SUM(F93:F98)</f>
        <v>6326984.5874135504</v>
      </c>
      <c r="G99" s="20">
        <f t="shared" ca="1" si="19"/>
        <v>599856140.31531501</v>
      </c>
      <c r="H99" s="20">
        <f t="shared" ca="1" si="19"/>
        <v>127510696.71942252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130406625.70999993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0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299957.87</v>
      </c>
      <c r="G100" s="24">
        <f t="shared" ca="1" si="19"/>
        <v>130406625.70999993</v>
      </c>
      <c r="H100" s="24">
        <f t="shared" ca="1" si="19"/>
        <v>299957.87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71085150.402195662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71085150.402195662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231891.17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231891.17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121240754.16299999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224220.764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1578423.45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3059531.94</v>
      </c>
      <c r="G103" s="24">
        <f t="shared" ca="1" si="19"/>
        <v>122819177.61299999</v>
      </c>
      <c r="H103" s="24">
        <f t="shared" ca="1" si="19"/>
        <v>3283752.7039999999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322964421.44519562</v>
      </c>
      <c r="D104" s="31">
        <f ca="1">D103+D101+D100+D102</f>
        <v>224220.764</v>
      </c>
      <c r="E104" s="31">
        <f ca="1">E103+E101+E100+E102</f>
        <v>1578423.45</v>
      </c>
      <c r="F104" s="31">
        <f ca="1">F103+F101+F100+F102</f>
        <v>3359489.81</v>
      </c>
      <c r="G104" s="31">
        <f t="shared" ca="1" si="19"/>
        <v>324542844.8951956</v>
      </c>
      <c r="H104" s="31">
        <f t="shared" ca="1" si="19"/>
        <v>3583710.574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2065115743.2851009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606822.505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53819591.538317002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58417309.909999996</v>
      </c>
      <c r="G105" s="14">
        <f t="shared" ca="1" si="19"/>
        <v>2118935334.8234179</v>
      </c>
      <c r="H105" s="14">
        <f t="shared" ca="1" si="19"/>
        <v>59024132.414999999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37647582.719999999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37647582.719999999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2621189.7199999997</v>
      </c>
      <c r="D107" s="23">
        <f t="shared" ca="1" si="21"/>
        <v>3609.72</v>
      </c>
      <c r="E107" s="23">
        <f t="shared" ca="1" si="22"/>
        <v>0</v>
      </c>
      <c r="F107" s="23">
        <f t="shared" ca="1" si="23"/>
        <v>0</v>
      </c>
      <c r="G107" s="24">
        <f t="shared" ca="1" si="19"/>
        <v>2621189.7199999997</v>
      </c>
      <c r="H107" s="24">
        <f t="shared" ca="1" si="19"/>
        <v>3609.72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753406.53999999992</v>
      </c>
      <c r="D110" s="23">
        <f t="shared" ca="1" si="21"/>
        <v>906.3</v>
      </c>
      <c r="E110" s="23">
        <f t="shared" ca="1" si="22"/>
        <v>6620.27</v>
      </c>
      <c r="F110" s="23">
        <f t="shared" ca="1" si="23"/>
        <v>0</v>
      </c>
      <c r="G110" s="24">
        <f t="shared" ca="1" si="24"/>
        <v>760026.80999999994</v>
      </c>
      <c r="H110" s="24">
        <f t="shared" ca="1" si="24"/>
        <v>906.3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13965383.028080951</v>
      </c>
      <c r="D112" s="23">
        <f t="shared" ca="1" si="21"/>
        <v>28619.57</v>
      </c>
      <c r="E112" s="23">
        <f t="shared" ca="1" si="22"/>
        <v>6.56</v>
      </c>
      <c r="F112" s="23">
        <f t="shared" ca="1" si="23"/>
        <v>478.13</v>
      </c>
      <c r="G112" s="24">
        <f t="shared" ca="1" si="24"/>
        <v>13965389.588080952</v>
      </c>
      <c r="H112" s="24">
        <f t="shared" ca="1" si="24"/>
        <v>29097.7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790469668.18412566</v>
      </c>
      <c r="D113" s="23">
        <f t="shared" ca="1" si="21"/>
        <v>0</v>
      </c>
      <c r="E113" s="23">
        <f t="shared" ca="1" si="22"/>
        <v>0</v>
      </c>
      <c r="F113" s="23">
        <f t="shared" ca="1" si="23"/>
        <v>23688681.780000001</v>
      </c>
      <c r="G113" s="24">
        <f t="shared" ca="1" si="24"/>
        <v>790469668.18412566</v>
      </c>
      <c r="H113" s="24">
        <f t="shared" ca="1" si="24"/>
        <v>23688681.780000001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2910572973.4773073</v>
      </c>
      <c r="D114" s="20">
        <f ca="1">SUM(D105:D113)</f>
        <v>639958.09499999997</v>
      </c>
      <c r="E114" s="20">
        <f ca="1">SUM(E105:E113)</f>
        <v>53826218.368317008</v>
      </c>
      <c r="F114" s="20">
        <f ca="1">SUM(F105:F113)</f>
        <v>82106469.819999993</v>
      </c>
      <c r="G114" s="20">
        <f t="shared" ca="1" si="24"/>
        <v>2964399191.8456244</v>
      </c>
      <c r="H114" s="20">
        <f t="shared" ca="1" si="24"/>
        <v>82746427.914999992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1012094534.3409747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183208.37000000002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119174.120018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1012213708.4609927</v>
      </c>
      <c r="H115" s="24">
        <f t="shared" ca="1" si="24"/>
        <v>183208.37000000002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1012094534.3409747</v>
      </c>
      <c r="D116" s="31">
        <f ca="1">D115</f>
        <v>183208.37000000002</v>
      </c>
      <c r="E116" s="31">
        <f ca="1">E115</f>
        <v>119174.120018</v>
      </c>
      <c r="F116" s="31">
        <f ca="1">F115</f>
        <v>0</v>
      </c>
      <c r="G116" s="31">
        <f t="shared" ca="1" si="24"/>
        <v>1012213708.4609927</v>
      </c>
      <c r="H116" s="31">
        <f t="shared" ca="1" si="24"/>
        <v>183208.37000000002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458846104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458846104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660759.91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660759.91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459506863.91000003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459506863.91000003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79849982.630000308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2906841.95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79849982.630000308</v>
      </c>
      <c r="H120" s="14">
        <f t="shared" ca="1" si="24"/>
        <v>2906841.95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23634194850.668972</v>
      </c>
      <c r="D121" s="23">
        <f t="shared" ca="1" si="26"/>
        <v>103787535.04999729</v>
      </c>
      <c r="E121" s="23">
        <f t="shared" ca="1" si="27"/>
        <v>819069852.91548359</v>
      </c>
      <c r="F121" s="23">
        <f t="shared" ca="1" si="28"/>
        <v>0</v>
      </c>
      <c r="G121" s="24">
        <f t="shared" ca="1" si="24"/>
        <v>24453264703.584457</v>
      </c>
      <c r="H121" s="24">
        <f t="shared" ca="1" si="24"/>
        <v>103787535.04999729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23714044833.298973</v>
      </c>
      <c r="D129" s="20">
        <f ca="1">SUM(D120:D128)</f>
        <v>106694376.99999729</v>
      </c>
      <c r="E129" s="20">
        <f ca="1">SUM(E120:E128)</f>
        <v>819069852.91548359</v>
      </c>
      <c r="F129" s="20">
        <f ca="1">SUM(F120:F128)</f>
        <v>0</v>
      </c>
      <c r="G129" s="20">
        <f t="shared" ca="1" si="24"/>
        <v>24533114686.214458</v>
      </c>
      <c r="H129" s="20">
        <f t="shared" ca="1" si="24"/>
        <v>106694376.99999729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172322855534.72754</v>
      </c>
      <c r="D130" s="46">
        <f ca="1">D12+D24+D27+D29+D31+D35+D38+D50+D68+D73+D75+D77+D92+D99+D104+D114+D116+D119</f>
        <v>351488201.17000896</v>
      </c>
      <c r="E130" s="46">
        <f ca="1">E12+E24+E27+E29+E31+E35+E38+E50+E68+E73+E75+E77+E92+E99+E104+E114+E116+E119</f>
        <v>11310087259.020641</v>
      </c>
      <c r="F130" s="46">
        <f ca="1">F12+F24+F27+F29+F31+F35+F38+F50+F68+F73+F75+F77+F92+F99+F104+F114+F116+F119</f>
        <v>1904813200.1189957</v>
      </c>
      <c r="G130" s="46">
        <f t="shared" ca="1" si="24"/>
        <v>183632942793.74817</v>
      </c>
      <c r="H130" s="46">
        <f t="shared" ca="1" si="24"/>
        <v>2256301401.2890048</v>
      </c>
    </row>
    <row r="131" spans="1:8" s="35" customFormat="1">
      <c r="A131" s="47" t="s">
        <v>131</v>
      </c>
      <c r="B131" s="48">
        <v>9001</v>
      </c>
      <c r="C131" s="49">
        <f ca="1">+C129</f>
        <v>23714044833.298973</v>
      </c>
      <c r="D131" s="49">
        <f ca="1">+D129</f>
        <v>106694376.99999729</v>
      </c>
      <c r="E131" s="49">
        <f ca="1">+E129</f>
        <v>819069852.91548359</v>
      </c>
      <c r="F131" s="49">
        <f ca="1">+F129</f>
        <v>0</v>
      </c>
      <c r="G131" s="49">
        <f t="shared" ca="1" si="24"/>
        <v>24533114686.214458</v>
      </c>
      <c r="H131" s="49">
        <f t="shared" ca="1" si="24"/>
        <v>106694376.99999729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196036900368.02652</v>
      </c>
      <c r="D132" s="52">
        <f ca="1">+D130+D131</f>
        <v>458182578.17000628</v>
      </c>
      <c r="E132" s="52">
        <f ca="1">+E130+E131</f>
        <v>12129157111.936125</v>
      </c>
      <c r="F132" s="52">
        <f ca="1">+F130+F131</f>
        <v>1904813200.1189957</v>
      </c>
      <c r="G132" s="52">
        <f t="shared" ca="1" si="24"/>
        <v>208166057479.96265</v>
      </c>
      <c r="H132" s="52">
        <f t="shared" ca="1" si="24"/>
        <v>2362995778.2890019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365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1:CT168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362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2227543307.9899998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2789709799.4499998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2672004217.1093998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2081689653.0560999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1606220241.9822798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3246806315.8699999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1416688797.8700001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660771731.0799998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-9635828.7199999988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643841855.31000006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5975453883.5500002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1431431939.74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1155998136.20012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217507462.31000006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1016242034.2803409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1748233415.45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-87.46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1737394083.9967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290702194.63999993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3046548463.3400002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1571751050.1697206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604980718.14012814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34502.43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316939687.59000003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486367396.00999999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1707750651.6599998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6171977564.0500011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36813819.180000007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262266669.13999149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1602633210.95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58561835.789999999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CQ54" s="54" t="s">
        <v>242</v>
      </c>
      <c r="CR54" s="54">
        <v>755</v>
      </c>
    </row>
    <row r="55" spans="1:96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CQ55" s="54" t="s">
        <v>245</v>
      </c>
      <c r="CR55" s="54">
        <v>756</v>
      </c>
    </row>
    <row r="56" spans="1:96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CQ56" s="54" t="s">
        <v>247</v>
      </c>
      <c r="CR56" s="54">
        <v>757</v>
      </c>
    </row>
    <row r="57" spans="1:96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CQ57" s="54" t="s">
        <v>249</v>
      </c>
      <c r="CR57" s="54">
        <v>758</v>
      </c>
    </row>
    <row r="58" spans="1:96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CQ58" s="54" t="s">
        <v>251</v>
      </c>
      <c r="CR58" s="54">
        <v>759</v>
      </c>
    </row>
    <row r="59" spans="1:96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CQ59" s="54" t="s">
        <v>254</v>
      </c>
      <c r="CR59" s="54">
        <v>760</v>
      </c>
    </row>
    <row r="60" spans="1:96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CQ60" s="54" t="s">
        <v>256</v>
      </c>
      <c r="CR60" s="54">
        <v>761</v>
      </c>
    </row>
    <row r="61" spans="1:96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CQ61" s="54" t="s">
        <v>258</v>
      </c>
      <c r="CR61" s="54">
        <v>765</v>
      </c>
    </row>
    <row r="62" spans="1:96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CQ62" s="54" t="s">
        <v>260</v>
      </c>
      <c r="CR62" s="54">
        <v>766</v>
      </c>
    </row>
    <row r="63" spans="1:96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CQ63" s="54" t="s">
        <v>262</v>
      </c>
      <c r="CR63" s="54">
        <v>767</v>
      </c>
    </row>
    <row r="64" spans="1:96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CQ64" s="54" t="s">
        <v>264</v>
      </c>
      <c r="CR64" s="54">
        <v>768</v>
      </c>
    </row>
    <row r="65" spans="1:98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CQ65" s="54" t="s">
        <v>266</v>
      </c>
      <c r="CR65" s="54">
        <v>769</v>
      </c>
    </row>
    <row r="66" spans="1:98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CQ66" s="54" t="s">
        <v>268</v>
      </c>
      <c r="CR66" s="54">
        <v>770</v>
      </c>
    </row>
    <row r="67" spans="1:98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CQ67" s="54" t="s">
        <v>270</v>
      </c>
      <c r="CR67" s="54">
        <v>773</v>
      </c>
    </row>
    <row r="68" spans="1:98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CQ68" s="54" t="s">
        <v>272</v>
      </c>
      <c r="CR68" s="54">
        <v>774</v>
      </c>
    </row>
    <row r="69" spans="1:98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CQ69" s="54" t="s">
        <v>274</v>
      </c>
      <c r="CR69" s="54">
        <v>775</v>
      </c>
    </row>
    <row r="70" spans="1:98" ht="12.75" customHeight="1">
      <c r="A70" s="57" t="s">
        <v>275</v>
      </c>
      <c r="B70" s="17">
        <v>3013</v>
      </c>
      <c r="C70" s="58" t="s">
        <v>253</v>
      </c>
      <c r="D70" s="18">
        <f t="shared" ca="1" si="0"/>
        <v>0</v>
      </c>
      <c r="CQ70" s="54" t="s">
        <v>276</v>
      </c>
      <c r="CR70" s="54">
        <v>776</v>
      </c>
    </row>
    <row r="71" spans="1:98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777</v>
      </c>
    </row>
    <row r="72" spans="1:98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CQ72" s="54" t="s">
        <v>280</v>
      </c>
      <c r="CR72" s="54">
        <v>778</v>
      </c>
    </row>
    <row r="73" spans="1:98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CQ73" s="54" t="s">
        <v>282</v>
      </c>
      <c r="CR73" s="54">
        <v>779</v>
      </c>
    </row>
    <row r="74" spans="1:98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CQ74" s="54" t="s">
        <v>284</v>
      </c>
      <c r="CR74" s="54">
        <v>780</v>
      </c>
    </row>
    <row r="75" spans="1:98" ht="12.75" customHeight="1">
      <c r="A75" s="59" t="s">
        <v>285</v>
      </c>
      <c r="B75" s="48">
        <v>9000</v>
      </c>
      <c r="C75" s="58" t="s">
        <v>286</v>
      </c>
      <c r="D75" s="49">
        <f ca="1">SUMIF($C$7:$C$74,"HD",D$7:D$74)</f>
        <v>46775228722.154793</v>
      </c>
      <c r="CQ75" s="54" t="s">
        <v>287</v>
      </c>
      <c r="CR75" s="54">
        <v>781</v>
      </c>
    </row>
    <row r="76" spans="1:98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CQ76" s="54" t="s">
        <v>290</v>
      </c>
      <c r="CR76" s="54">
        <v>782</v>
      </c>
    </row>
    <row r="77" spans="1:98" s="35" customFormat="1">
      <c r="A77" s="59" t="s">
        <v>291</v>
      </c>
      <c r="B77" s="48">
        <v>9003</v>
      </c>
      <c r="C77" s="58" t="s">
        <v>292</v>
      </c>
      <c r="D77" s="49">
        <f ca="1">D75+D76</f>
        <v>46775228722.154793</v>
      </c>
      <c r="CN77" s="54"/>
      <c r="CO77" s="54"/>
      <c r="CP77" s="54"/>
      <c r="CQ77" s="54" t="s">
        <v>293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294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295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296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297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298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299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300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301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302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303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304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305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306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307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308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309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310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53"/>
      <c r="B165" s="53"/>
      <c r="C165" s="5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  <row r="168" spans="1:98" s="35" customFormat="1">
      <c r="A168" s="6"/>
      <c r="B168" s="6"/>
      <c r="C168" s="6"/>
      <c r="D168" s="3"/>
      <c r="CN168" s="54"/>
      <c r="CO168" s="54"/>
      <c r="CP168" s="54"/>
      <c r="CQ168" s="54"/>
      <c r="CR168" s="54"/>
      <c r="CS168" s="54"/>
      <c r="CT168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311</v>
      </c>
      <c r="B2" s="4"/>
    </row>
    <row r="3" spans="1:15" ht="15" customHeight="1">
      <c r="A3" s="5" t="s">
        <v>362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312</v>
      </c>
      <c r="D5" s="98"/>
      <c r="E5" s="98"/>
      <c r="F5" s="98"/>
      <c r="G5" s="98"/>
      <c r="H5" s="99"/>
      <c r="J5" s="97" t="s">
        <v>313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363</v>
      </c>
      <c r="D6" s="60" t="s">
        <v>314</v>
      </c>
      <c r="E6" s="60" t="s">
        <v>364</v>
      </c>
      <c r="F6" s="60" t="s">
        <v>314</v>
      </c>
      <c r="G6" s="60" t="s">
        <v>315</v>
      </c>
      <c r="H6" s="60" t="s">
        <v>316</v>
      </c>
      <c r="J6" s="60" t="s">
        <v>363</v>
      </c>
      <c r="K6" s="60" t="s">
        <v>314</v>
      </c>
      <c r="L6" s="60" t="s">
        <v>364</v>
      </c>
      <c r="M6" s="60" t="s">
        <v>314</v>
      </c>
      <c r="N6" s="60" t="s">
        <v>315</v>
      </c>
      <c r="O6" s="60" t="s">
        <v>316</v>
      </c>
    </row>
    <row r="7" spans="1:15" ht="12.75" customHeight="1">
      <c r="A7" s="11" t="s">
        <v>11</v>
      </c>
      <c r="B7" s="12">
        <v>704</v>
      </c>
      <c r="C7" s="13">
        <v>17569139.059999995</v>
      </c>
      <c r="D7" s="61">
        <v>9.4514016322355099E-5</v>
      </c>
      <c r="E7" s="13">
        <v>16893985.300000008</v>
      </c>
      <c r="F7" s="61">
        <v>2.1751188979402387E-4</v>
      </c>
      <c r="G7" s="61">
        <v>3.9964149844500252E-2</v>
      </c>
      <c r="H7" s="61">
        <v>-0.24754782588488511</v>
      </c>
      <c r="J7" s="13">
        <v>17569139.059999995</v>
      </c>
      <c r="K7" s="61">
        <v>1.0174724675294953E-4</v>
      </c>
      <c r="L7" s="13">
        <v>16893985.300000008</v>
      </c>
      <c r="M7" s="61">
        <v>2.3823090679670153E-4</v>
      </c>
      <c r="N7" s="61">
        <v>3.9964149844500252E-2</v>
      </c>
      <c r="O7" s="61">
        <v>-0.24754782588488511</v>
      </c>
    </row>
    <row r="8" spans="1:15" ht="12.75" customHeight="1">
      <c r="A8" s="16" t="s">
        <v>12</v>
      </c>
      <c r="B8" s="17">
        <v>718</v>
      </c>
      <c r="C8" s="18">
        <v>48606416.619998537</v>
      </c>
      <c r="D8" s="62">
        <v>2.6148052207367154E-4</v>
      </c>
      <c r="E8" s="18">
        <v>39285001.989999317</v>
      </c>
      <c r="F8" s="62">
        <v>5.0579865387989512E-4</v>
      </c>
      <c r="G8" s="62">
        <v>0.2372766745021968</v>
      </c>
      <c r="H8" s="62">
        <v>-0.10478498335706754</v>
      </c>
      <c r="J8" s="18">
        <v>48606416.619998537</v>
      </c>
      <c r="K8" s="62">
        <v>2.8149182772827685E-4</v>
      </c>
      <c r="L8" s="18">
        <v>39285001.989999317</v>
      </c>
      <c r="M8" s="62">
        <v>5.5397832313656373E-4</v>
      </c>
      <c r="N8" s="62">
        <v>0.2372766745021968</v>
      </c>
      <c r="O8" s="62">
        <v>-0.10478498335706754</v>
      </c>
    </row>
    <row r="9" spans="1:15" ht="12.75" customHeight="1">
      <c r="A9" s="16" t="s">
        <v>13</v>
      </c>
      <c r="B9" s="17">
        <v>729</v>
      </c>
      <c r="C9" s="18">
        <v>115677352.81</v>
      </c>
      <c r="D9" s="62">
        <v>6.2229180236286275E-4</v>
      </c>
      <c r="E9" s="18">
        <v>26830059.770000003</v>
      </c>
      <c r="F9" s="62">
        <v>3.4543992434155318E-4</v>
      </c>
      <c r="G9" s="62">
        <v>3.3114832319287073</v>
      </c>
      <c r="H9" s="62">
        <v>2.1195161217919889</v>
      </c>
      <c r="J9" s="18">
        <v>115677352.81</v>
      </c>
      <c r="K9" s="62">
        <v>6.6991627306791171E-4</v>
      </c>
      <c r="L9" s="18">
        <v>26830059.770000003</v>
      </c>
      <c r="M9" s="62">
        <v>3.7834468036483963E-4</v>
      </c>
      <c r="N9" s="62">
        <v>3.3114832319287073</v>
      </c>
      <c r="O9" s="62">
        <v>2.1195161217919889</v>
      </c>
    </row>
    <row r="10" spans="1:15" ht="12.75" customHeight="1">
      <c r="A10" s="16" t="s">
        <v>14</v>
      </c>
      <c r="B10" s="17">
        <v>750</v>
      </c>
      <c r="C10" s="18">
        <v>4365898366.6927414</v>
      </c>
      <c r="D10" s="62">
        <v>2.3486557200221813E-2</v>
      </c>
      <c r="E10" s="18">
        <v>1625785251.4598827</v>
      </c>
      <c r="F10" s="62">
        <v>2.0932161130996794E-2</v>
      </c>
      <c r="G10" s="62">
        <v>1.6854090125201711</v>
      </c>
      <c r="H10" s="62">
        <v>0.94299183309469026</v>
      </c>
      <c r="J10" s="18">
        <v>4333254386.3727427</v>
      </c>
      <c r="K10" s="62">
        <v>2.5094952108232021E-2</v>
      </c>
      <c r="L10" s="18">
        <v>1597743374.8398829</v>
      </c>
      <c r="M10" s="62">
        <v>2.2530613485056562E-2</v>
      </c>
      <c r="N10" s="62">
        <v>1.7121091250383045</v>
      </c>
      <c r="O10" s="62">
        <v>0.96231034298408558</v>
      </c>
    </row>
    <row r="11" spans="1:15" ht="12.75" customHeight="1">
      <c r="A11" s="16" t="s">
        <v>15</v>
      </c>
      <c r="B11" s="17">
        <v>751</v>
      </c>
      <c r="C11" s="18">
        <v>224005696.33380941</v>
      </c>
      <c r="D11" s="62">
        <v>1.2050492609393796E-3</v>
      </c>
      <c r="E11" s="18">
        <v>88359857.380000442</v>
      </c>
      <c r="F11" s="62">
        <v>1.137642730200216E-3</v>
      </c>
      <c r="G11" s="62">
        <v>1.5351523075739064</v>
      </c>
      <c r="H11" s="62">
        <v>0.83427560058889116</v>
      </c>
      <c r="J11" s="18">
        <v>224005696.33380941</v>
      </c>
      <c r="K11" s="62">
        <v>1.2972726085840654E-3</v>
      </c>
      <c r="L11" s="18">
        <v>88359857.380000442</v>
      </c>
      <c r="M11" s="62">
        <v>1.2460084801935228E-3</v>
      </c>
      <c r="N11" s="62">
        <v>1.5351523075739064</v>
      </c>
      <c r="O11" s="62">
        <v>0.83427560058889116</v>
      </c>
    </row>
    <row r="12" spans="1:15" ht="12.75" customHeight="1" thickBot="1">
      <c r="A12" s="81" t="s">
        <v>16</v>
      </c>
      <c r="B12" s="82"/>
      <c r="C12" s="20">
        <v>4771756971.5165501</v>
      </c>
      <c r="D12" s="63">
        <v>2.5669892801920089E-2</v>
      </c>
      <c r="E12" s="20">
        <v>1797154155.8998823</v>
      </c>
      <c r="F12" s="63">
        <v>2.3138554329212479E-2</v>
      </c>
      <c r="G12" s="63">
        <v>1.6551739904177589</v>
      </c>
      <c r="H12" s="63">
        <v>0.92111568657677378</v>
      </c>
      <c r="J12" s="20">
        <v>4739112991.1965513</v>
      </c>
      <c r="K12" s="63">
        <v>2.7445380064365227E-2</v>
      </c>
      <c r="L12" s="20">
        <v>1769112279.2798824</v>
      </c>
      <c r="M12" s="63">
        <v>2.4947175875548188E-2</v>
      </c>
      <c r="N12" s="63">
        <v>1.6788084886989809</v>
      </c>
      <c r="O12" s="63">
        <v>0.93821611221979673</v>
      </c>
    </row>
    <row r="13" spans="1:15" ht="12.75" customHeight="1">
      <c r="A13" s="21" t="s">
        <v>17</v>
      </c>
      <c r="B13" s="22">
        <v>784</v>
      </c>
      <c r="C13" s="23">
        <v>110967646.61619046</v>
      </c>
      <c r="D13" s="64">
        <v>5.9695571466072516E-4</v>
      </c>
      <c r="E13" s="23">
        <v>84353482.65285714</v>
      </c>
      <c r="F13" s="64">
        <v>1.08606022183116E-3</v>
      </c>
      <c r="G13" s="64">
        <v>0.31550758932929335</v>
      </c>
      <c r="H13" s="64">
        <v>-4.8182049541065419E-2</v>
      </c>
      <c r="J13" s="23">
        <v>110967646.61619046</v>
      </c>
      <c r="K13" s="64">
        <v>6.426411950689882E-4</v>
      </c>
      <c r="L13" s="23">
        <v>84353482.65285714</v>
      </c>
      <c r="M13" s="64">
        <v>1.1895124985014625E-3</v>
      </c>
      <c r="N13" s="64">
        <v>0.31550758932929335</v>
      </c>
      <c r="O13" s="64">
        <v>-4.8182049541065419E-2</v>
      </c>
    </row>
    <row r="14" spans="1:15" ht="12.75" customHeight="1">
      <c r="A14" s="25" t="s">
        <v>18</v>
      </c>
      <c r="B14" s="17">
        <v>785</v>
      </c>
      <c r="C14" s="19">
        <v>30494748427.950249</v>
      </c>
      <c r="D14" s="65">
        <v>0.16404794457044972</v>
      </c>
      <c r="E14" s="19">
        <v>11491312442.087322</v>
      </c>
      <c r="F14" s="65">
        <v>0.14795189181868126</v>
      </c>
      <c r="G14" s="65">
        <v>1.653721981856676</v>
      </c>
      <c r="H14" s="65">
        <v>0.92006510517088214</v>
      </c>
      <c r="J14" s="19">
        <v>28605511369.498806</v>
      </c>
      <c r="K14" s="65">
        <v>0.1656616191531641</v>
      </c>
      <c r="L14" s="19">
        <v>10747512609.82847</v>
      </c>
      <c r="M14" s="65">
        <v>0.15155628641682431</v>
      </c>
      <c r="N14" s="65">
        <v>1.6615936550136645</v>
      </c>
      <c r="O14" s="65">
        <v>0.92576054917420203</v>
      </c>
    </row>
    <row r="15" spans="1:15" ht="12.75" customHeight="1">
      <c r="A15" s="26" t="s">
        <v>19</v>
      </c>
      <c r="B15" s="27">
        <v>904</v>
      </c>
      <c r="C15" s="18">
        <v>169356401.62449995</v>
      </c>
      <c r="D15" s="62">
        <v>9.1106078976150565E-4</v>
      </c>
      <c r="E15" s="18">
        <v>76969870.170696214</v>
      </c>
      <c r="F15" s="62">
        <v>9.9099541172376852E-4</v>
      </c>
      <c r="G15" s="62">
        <v>1.2002947549335601</v>
      </c>
      <c r="H15" s="62">
        <v>0.59199388968494349</v>
      </c>
      <c r="J15" s="18">
        <v>169356011.14449996</v>
      </c>
      <c r="K15" s="62">
        <v>9.807827120138187E-4</v>
      </c>
      <c r="L15" s="18">
        <v>76969416.420696214</v>
      </c>
      <c r="M15" s="62">
        <v>1.085385925458061E-3</v>
      </c>
      <c r="N15" s="62">
        <v>1.2003026529243894</v>
      </c>
      <c r="O15" s="62">
        <v>0.59199960417074715</v>
      </c>
    </row>
    <row r="16" spans="1:15" ht="12.75" customHeight="1">
      <c r="A16" s="26" t="s">
        <v>20</v>
      </c>
      <c r="B16" s="27">
        <v>905</v>
      </c>
      <c r="C16" s="18">
        <v>558494135.08930755</v>
      </c>
      <c r="D16" s="62">
        <v>3.0044456714414794E-3</v>
      </c>
      <c r="E16" s="18">
        <v>517441190.78070337</v>
      </c>
      <c r="F16" s="62">
        <v>6.6621113529665953E-3</v>
      </c>
      <c r="G16" s="62">
        <v>7.9338377075594657E-2</v>
      </c>
      <c r="H16" s="62">
        <v>-0.21905912953071793</v>
      </c>
      <c r="J16" s="18">
        <v>558494135.08930755</v>
      </c>
      <c r="K16" s="62">
        <v>3.2343782116439645E-3</v>
      </c>
      <c r="L16" s="18">
        <v>517441190.78070337</v>
      </c>
      <c r="M16" s="62">
        <v>7.2967083790259927E-3</v>
      </c>
      <c r="N16" s="62">
        <v>7.9338377075594657E-2</v>
      </c>
      <c r="O16" s="62">
        <v>-0.21905912953071793</v>
      </c>
    </row>
    <row r="17" spans="1:15" ht="12.75" customHeight="1">
      <c r="A17" s="26" t="s">
        <v>21</v>
      </c>
      <c r="B17" s="27">
        <v>906</v>
      </c>
      <c r="C17" s="19">
        <v>7935151038.5964394</v>
      </c>
      <c r="D17" s="65">
        <v>4.2687521125594478E-2</v>
      </c>
      <c r="E17" s="19">
        <v>2794315072.6006293</v>
      </c>
      <c r="F17" s="65">
        <v>3.5977109091085077E-2</v>
      </c>
      <c r="G17" s="65">
        <v>1.8397481430794085</v>
      </c>
      <c r="H17" s="65">
        <v>1.0546618501406617</v>
      </c>
      <c r="J17" s="19">
        <v>7681167236.7339411</v>
      </c>
      <c r="K17" s="65">
        <v>4.4483546718915898E-2</v>
      </c>
      <c r="L17" s="19">
        <v>2698325159.2724004</v>
      </c>
      <c r="M17" s="65">
        <v>3.8050491823608826E-2</v>
      </c>
      <c r="N17" s="65">
        <v>1.8466425591218063</v>
      </c>
      <c r="O17" s="65">
        <v>1.0596502128079059</v>
      </c>
    </row>
    <row r="18" spans="1:15" ht="12.75" customHeight="1">
      <c r="A18" s="28" t="s">
        <v>22</v>
      </c>
      <c r="B18" s="29">
        <v>90601</v>
      </c>
      <c r="C18" s="18">
        <v>613354245.7441411</v>
      </c>
      <c r="D18" s="62">
        <v>3.2995682369906386E-3</v>
      </c>
      <c r="E18" s="18">
        <v>171079561.56987804</v>
      </c>
      <c r="F18" s="62">
        <v>2.2026678774366647E-3</v>
      </c>
      <c r="G18" s="62">
        <v>2.5851988403279513</v>
      </c>
      <c r="H18" s="62">
        <v>1.5940227482294707</v>
      </c>
      <c r="J18" s="18">
        <v>599016102.93814266</v>
      </c>
      <c r="K18" s="62">
        <v>3.4690509891517384E-3</v>
      </c>
      <c r="L18" s="18">
        <v>168194370.23087806</v>
      </c>
      <c r="M18" s="62">
        <v>2.3717966262349123E-3</v>
      </c>
      <c r="N18" s="62">
        <v>2.5614515641390474</v>
      </c>
      <c r="O18" s="62">
        <v>1.576840723637253</v>
      </c>
    </row>
    <row r="19" spans="1:15" ht="12.75" customHeight="1">
      <c r="A19" s="28" t="s">
        <v>23</v>
      </c>
      <c r="B19" s="29">
        <v>90602</v>
      </c>
      <c r="C19" s="18">
        <v>7321796792.8522987</v>
      </c>
      <c r="D19" s="62">
        <v>3.938795288860384E-2</v>
      </c>
      <c r="E19" s="18">
        <v>2623235511.0307512</v>
      </c>
      <c r="F19" s="62">
        <v>3.3774441213648407E-2</v>
      </c>
      <c r="G19" s="62">
        <v>1.7911320817608694</v>
      </c>
      <c r="H19" s="62">
        <v>1.0194863481375225</v>
      </c>
      <c r="J19" s="18">
        <v>7082151133.7957983</v>
      </c>
      <c r="K19" s="62">
        <v>4.1014495729764157E-2</v>
      </c>
      <c r="L19" s="18">
        <v>2530130789.0415225</v>
      </c>
      <c r="M19" s="62">
        <v>3.5678695197373919E-2</v>
      </c>
      <c r="N19" s="62">
        <v>1.7991245213369766</v>
      </c>
      <c r="O19" s="62">
        <v>1.0252691710708177</v>
      </c>
    </row>
    <row r="20" spans="1:15" ht="12.75" customHeight="1">
      <c r="A20" s="26" t="s">
        <v>24</v>
      </c>
      <c r="B20" s="27">
        <v>907</v>
      </c>
      <c r="C20" s="19">
        <v>21831746852.640003</v>
      </c>
      <c r="D20" s="65">
        <v>0.11744491698365225</v>
      </c>
      <c r="E20" s="19">
        <v>8102586308.5352907</v>
      </c>
      <c r="F20" s="65">
        <v>0.1043216759629058</v>
      </c>
      <c r="G20" s="65">
        <v>1.694417068984797</v>
      </c>
      <c r="H20" s="65">
        <v>0.94950949206627389</v>
      </c>
      <c r="J20" s="19">
        <v>20196493986.531055</v>
      </c>
      <c r="K20" s="65">
        <v>0.11696291151059041</v>
      </c>
      <c r="L20" s="19">
        <v>7454776843.3546696</v>
      </c>
      <c r="M20" s="65">
        <v>0.10512370028873141</v>
      </c>
      <c r="N20" s="65">
        <v>1.7092016851630638</v>
      </c>
      <c r="O20" s="65">
        <v>0.96020670368501837</v>
      </c>
    </row>
    <row r="21" spans="1:15" ht="12.75" customHeight="1">
      <c r="A21" s="28" t="s">
        <v>22</v>
      </c>
      <c r="B21" s="29">
        <v>90701</v>
      </c>
      <c r="C21" s="18">
        <v>4275298423.4721522</v>
      </c>
      <c r="D21" s="62">
        <v>2.2999170511374283E-2</v>
      </c>
      <c r="E21" s="18">
        <v>1663989060.3120422</v>
      </c>
      <c r="F21" s="62">
        <v>2.1424039306169759E-2</v>
      </c>
      <c r="G21" s="62">
        <v>1.5693068094272324</v>
      </c>
      <c r="H21" s="62">
        <v>0.85898763434428238</v>
      </c>
      <c r="J21" s="18">
        <v>4011770559.8216548</v>
      </c>
      <c r="K21" s="62">
        <v>2.3233159443522132E-2</v>
      </c>
      <c r="L21" s="18">
        <v>1580352282.9820423</v>
      </c>
      <c r="M21" s="62">
        <v>2.2285372619156311E-2</v>
      </c>
      <c r="N21" s="62">
        <v>1.5385292906032655</v>
      </c>
      <c r="O21" s="62">
        <v>0.83671897156737263</v>
      </c>
    </row>
    <row r="22" spans="1:15" ht="12.75" customHeight="1">
      <c r="A22" s="28" t="s">
        <v>23</v>
      </c>
      <c r="B22" s="29">
        <v>90702</v>
      </c>
      <c r="C22" s="18">
        <v>17556448429.16785</v>
      </c>
      <c r="D22" s="62">
        <v>9.4445746472277978E-2</v>
      </c>
      <c r="E22" s="18">
        <v>6438597248.2232485</v>
      </c>
      <c r="F22" s="62">
        <v>8.2897636656736051E-2</v>
      </c>
      <c r="G22" s="62">
        <v>1.726750525359015</v>
      </c>
      <c r="H22" s="62">
        <v>0.97290393268143771</v>
      </c>
      <c r="J22" s="18">
        <v>16184723426.709402</v>
      </c>
      <c r="K22" s="62">
        <v>9.3729752067068281E-2</v>
      </c>
      <c r="L22" s="18">
        <v>5874424560.3726273</v>
      </c>
      <c r="M22" s="62">
        <v>8.2838327669575107E-2</v>
      </c>
      <c r="N22" s="62">
        <v>1.7551163965722578</v>
      </c>
      <c r="O22" s="62">
        <v>0.99342768003202231</v>
      </c>
    </row>
    <row r="23" spans="1:15" ht="12.75" customHeight="1">
      <c r="A23" s="25" t="s">
        <v>25</v>
      </c>
      <c r="B23" s="17">
        <v>786</v>
      </c>
      <c r="C23" s="18">
        <v>869442315.17482889</v>
      </c>
      <c r="D23" s="62">
        <v>4.6772061446578366E-3</v>
      </c>
      <c r="E23" s="18">
        <v>515595743.62097406</v>
      </c>
      <c r="F23" s="62">
        <v>6.6383510209845533E-3</v>
      </c>
      <c r="G23" s="62">
        <v>0.68628683601774521</v>
      </c>
      <c r="H23" s="62">
        <v>0.22009032343372059</v>
      </c>
      <c r="J23" s="18">
        <v>868629479.54482889</v>
      </c>
      <c r="K23" s="62">
        <v>5.0304489986849627E-3</v>
      </c>
      <c r="L23" s="18">
        <v>515295583.41097409</v>
      </c>
      <c r="M23" s="62">
        <v>7.2664520493179105E-3</v>
      </c>
      <c r="N23" s="62">
        <v>0.68569168358668686</v>
      </c>
      <c r="O23" s="62">
        <v>0.2196597088392207</v>
      </c>
    </row>
    <row r="24" spans="1:15" ht="12.75" customHeight="1" thickBot="1">
      <c r="A24" s="85" t="s">
        <v>26</v>
      </c>
      <c r="B24" s="86"/>
      <c r="C24" s="30">
        <v>31475158389.741272</v>
      </c>
      <c r="D24" s="66">
        <v>0.1693221064297683</v>
      </c>
      <c r="E24" s="30">
        <v>12091261668.361153</v>
      </c>
      <c r="F24" s="66">
        <v>0.15567630306149699</v>
      </c>
      <c r="G24" s="66">
        <v>1.6031326798675929</v>
      </c>
      <c r="H24" s="66">
        <v>0.88346189122899443</v>
      </c>
      <c r="J24" s="30">
        <v>29585108495.659828</v>
      </c>
      <c r="K24" s="66">
        <v>0.17133470934691805</v>
      </c>
      <c r="L24" s="30">
        <v>11347161675.892302</v>
      </c>
      <c r="M24" s="66">
        <v>0.16001225096464369</v>
      </c>
      <c r="N24" s="66">
        <v>1.6072694952884206</v>
      </c>
      <c r="O24" s="66">
        <v>0.88645502878838056</v>
      </c>
    </row>
    <row r="25" spans="1:15" ht="12.75" customHeight="1">
      <c r="A25" s="11" t="s">
        <v>27</v>
      </c>
      <c r="B25" s="12">
        <v>717</v>
      </c>
      <c r="C25" s="13">
        <v>35698049018.542801</v>
      </c>
      <c r="D25" s="61">
        <v>0.19203934672566633</v>
      </c>
      <c r="E25" s="13">
        <v>14713634280.551041</v>
      </c>
      <c r="F25" s="61">
        <v>0.18943963435914604</v>
      </c>
      <c r="G25" s="61">
        <v>1.4261884139481191</v>
      </c>
      <c r="H25" s="61">
        <v>0.75543623033653096</v>
      </c>
      <c r="J25" s="13">
        <v>35643406689.122803</v>
      </c>
      <c r="K25" s="61">
        <v>0.20641981847424179</v>
      </c>
      <c r="L25" s="13">
        <v>14688474940.591042</v>
      </c>
      <c r="M25" s="61">
        <v>0.20712985375674672</v>
      </c>
      <c r="N25" s="61">
        <v>1.4266240595627533</v>
      </c>
      <c r="O25" s="61">
        <v>0.75575143590388061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35698049018.542801</v>
      </c>
      <c r="D27" s="63">
        <v>0.19203934672566633</v>
      </c>
      <c r="E27" s="20">
        <v>14713634280.551041</v>
      </c>
      <c r="F27" s="63">
        <v>0.18943963435914604</v>
      </c>
      <c r="G27" s="63">
        <v>1.4261884139481191</v>
      </c>
      <c r="H27" s="63">
        <v>0.75543623033653096</v>
      </c>
      <c r="J27" s="20">
        <v>35643406689.122803</v>
      </c>
      <c r="K27" s="63">
        <v>0.20641981847424179</v>
      </c>
      <c r="L27" s="20">
        <v>14688474940.591042</v>
      </c>
      <c r="M27" s="63">
        <v>0.20712985375674672</v>
      </c>
      <c r="N27" s="63">
        <v>1.4266240595627533</v>
      </c>
      <c r="O27" s="63">
        <v>0.75575143590388061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445631363.55999994</v>
      </c>
      <c r="D30" s="64">
        <v>2.3972950424847512E-3</v>
      </c>
      <c r="E30" s="23">
        <v>261135021.50999993</v>
      </c>
      <c r="F30" s="64">
        <v>3.3621416741757867E-3</v>
      </c>
      <c r="G30" s="64">
        <v>0.70651703851578129</v>
      </c>
      <c r="H30" s="64">
        <v>0.23472761631993455</v>
      </c>
      <c r="J30" s="23">
        <v>413564201.2899999</v>
      </c>
      <c r="K30" s="64">
        <v>2.3950529785857432E-3</v>
      </c>
      <c r="L30" s="23">
        <v>241743070.81999993</v>
      </c>
      <c r="M30" s="64">
        <v>3.4089452518505387E-3</v>
      </c>
      <c r="N30" s="64">
        <v>0.71075927796886762</v>
      </c>
      <c r="O30" s="64">
        <v>0.23779703203014813</v>
      </c>
    </row>
    <row r="31" spans="1:15" ht="12.75" customHeight="1" thickBot="1">
      <c r="A31" s="83" t="s">
        <v>33</v>
      </c>
      <c r="B31" s="84"/>
      <c r="C31" s="31">
        <v>445631363.55999994</v>
      </c>
      <c r="D31" s="67">
        <v>2.3972950424847512E-3</v>
      </c>
      <c r="E31" s="31">
        <v>261135021.50999993</v>
      </c>
      <c r="F31" s="67">
        <v>3.3621416741757867E-3</v>
      </c>
      <c r="G31" s="67">
        <v>0.70651703851578129</v>
      </c>
      <c r="H31" s="67">
        <v>0.23472761631993455</v>
      </c>
      <c r="J31" s="31">
        <v>413564201.2899999</v>
      </c>
      <c r="K31" s="67">
        <v>2.3950529785857432E-3</v>
      </c>
      <c r="L31" s="31">
        <v>241743070.81999993</v>
      </c>
      <c r="M31" s="67">
        <v>3.4089452518505387E-3</v>
      </c>
      <c r="N31" s="67">
        <v>0.71075927796886762</v>
      </c>
      <c r="O31" s="67">
        <v>0.23779703203014813</v>
      </c>
    </row>
    <row r="32" spans="1:15" ht="12.75" customHeight="1">
      <c r="A32" s="11" t="s">
        <v>34</v>
      </c>
      <c r="B32" s="12">
        <v>712</v>
      </c>
      <c r="C32" s="13">
        <v>1752496783.3279781</v>
      </c>
      <c r="D32" s="61">
        <v>9.4276395114568229E-3</v>
      </c>
      <c r="E32" s="13">
        <v>1085648592.228965</v>
      </c>
      <c r="F32" s="61">
        <v>1.3977843164569563E-2</v>
      </c>
      <c r="G32" s="61">
        <v>0.61423944715839851</v>
      </c>
      <c r="H32" s="61">
        <v>0.16796139726387294</v>
      </c>
      <c r="J32" s="13">
        <v>1452160239.2305613</v>
      </c>
      <c r="K32" s="61">
        <v>8.4098205200166583E-3</v>
      </c>
      <c r="L32" s="13">
        <v>864769782.03896523</v>
      </c>
      <c r="M32" s="61">
        <v>1.219457017909969E-2</v>
      </c>
      <c r="N32" s="61">
        <v>0.67924489198343552</v>
      </c>
      <c r="O32" s="61">
        <v>0.21499521885785078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1752496783.3279781</v>
      </c>
      <c r="D35" s="63">
        <v>9.4276395114568229E-3</v>
      </c>
      <c r="E35" s="20">
        <v>1085648592.228965</v>
      </c>
      <c r="F35" s="63">
        <v>1.3977843164569563E-2</v>
      </c>
      <c r="G35" s="63">
        <v>0.61423944715839851</v>
      </c>
      <c r="H35" s="63">
        <v>0.16796139726387294</v>
      </c>
      <c r="J35" s="20">
        <v>1452160239.2305613</v>
      </c>
      <c r="K35" s="63">
        <v>8.4098205200166583E-3</v>
      </c>
      <c r="L35" s="20">
        <v>864769782.03896523</v>
      </c>
      <c r="M35" s="63">
        <v>1.219457017909969E-2</v>
      </c>
      <c r="N35" s="63">
        <v>0.67924489198343552</v>
      </c>
      <c r="O35" s="63">
        <v>0.21499521885785078</v>
      </c>
    </row>
    <row r="36" spans="1:15" ht="12.75" customHeight="1">
      <c r="A36" s="11" t="s">
        <v>38</v>
      </c>
      <c r="B36" s="12">
        <v>710</v>
      </c>
      <c r="C36" s="13">
        <v>2921318069.5103369</v>
      </c>
      <c r="D36" s="61">
        <v>1.571536902073396E-2</v>
      </c>
      <c r="E36" s="13">
        <v>1765318900.4256485</v>
      </c>
      <c r="F36" s="61">
        <v>2.2728671968282751E-2</v>
      </c>
      <c r="G36" s="61">
        <v>0.65483871996496346</v>
      </c>
      <c r="H36" s="61">
        <v>0.19733645898629892</v>
      </c>
      <c r="J36" s="13">
        <v>2764413978.1692376</v>
      </c>
      <c r="K36" s="61">
        <v>1.6009407757746348E-2</v>
      </c>
      <c r="L36" s="13">
        <v>1719620260.6453013</v>
      </c>
      <c r="M36" s="61">
        <v>2.42492630817851E-2</v>
      </c>
      <c r="N36" s="61">
        <v>0.60757234689237083</v>
      </c>
      <c r="O36" s="61">
        <v>0.16313750589130382</v>
      </c>
    </row>
    <row r="37" spans="1:15" ht="12.75" customHeight="1">
      <c r="A37" s="16" t="s">
        <v>39</v>
      </c>
      <c r="B37" s="17">
        <v>711</v>
      </c>
      <c r="C37" s="18">
        <v>8555283.2599999998</v>
      </c>
      <c r="D37" s="62">
        <v>4.6023551803910165E-5</v>
      </c>
      <c r="E37" s="18">
        <v>7172898.0199999996</v>
      </c>
      <c r="F37" s="62">
        <v>9.2351838593704186E-5</v>
      </c>
      <c r="G37" s="62">
        <v>0.19272339243434566</v>
      </c>
      <c r="H37" s="62">
        <v>-0.13702091568313024</v>
      </c>
      <c r="J37" s="18">
        <v>8555283.2599999998</v>
      </c>
      <c r="K37" s="62">
        <v>4.9545769654611569E-5</v>
      </c>
      <c r="L37" s="18">
        <v>7172898.0199999996</v>
      </c>
      <c r="M37" s="62">
        <v>1.0114877983615057E-4</v>
      </c>
      <c r="N37" s="62">
        <v>0.19272339243434566</v>
      </c>
      <c r="O37" s="62">
        <v>-0.13702091568313024</v>
      </c>
    </row>
    <row r="38" spans="1:15" ht="12.75" customHeight="1" thickBot="1">
      <c r="A38" s="81" t="s">
        <v>40</v>
      </c>
      <c r="B38" s="82"/>
      <c r="C38" s="20">
        <v>2929873352.7703371</v>
      </c>
      <c r="D38" s="63">
        <v>1.576139257253787E-2</v>
      </c>
      <c r="E38" s="20">
        <v>1772491798.4456484</v>
      </c>
      <c r="F38" s="63">
        <v>2.2821023806876454E-2</v>
      </c>
      <c r="G38" s="63">
        <v>0.65296863733848109</v>
      </c>
      <c r="H38" s="63">
        <v>0.19598338567287543</v>
      </c>
      <c r="J38" s="20">
        <v>2772969261.4292378</v>
      </c>
      <c r="K38" s="63">
        <v>1.6058953527400961E-2</v>
      </c>
      <c r="L38" s="20">
        <v>1726793158.6653013</v>
      </c>
      <c r="M38" s="63">
        <v>2.4350411861621252E-2</v>
      </c>
      <c r="N38" s="63">
        <v>0.60584911256688234</v>
      </c>
      <c r="O38" s="63">
        <v>0.16189068270521845</v>
      </c>
    </row>
    <row r="39" spans="1:15" ht="12.75" customHeight="1">
      <c r="A39" s="11" t="s">
        <v>41</v>
      </c>
      <c r="B39" s="12">
        <v>701</v>
      </c>
      <c r="C39" s="14">
        <v>18128925974.184128</v>
      </c>
      <c r="D39" s="68">
        <v>9.7525416560212852E-2</v>
      </c>
      <c r="E39" s="14">
        <v>7572204056.5512314</v>
      </c>
      <c r="F39" s="68">
        <v>9.7492947045859632E-2</v>
      </c>
      <c r="G39" s="68">
        <v>1.3941412353381515</v>
      </c>
      <c r="H39" s="68">
        <v>0.73224892217506099</v>
      </c>
      <c r="J39" s="14">
        <v>17057962008.471628</v>
      </c>
      <c r="K39" s="68">
        <v>9.8786893521144573E-2</v>
      </c>
      <c r="L39" s="14">
        <v>6899867444.3956099</v>
      </c>
      <c r="M39" s="68">
        <v>9.7298633144626029E-2</v>
      </c>
      <c r="N39" s="68">
        <v>1.4722159006586266</v>
      </c>
      <c r="O39" s="68">
        <v>0.78873880374692629</v>
      </c>
    </row>
    <row r="40" spans="1:15" ht="12.75" customHeight="1">
      <c r="A40" s="33" t="s">
        <v>42</v>
      </c>
      <c r="B40" s="34">
        <v>900</v>
      </c>
      <c r="C40" s="23">
        <v>3624386579.3745432</v>
      </c>
      <c r="D40" s="64">
        <v>1.9497559393871086E-2</v>
      </c>
      <c r="E40" s="23">
        <v>1247962483.3656433</v>
      </c>
      <c r="F40" s="64">
        <v>1.6067652086148319E-2</v>
      </c>
      <c r="G40" s="64">
        <v>1.9042432185941172</v>
      </c>
      <c r="H40" s="64">
        <v>1.1013264008350463</v>
      </c>
      <c r="J40" s="23">
        <v>3545885419.5715108</v>
      </c>
      <c r="K40" s="64">
        <v>2.053510291601213E-2</v>
      </c>
      <c r="L40" s="23">
        <v>1212652857.4811549</v>
      </c>
      <c r="M40" s="64">
        <v>1.7100251050138338E-2</v>
      </c>
      <c r="N40" s="64">
        <v>1.9240729510478354</v>
      </c>
      <c r="O40" s="64">
        <v>1.1156739389681176</v>
      </c>
    </row>
    <row r="41" spans="1:15" ht="12.75" customHeight="1">
      <c r="A41" s="33" t="s">
        <v>43</v>
      </c>
      <c r="B41" s="34">
        <v>901</v>
      </c>
      <c r="C41" s="23">
        <v>7582537394.0039196</v>
      </c>
      <c r="D41" s="64">
        <v>4.0790619311186355E-2</v>
      </c>
      <c r="E41" s="23">
        <v>3337226880.3800316</v>
      </c>
      <c r="F41" s="64">
        <v>4.2967157395530302E-2</v>
      </c>
      <c r="G41" s="64">
        <v>1.2721072512578009</v>
      </c>
      <c r="H41" s="64">
        <v>0.64395286249750461</v>
      </c>
      <c r="J41" s="23">
        <v>7191525350.0874834</v>
      </c>
      <c r="K41" s="64">
        <v>4.1647908974171623E-2</v>
      </c>
      <c r="L41" s="23">
        <v>3075053544.0394111</v>
      </c>
      <c r="M41" s="64">
        <v>4.3362935461114631E-2</v>
      </c>
      <c r="N41" s="64">
        <v>1.3386667084309196</v>
      </c>
      <c r="O41" s="64">
        <v>0.69211106897541419</v>
      </c>
    </row>
    <row r="42" spans="1:15" ht="12.75" customHeight="1">
      <c r="A42" s="33" t="s">
        <v>44</v>
      </c>
      <c r="B42" s="34">
        <v>902</v>
      </c>
      <c r="C42" s="23">
        <v>6922002000.8056679</v>
      </c>
      <c r="D42" s="64">
        <v>3.7237237855155418E-2</v>
      </c>
      <c r="E42" s="23">
        <v>2987014692.8055563</v>
      </c>
      <c r="F42" s="64">
        <v>3.8458137564181018E-2</v>
      </c>
      <c r="G42" s="64">
        <v>1.317364563849591</v>
      </c>
      <c r="H42" s="64">
        <v>0.67669818670833592</v>
      </c>
      <c r="J42" s="23">
        <v>6320551238.8126345</v>
      </c>
      <c r="K42" s="64">
        <v>3.6603881630960816E-2</v>
      </c>
      <c r="L42" s="23">
        <v>2612161042.8750439</v>
      </c>
      <c r="M42" s="64">
        <v>3.6835446633373063E-2</v>
      </c>
      <c r="N42" s="64">
        <v>1.4196636941863261</v>
      </c>
      <c r="O42" s="64">
        <v>0.75071535647661269</v>
      </c>
    </row>
    <row r="43" spans="1:15" ht="12.75" customHeight="1">
      <c r="A43" s="32" t="s">
        <v>45</v>
      </c>
      <c r="B43" s="22">
        <v>703</v>
      </c>
      <c r="C43" s="23">
        <v>2391250402.9200411</v>
      </c>
      <c r="D43" s="64">
        <v>1.2863844883952045E-2</v>
      </c>
      <c r="E43" s="23">
        <v>979070002.60996354</v>
      </c>
      <c r="F43" s="64">
        <v>1.2605632284309668E-2</v>
      </c>
      <c r="G43" s="64">
        <v>1.4423691835574028</v>
      </c>
      <c r="H43" s="64">
        <v>0.7671436101276341</v>
      </c>
      <c r="J43" s="23">
        <v>2391227428.020041</v>
      </c>
      <c r="K43" s="64">
        <v>1.3848191782778003E-2</v>
      </c>
      <c r="L43" s="23">
        <v>978668368.1499635</v>
      </c>
      <c r="M43" s="64">
        <v>1.3800713606493657E-2</v>
      </c>
      <c r="N43" s="64">
        <v>1.4433480286486873</v>
      </c>
      <c r="O43" s="64">
        <v>0.76785184042304278</v>
      </c>
    </row>
    <row r="44" spans="1:15" ht="12.75" customHeight="1">
      <c r="A44" s="32" t="s">
        <v>46</v>
      </c>
      <c r="B44" s="22">
        <v>740</v>
      </c>
      <c r="C44" s="23">
        <v>4455197283.8183203</v>
      </c>
      <c r="D44" s="64">
        <v>2.3966944957524682E-2</v>
      </c>
      <c r="E44" s="23">
        <v>2182976172.3263483</v>
      </c>
      <c r="F44" s="64">
        <v>2.8106054562390823E-2</v>
      </c>
      <c r="G44" s="64">
        <v>1.040882232383928</v>
      </c>
      <c r="H44" s="64">
        <v>0.47665308760865943</v>
      </c>
      <c r="J44" s="23">
        <v>4208840167.1594267</v>
      </c>
      <c r="K44" s="64">
        <v>2.4374438472439051E-2</v>
      </c>
      <c r="L44" s="23">
        <v>1983461113.3477211</v>
      </c>
      <c r="M44" s="64">
        <v>2.7969820692860588E-2</v>
      </c>
      <c r="N44" s="64">
        <v>1.1219675741742527</v>
      </c>
      <c r="O44" s="64">
        <v>0.53532130393911648</v>
      </c>
    </row>
    <row r="45" spans="1:15" ht="12.75" customHeight="1">
      <c r="A45" s="32" t="s">
        <v>47</v>
      </c>
      <c r="B45" s="22">
        <v>741</v>
      </c>
      <c r="C45" s="23">
        <v>565140356.60665762</v>
      </c>
      <c r="D45" s="64">
        <v>3.0401993351143316E-3</v>
      </c>
      <c r="E45" s="23">
        <v>148348873.01824892</v>
      </c>
      <c r="F45" s="64">
        <v>1.9100078013571484E-3</v>
      </c>
      <c r="G45" s="64">
        <v>2.8095358940619501</v>
      </c>
      <c r="H45" s="64">
        <v>1.7563388279154553</v>
      </c>
      <c r="J45" s="23">
        <v>544393136.68062055</v>
      </c>
      <c r="K45" s="64">
        <v>3.1527158285498424E-3</v>
      </c>
      <c r="L45" s="23">
        <v>142097014.53378192</v>
      </c>
      <c r="M45" s="64">
        <v>2.0037841885352493E-3</v>
      </c>
      <c r="N45" s="64">
        <v>2.8311370472262625</v>
      </c>
      <c r="O45" s="64">
        <v>1.7719680538501286</v>
      </c>
    </row>
    <row r="46" spans="1:15" ht="12.75" customHeight="1">
      <c r="A46" s="32" t="s">
        <v>48</v>
      </c>
      <c r="B46" s="22">
        <v>742</v>
      </c>
      <c r="C46" s="23">
        <v>146277158.32778114</v>
      </c>
      <c r="D46" s="64">
        <v>7.8690490652759577E-4</v>
      </c>
      <c r="E46" s="23">
        <v>54736269.20715718</v>
      </c>
      <c r="F46" s="64">
        <v>7.0473539215895901E-4</v>
      </c>
      <c r="G46" s="64">
        <v>1.6723991321764089</v>
      </c>
      <c r="H46" s="64">
        <v>0.9335787078911868</v>
      </c>
      <c r="J46" s="23">
        <v>134634951.97260416</v>
      </c>
      <c r="K46" s="64">
        <v>7.797044370327882E-4</v>
      </c>
      <c r="L46" s="23">
        <v>49437022.859699182</v>
      </c>
      <c r="M46" s="64">
        <v>6.971372696290551E-4</v>
      </c>
      <c r="N46" s="64">
        <v>1.723362860152283</v>
      </c>
      <c r="O46" s="64">
        <v>0.97045283275615613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96840406.306482181</v>
      </c>
      <c r="D48" s="64">
        <v>5.209575558060589E-4</v>
      </c>
      <c r="E48" s="23">
        <v>28051329.503570054</v>
      </c>
      <c r="F48" s="64">
        <v>3.6116390438414652E-4</v>
      </c>
      <c r="G48" s="64">
        <v>2.4522572733729944</v>
      </c>
      <c r="H48" s="64">
        <v>1.4978346526105164</v>
      </c>
      <c r="J48" s="23">
        <v>85410143.883259177</v>
      </c>
      <c r="K48" s="64">
        <v>4.946313507575423E-4</v>
      </c>
      <c r="L48" s="23">
        <v>24159266.803169053</v>
      </c>
      <c r="M48" s="64">
        <v>3.4068243436096807E-4</v>
      </c>
      <c r="N48" s="64">
        <v>2.5352953621943377</v>
      </c>
      <c r="O48" s="64">
        <v>1.5579157529804921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25783631582.16341</v>
      </c>
      <c r="D50" s="63">
        <v>0.13870426819913756</v>
      </c>
      <c r="E50" s="20">
        <v>10965386703.216518</v>
      </c>
      <c r="F50" s="63">
        <v>0.14118054099046037</v>
      </c>
      <c r="G50" s="63">
        <v>1.3513654629799969</v>
      </c>
      <c r="H50" s="63">
        <v>0.70129908326459534</v>
      </c>
      <c r="J50" s="20">
        <v>24422467836.187576</v>
      </c>
      <c r="K50" s="63">
        <v>0.14143657539270177</v>
      </c>
      <c r="L50" s="20">
        <v>10077690230.089945</v>
      </c>
      <c r="M50" s="63">
        <v>0.14211077133650554</v>
      </c>
      <c r="N50" s="63">
        <v>1.4234191842161437</v>
      </c>
      <c r="O50" s="63">
        <v>0.75343259114112149</v>
      </c>
    </row>
    <row r="51" spans="1:15" ht="12.75" customHeight="1">
      <c r="A51" s="11" t="s">
        <v>53</v>
      </c>
      <c r="B51" s="12">
        <v>723</v>
      </c>
      <c r="C51" s="13">
        <v>116826857.22696337</v>
      </c>
      <c r="D51" s="61">
        <v>6.2847561585858763E-4</v>
      </c>
      <c r="E51" s="13">
        <v>48144650.704848744</v>
      </c>
      <c r="F51" s="61">
        <v>6.1986759028876553E-4</v>
      </c>
      <c r="G51" s="61">
        <v>1.4265802226538433</v>
      </c>
      <c r="H51" s="61">
        <v>0.75571971829378737</v>
      </c>
      <c r="J51" s="13">
        <v>115306404.26398636</v>
      </c>
      <c r="K51" s="61">
        <v>6.6776801793059387E-4</v>
      </c>
      <c r="L51" s="13">
        <v>47320066.373084739</v>
      </c>
      <c r="M51" s="61">
        <v>6.6728496098194634E-4</v>
      </c>
      <c r="N51" s="61">
        <v>1.4367337812858962</v>
      </c>
      <c r="O51" s="61">
        <v>0.7630661900628728</v>
      </c>
    </row>
    <row r="52" spans="1:15" ht="12.75" customHeight="1">
      <c r="A52" s="32" t="s">
        <v>54</v>
      </c>
      <c r="B52" s="22">
        <v>724</v>
      </c>
      <c r="C52" s="23">
        <v>723813941.81176865</v>
      </c>
      <c r="D52" s="64">
        <v>3.893791407599326E-3</v>
      </c>
      <c r="E52" s="23">
        <v>309698617.63161516</v>
      </c>
      <c r="F52" s="64">
        <v>3.987403232063271E-3</v>
      </c>
      <c r="G52" s="64">
        <v>1.3371558689769207</v>
      </c>
      <c r="H52" s="64">
        <v>0.69101792126251427</v>
      </c>
      <c r="J52" s="23">
        <v>711166778.36599565</v>
      </c>
      <c r="K52" s="64">
        <v>4.1185433978177619E-3</v>
      </c>
      <c r="L52" s="23">
        <v>301980797.74612218</v>
      </c>
      <c r="M52" s="64">
        <v>4.2583888883962733E-3</v>
      </c>
      <c r="N52" s="64">
        <v>1.3550066218577235</v>
      </c>
      <c r="O52" s="64">
        <v>0.70393359515065757</v>
      </c>
    </row>
    <row r="53" spans="1:15" ht="12.75" customHeight="1">
      <c r="A53" s="32" t="s">
        <v>55</v>
      </c>
      <c r="B53" s="22">
        <v>765</v>
      </c>
      <c r="C53" s="23">
        <v>3188343832.9863377</v>
      </c>
      <c r="D53" s="64">
        <v>1.7151846771947116E-2</v>
      </c>
      <c r="E53" s="23">
        <v>1611386247.4535096</v>
      </c>
      <c r="F53" s="64">
        <v>2.0746772395481679E-2</v>
      </c>
      <c r="G53" s="64">
        <v>0.97863413444474312</v>
      </c>
      <c r="H53" s="64">
        <v>0.43161430753544838</v>
      </c>
      <c r="J53" s="23">
        <v>2958506845.6032968</v>
      </c>
      <c r="K53" s="64">
        <v>1.7133447746749696E-2</v>
      </c>
      <c r="L53" s="23">
        <v>1375799825.5938065</v>
      </c>
      <c r="M53" s="64">
        <v>1.940087162393566E-2</v>
      </c>
      <c r="N53" s="64">
        <v>1.1503904787358006</v>
      </c>
      <c r="O53" s="64">
        <v>0.55588631700730828</v>
      </c>
    </row>
    <row r="54" spans="1:15" ht="12.75" customHeight="1">
      <c r="A54" s="32" t="s">
        <v>56</v>
      </c>
      <c r="B54" s="22">
        <v>766</v>
      </c>
      <c r="C54" s="23">
        <v>292039663.57671088</v>
      </c>
      <c r="D54" s="64">
        <v>1.5710412124237778E-3</v>
      </c>
      <c r="E54" s="23">
        <v>165586560.63</v>
      </c>
      <c r="F54" s="64">
        <v>2.131944895626492E-3</v>
      </c>
      <c r="G54" s="64">
        <v>0.76366767004278757</v>
      </c>
      <c r="H54" s="64">
        <v>0.27607819263641398</v>
      </c>
      <c r="J54" s="23">
        <v>286306333.9799999</v>
      </c>
      <c r="K54" s="64">
        <v>1.6580710705807026E-3</v>
      </c>
      <c r="L54" s="23">
        <v>152335855.39000002</v>
      </c>
      <c r="M54" s="64">
        <v>2.1481674289849702E-3</v>
      </c>
      <c r="N54" s="64">
        <v>0.87944153559263949</v>
      </c>
      <c r="O54" s="64">
        <v>0.35984482714176957</v>
      </c>
    </row>
    <row r="55" spans="1:15" ht="12.75" customHeight="1">
      <c r="A55" s="32" t="s">
        <v>57</v>
      </c>
      <c r="B55" s="22">
        <v>767</v>
      </c>
      <c r="C55" s="23">
        <v>1613470877.9722586</v>
      </c>
      <c r="D55" s="64">
        <v>8.679743063990223E-3</v>
      </c>
      <c r="E55" s="23">
        <v>1271232073.2579734</v>
      </c>
      <c r="F55" s="64">
        <v>1.6367250575334447E-2</v>
      </c>
      <c r="G55" s="64">
        <v>0.26921819541350889</v>
      </c>
      <c r="H55" s="64">
        <v>-8.1674122412626393E-2</v>
      </c>
      <c r="J55" s="23">
        <v>1349590038.4199998</v>
      </c>
      <c r="K55" s="64">
        <v>7.8158110187126276E-3</v>
      </c>
      <c r="L55" s="23">
        <v>1155521753.9900005</v>
      </c>
      <c r="M55" s="64">
        <v>1.6294615532567839E-2</v>
      </c>
      <c r="N55" s="64">
        <v>0.16794862040449199</v>
      </c>
      <c r="O55" s="64">
        <v>-0.15494637117104981</v>
      </c>
    </row>
    <row r="56" spans="1:15" ht="12.75" customHeight="1">
      <c r="A56" s="32" t="s">
        <v>58</v>
      </c>
      <c r="B56" s="22">
        <v>768</v>
      </c>
      <c r="C56" s="23">
        <v>3311298015.4400983</v>
      </c>
      <c r="D56" s="64">
        <v>1.7813284624288675E-2</v>
      </c>
      <c r="E56" s="23">
        <v>1445661889.1227574</v>
      </c>
      <c r="F56" s="64">
        <v>1.8613053339539096E-2</v>
      </c>
      <c r="G56" s="64">
        <v>1.2905065426117224</v>
      </c>
      <c r="H56" s="64">
        <v>0.65726542407331068</v>
      </c>
      <c r="J56" s="23">
        <v>3303401654.8098593</v>
      </c>
      <c r="K56" s="64">
        <v>1.9130819225016749E-2</v>
      </c>
      <c r="L56" s="23">
        <v>1438873130.9821177</v>
      </c>
      <c r="M56" s="64">
        <v>2.0290301232787199E-2</v>
      </c>
      <c r="N56" s="64">
        <v>1.2958255204578659</v>
      </c>
      <c r="O56" s="64">
        <v>0.66111389947027432</v>
      </c>
    </row>
    <row r="57" spans="1:15" ht="12.75" customHeight="1">
      <c r="A57" s="32" t="s">
        <v>59</v>
      </c>
      <c r="B57" s="22">
        <v>773</v>
      </c>
      <c r="C57" s="23">
        <v>27441073.169999998</v>
      </c>
      <c r="D57" s="64">
        <v>1.4762055378098426E-4</v>
      </c>
      <c r="E57" s="23">
        <v>15493841.049999999</v>
      </c>
      <c r="F57" s="64">
        <v>1.9948488098623605E-4</v>
      </c>
      <c r="G57" s="64">
        <v>0.77109556509875254</v>
      </c>
      <c r="H57" s="64">
        <v>0.28145254692044919</v>
      </c>
      <c r="J57" s="23">
        <v>22944914.369999997</v>
      </c>
      <c r="K57" s="64">
        <v>1.3287969639018204E-4</v>
      </c>
      <c r="L57" s="23">
        <v>12981940.049999999</v>
      </c>
      <c r="M57" s="64">
        <v>1.830651143097606E-4</v>
      </c>
      <c r="N57" s="64">
        <v>0.76744880053578735</v>
      </c>
      <c r="O57" s="64">
        <v>0.27881397911568451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156593611.11000001</v>
      </c>
      <c r="D59" s="64">
        <v>8.4240275325290028E-4</v>
      </c>
      <c r="E59" s="23">
        <v>119980222.78</v>
      </c>
      <c r="F59" s="64">
        <v>1.5447583581587336E-3</v>
      </c>
      <c r="G59" s="64">
        <v>0.30516186319420013</v>
      </c>
      <c r="H59" s="64">
        <v>-5.5667561540988175E-2</v>
      </c>
      <c r="J59" s="23">
        <v>244677.72</v>
      </c>
      <c r="K59" s="64">
        <v>1.4169894305446463E-6</v>
      </c>
      <c r="L59" s="23">
        <v>2640303.46</v>
      </c>
      <c r="M59" s="64">
        <v>3.7232297549961069E-5</v>
      </c>
      <c r="N59" s="64">
        <v>-0.90732969762498439</v>
      </c>
      <c r="O59" s="64">
        <v>-0.93294964013094883</v>
      </c>
    </row>
    <row r="60" spans="1:15" ht="12.75" customHeight="1">
      <c r="A60" s="32" t="s">
        <v>62</v>
      </c>
      <c r="B60" s="22">
        <v>776</v>
      </c>
      <c r="C60" s="23">
        <v>275362396.98000008</v>
      </c>
      <c r="D60" s="64">
        <v>1.4813250662910149E-3</v>
      </c>
      <c r="E60" s="23">
        <v>181460737.09000003</v>
      </c>
      <c r="F60" s="64">
        <v>2.3363266361941496E-3</v>
      </c>
      <c r="G60" s="64">
        <v>0.51747646017456184</v>
      </c>
      <c r="H60" s="64">
        <v>9.7949830095189983E-2</v>
      </c>
      <c r="J60" s="23">
        <v>226427218.75000006</v>
      </c>
      <c r="K60" s="64">
        <v>1.3112962461656527E-3</v>
      </c>
      <c r="L60" s="23">
        <v>147018353.73000002</v>
      </c>
      <c r="M60" s="64">
        <v>2.0731825618941504E-3</v>
      </c>
      <c r="N60" s="64">
        <v>0.54012892271828084</v>
      </c>
      <c r="O60" s="64">
        <v>0.11433971689333688</v>
      </c>
    </row>
    <row r="61" spans="1:15" ht="12.75" customHeight="1">
      <c r="A61" s="32" t="s">
        <v>63</v>
      </c>
      <c r="B61" s="22">
        <v>777</v>
      </c>
      <c r="C61" s="23">
        <v>8374896845.6799679</v>
      </c>
      <c r="D61" s="64">
        <v>4.505315453804809E-2</v>
      </c>
      <c r="E61" s="23">
        <v>4180081952.1100068</v>
      </c>
      <c r="F61" s="64">
        <v>5.3819007697215149E-2</v>
      </c>
      <c r="G61" s="64">
        <v>1.0035245580418626</v>
      </c>
      <c r="H61" s="64">
        <v>0.44962344117058306</v>
      </c>
      <c r="J61" s="23">
        <v>6937286747.1899681</v>
      </c>
      <c r="K61" s="64">
        <v>4.0175550096778881E-2</v>
      </c>
      <c r="L61" s="23">
        <v>3465845277.7100067</v>
      </c>
      <c r="M61" s="64">
        <v>4.8873693723760984E-2</v>
      </c>
      <c r="N61" s="64">
        <v>1.0016146686656633</v>
      </c>
      <c r="O61" s="64">
        <v>0.44824156621493638</v>
      </c>
    </row>
    <row r="62" spans="1:15" ht="12.75" customHeight="1">
      <c r="A62" s="32" t="s">
        <v>64</v>
      </c>
      <c r="B62" s="22">
        <v>778</v>
      </c>
      <c r="C62" s="23">
        <v>61747514.199999996</v>
      </c>
      <c r="D62" s="64">
        <v>3.3217367937229215E-4</v>
      </c>
      <c r="E62" s="23">
        <v>16624406.720000001</v>
      </c>
      <c r="F62" s="64">
        <v>2.1404103639013279E-4</v>
      </c>
      <c r="G62" s="64">
        <v>2.7142687399313092</v>
      </c>
      <c r="H62" s="64">
        <v>1.6874095506340421</v>
      </c>
      <c r="J62" s="23">
        <v>52091239.589999996</v>
      </c>
      <c r="K62" s="64">
        <v>3.0167330283688613E-4</v>
      </c>
      <c r="L62" s="23">
        <v>13698796.59</v>
      </c>
      <c r="M62" s="64">
        <v>1.9317388263971445E-4</v>
      </c>
      <c r="N62" s="64">
        <v>2.8026142842376491</v>
      </c>
      <c r="O62" s="64">
        <v>1.7513307895504302</v>
      </c>
    </row>
    <row r="63" spans="1:15" ht="12.75" customHeight="1">
      <c r="A63" s="32" t="s">
        <v>65</v>
      </c>
      <c r="B63" s="22">
        <v>779</v>
      </c>
      <c r="C63" s="23">
        <v>2276311575.1499991</v>
      </c>
      <c r="D63" s="64">
        <v>1.224552601204654E-2</v>
      </c>
      <c r="E63" s="23">
        <v>969480107.94999838</v>
      </c>
      <c r="F63" s="64">
        <v>1.2482161352296092E-2</v>
      </c>
      <c r="G63" s="64">
        <v>1.3479714090919765</v>
      </c>
      <c r="H63" s="64">
        <v>0.69884336089427457</v>
      </c>
      <c r="J63" s="23">
        <v>1917718981.0699992</v>
      </c>
      <c r="K63" s="64">
        <v>1.1105986793284806E-2</v>
      </c>
      <c r="L63" s="23">
        <v>805918037.7799983</v>
      </c>
      <c r="M63" s="64">
        <v>1.1364671007743051E-2</v>
      </c>
      <c r="N63" s="64">
        <v>1.3795459229980698</v>
      </c>
      <c r="O63" s="64">
        <v>0.72168867882068599</v>
      </c>
    </row>
    <row r="64" spans="1:15" ht="12.75" customHeight="1">
      <c r="A64" s="32" t="s">
        <v>66</v>
      </c>
      <c r="B64" s="22">
        <v>780</v>
      </c>
      <c r="C64" s="23">
        <v>2089909.6599999997</v>
      </c>
      <c r="D64" s="64">
        <v>1.1242768074344538E-5</v>
      </c>
      <c r="E64" s="23">
        <v>5590736.5</v>
      </c>
      <c r="F64" s="64">
        <v>7.198133772825209E-5</v>
      </c>
      <c r="G64" s="64">
        <v>-0.62618348047703565</v>
      </c>
      <c r="H64" s="64">
        <v>-0.72953004882210815</v>
      </c>
      <c r="J64" s="23">
        <v>815272.1399999999</v>
      </c>
      <c r="K64" s="64">
        <v>4.7214433966342139E-6</v>
      </c>
      <c r="L64" s="23">
        <v>2215846.98</v>
      </c>
      <c r="M64" s="64">
        <v>3.1246815123494417E-5</v>
      </c>
      <c r="N64" s="64">
        <v>-0.63207200345576209</v>
      </c>
      <c r="O64" s="64">
        <v>-0.73379061099469078</v>
      </c>
    </row>
    <row r="65" spans="1:15" ht="12.75" customHeight="1">
      <c r="A65" s="32" t="s">
        <v>67</v>
      </c>
      <c r="B65" s="22">
        <v>781</v>
      </c>
      <c r="C65" s="23">
        <v>468923.46</v>
      </c>
      <c r="D65" s="64">
        <v>2.5225959792918415E-6</v>
      </c>
      <c r="E65" s="23">
        <v>245656.97</v>
      </c>
      <c r="F65" s="64">
        <v>3.1628600852265332E-6</v>
      </c>
      <c r="G65" s="64">
        <v>0.90885469278563535</v>
      </c>
      <c r="H65" s="64">
        <v>0.38112632427873194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74952306.540000007</v>
      </c>
      <c r="D66" s="64">
        <v>4.0320948565135466E-4</v>
      </c>
      <c r="E66" s="23">
        <v>37170327.659999996</v>
      </c>
      <c r="F66" s="64">
        <v>4.7857199293228176E-4</v>
      </c>
      <c r="G66" s="64">
        <v>1.0164553626105972</v>
      </c>
      <c r="H66" s="64">
        <v>0.45897935215295371</v>
      </c>
      <c r="J66" s="23">
        <v>46914928.890000008</v>
      </c>
      <c r="K66" s="64">
        <v>2.7169600228367215E-4</v>
      </c>
      <c r="L66" s="23">
        <v>24283084.779999997</v>
      </c>
      <c r="M66" s="64">
        <v>3.4242845629566036E-4</v>
      </c>
      <c r="N66" s="64">
        <v>0.93200037454220075</v>
      </c>
      <c r="O66" s="64">
        <v>0.3978730732524427</v>
      </c>
    </row>
    <row r="67" spans="1:15" ht="12.75" customHeight="1">
      <c r="A67" s="32" t="s">
        <v>69</v>
      </c>
      <c r="B67" s="22">
        <v>783</v>
      </c>
      <c r="C67" s="23">
        <v>348327507.00999993</v>
      </c>
      <c r="D67" s="64">
        <v>1.8738443341268882E-3</v>
      </c>
      <c r="E67" s="23">
        <v>306348609.1699999</v>
      </c>
      <c r="F67" s="64">
        <v>3.944271510425517E-3</v>
      </c>
      <c r="G67" s="64">
        <v>0.1370298300153372</v>
      </c>
      <c r="H67" s="64">
        <v>-0.17731724910257052</v>
      </c>
      <c r="J67" s="23">
        <v>289680112.70999992</v>
      </c>
      <c r="K67" s="64">
        <v>1.6776094609229307E-3</v>
      </c>
      <c r="L67" s="23">
        <v>260490750.02999988</v>
      </c>
      <c r="M67" s="64">
        <v>3.6733160642562976E-3</v>
      </c>
      <c r="N67" s="64">
        <v>0.11205527519360436</v>
      </c>
      <c r="O67" s="64">
        <v>-0.1953872547618809</v>
      </c>
    </row>
    <row r="68" spans="1:15" ht="12.75" customHeight="1" thickBot="1">
      <c r="A68" s="81" t="s">
        <v>70</v>
      </c>
      <c r="B68" s="82"/>
      <c r="C68" s="20">
        <v>20843984851.974102</v>
      </c>
      <c r="D68" s="63">
        <v>0.11213120448273139</v>
      </c>
      <c r="E68" s="20">
        <v>10684186636.800709</v>
      </c>
      <c r="F68" s="63">
        <v>0.1375600596907455</v>
      </c>
      <c r="G68" s="63">
        <v>0.95091920054811596</v>
      </c>
      <c r="H68" s="63">
        <v>0.4115615371884207</v>
      </c>
      <c r="J68" s="20">
        <v>18218402147.873104</v>
      </c>
      <c r="K68" s="63">
        <v>0.10550729050829831</v>
      </c>
      <c r="L68" s="20">
        <v>9206923821.1851387</v>
      </c>
      <c r="M68" s="63">
        <v>0.12983163959122701</v>
      </c>
      <c r="N68" s="63">
        <v>0.97877190055081664</v>
      </c>
      <c r="O68" s="63">
        <v>0.43171398636192526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46775228722.154778</v>
      </c>
      <c r="D70" s="64">
        <v>0.25162955998184411</v>
      </c>
      <c r="E70" s="23">
        <v>18040510674.785744</v>
      </c>
      <c r="F70" s="64">
        <v>0.23227352812494195</v>
      </c>
      <c r="G70" s="64">
        <v>1.5927885061219476</v>
      </c>
      <c r="H70" s="64">
        <v>0.87597750243972783</v>
      </c>
      <c r="J70" s="23">
        <v>41166995158.480873</v>
      </c>
      <c r="K70" s="64">
        <v>0.23840829081965464</v>
      </c>
      <c r="L70" s="23">
        <v>15610938767.791601</v>
      </c>
      <c r="M70" s="64">
        <v>0.22013799778781468</v>
      </c>
      <c r="N70" s="64">
        <v>1.6370608309230179</v>
      </c>
      <c r="O70" s="64">
        <v>0.90801015188699674</v>
      </c>
    </row>
    <row r="71" spans="1:15" ht="12.75" customHeight="1">
      <c r="A71" s="32" t="s">
        <v>73</v>
      </c>
      <c r="B71" s="22">
        <v>903</v>
      </c>
      <c r="C71" s="23">
        <v>901710090.49167442</v>
      </c>
      <c r="D71" s="64">
        <v>4.8507921714157362E-3</v>
      </c>
      <c r="E71" s="23">
        <v>610214615.72174585</v>
      </c>
      <c r="F71" s="64">
        <v>7.8565792433577496E-3</v>
      </c>
      <c r="G71" s="64">
        <v>0.47769336764435799</v>
      </c>
      <c r="H71" s="64">
        <v>6.9165304713376896E-2</v>
      </c>
      <c r="J71" s="23">
        <v>480620906.11335433</v>
      </c>
      <c r="K71" s="64">
        <v>2.783395006547445E-3</v>
      </c>
      <c r="L71" s="23">
        <v>332395929.26023781</v>
      </c>
      <c r="M71" s="64">
        <v>4.6872885371339037E-3</v>
      </c>
      <c r="N71" s="64">
        <v>0.44592897747874916</v>
      </c>
      <c r="O71" s="64">
        <v>4.6182604354785717E-2</v>
      </c>
    </row>
    <row r="72" spans="1:15" ht="12.75" customHeight="1">
      <c r="A72" s="16" t="s">
        <v>74</v>
      </c>
      <c r="B72" s="17">
        <v>716</v>
      </c>
      <c r="C72" s="18">
        <v>3473691425.0942793</v>
      </c>
      <c r="D72" s="62">
        <v>1.8686887668711169E-2</v>
      </c>
      <c r="E72" s="18">
        <v>1176421868.4394503</v>
      </c>
      <c r="F72" s="62">
        <v>1.5146558923505233E-2</v>
      </c>
      <c r="G72" s="62">
        <v>1.9527599905144641</v>
      </c>
      <c r="H72" s="62">
        <v>1.136430063319922</v>
      </c>
      <c r="J72" s="18">
        <v>3333201695.4442792</v>
      </c>
      <c r="K72" s="62">
        <v>1.9303398659747357E-2</v>
      </c>
      <c r="L72" s="18">
        <v>1027767060.4894503</v>
      </c>
      <c r="M72" s="62">
        <v>1.4493079900820207E-2</v>
      </c>
      <c r="N72" s="62">
        <v>2.2431489814987056</v>
      </c>
      <c r="O72" s="62">
        <v>1.346537140220466</v>
      </c>
    </row>
    <row r="73" spans="1:15" ht="12.75" customHeight="1" thickBot="1">
      <c r="A73" s="81" t="s">
        <v>75</v>
      </c>
      <c r="B73" s="82"/>
      <c r="C73" s="20">
        <v>51150630237.740723</v>
      </c>
      <c r="D73" s="63">
        <v>0.275167239821971</v>
      </c>
      <c r="E73" s="20">
        <v>19827147158.946938</v>
      </c>
      <c r="F73" s="63">
        <v>0.2552766662918049</v>
      </c>
      <c r="G73" s="63">
        <v>1.5798280422132822</v>
      </c>
      <c r="H73" s="63">
        <v>0.86660013183798745</v>
      </c>
      <c r="J73" s="20">
        <v>44980817760.038506</v>
      </c>
      <c r="K73" s="63">
        <v>0.26049508448594944</v>
      </c>
      <c r="L73" s="20">
        <v>16971101757.54129</v>
      </c>
      <c r="M73" s="63">
        <v>0.23931836622576882</v>
      </c>
      <c r="N73" s="63">
        <v>1.6504359235281116</v>
      </c>
      <c r="O73" s="63">
        <v>0.91768752154555511</v>
      </c>
    </row>
    <row r="74" spans="1:15" ht="12.75" customHeight="1">
      <c r="A74" s="21" t="s">
        <v>76</v>
      </c>
      <c r="B74" s="22">
        <v>728</v>
      </c>
      <c r="C74" s="23">
        <v>298940783.47942203</v>
      </c>
      <c r="D74" s="64">
        <v>1.6081661140424557E-3</v>
      </c>
      <c r="E74" s="23">
        <v>178547444.25318998</v>
      </c>
      <c r="F74" s="64">
        <v>2.2988176755075348E-3</v>
      </c>
      <c r="G74" s="64">
        <v>0.67429326546678392</v>
      </c>
      <c r="H74" s="64">
        <v>0.21141253561014683</v>
      </c>
      <c r="J74" s="23">
        <v>287589558.829422</v>
      </c>
      <c r="K74" s="64">
        <v>1.6655025443113036E-3</v>
      </c>
      <c r="L74" s="23">
        <v>170761726.11318997</v>
      </c>
      <c r="M74" s="64">
        <v>2.4080002519071219E-3</v>
      </c>
      <c r="N74" s="64">
        <v>0.68415701442835219</v>
      </c>
      <c r="O74" s="64">
        <v>0.21854931946194367</v>
      </c>
    </row>
    <row r="75" spans="1:15" ht="12.75" customHeight="1" thickBot="1">
      <c r="A75" s="83" t="s">
        <v>77</v>
      </c>
      <c r="B75" s="84"/>
      <c r="C75" s="31">
        <v>298940783.47942203</v>
      </c>
      <c r="D75" s="67">
        <v>1.6081661140424557E-3</v>
      </c>
      <c r="E75" s="31">
        <v>178547444.25318998</v>
      </c>
      <c r="F75" s="67">
        <v>2.2988176755075348E-3</v>
      </c>
      <c r="G75" s="67">
        <v>0.67429326546678392</v>
      </c>
      <c r="H75" s="67">
        <v>0.21141253561014683</v>
      </c>
      <c r="J75" s="31">
        <v>287589558.829422</v>
      </c>
      <c r="K75" s="67">
        <v>1.6655025443113036E-3</v>
      </c>
      <c r="L75" s="31">
        <v>170761726.11318997</v>
      </c>
      <c r="M75" s="67">
        <v>2.4080002519071219E-3</v>
      </c>
      <c r="N75" s="67">
        <v>0.68415701442835219</v>
      </c>
      <c r="O75" s="67">
        <v>0.21854931946194367</v>
      </c>
    </row>
    <row r="76" spans="1:15" ht="12.75" customHeight="1">
      <c r="A76" s="21" t="s">
        <v>78</v>
      </c>
      <c r="B76" s="22">
        <v>735</v>
      </c>
      <c r="C76" s="23">
        <v>275953651.74999994</v>
      </c>
      <c r="D76" s="64">
        <v>1.4845057493507593E-3</v>
      </c>
      <c r="E76" s="23">
        <v>123537501.18000001</v>
      </c>
      <c r="F76" s="64">
        <v>1.5905587026936291E-3</v>
      </c>
      <c r="G76" s="64">
        <v>1.2337642344564048</v>
      </c>
      <c r="H76" s="64">
        <v>0.61621028468012806</v>
      </c>
      <c r="J76" s="23">
        <v>252422980.85999995</v>
      </c>
      <c r="K76" s="64">
        <v>1.4618441593504856E-3</v>
      </c>
      <c r="L76" s="23">
        <v>118648089.41</v>
      </c>
      <c r="M76" s="64">
        <v>1.6731186530534277E-3</v>
      </c>
      <c r="N76" s="64">
        <v>1.1274930099188349</v>
      </c>
      <c r="O76" s="64">
        <v>0.53931915919169038</v>
      </c>
    </row>
    <row r="77" spans="1:15" ht="12.75" customHeight="1" thickBot="1">
      <c r="A77" s="83" t="s">
        <v>79</v>
      </c>
      <c r="B77" s="84"/>
      <c r="C77" s="31">
        <v>275953651.74999994</v>
      </c>
      <c r="D77" s="67">
        <v>1.4845057493507593E-3</v>
      </c>
      <c r="E77" s="31">
        <v>123537501.18000001</v>
      </c>
      <c r="F77" s="67">
        <v>1.5905587026936291E-3</v>
      </c>
      <c r="G77" s="67">
        <v>1.2337642344564048</v>
      </c>
      <c r="H77" s="67">
        <v>0.61621028468012806</v>
      </c>
      <c r="J77" s="31">
        <v>252422980.85999995</v>
      </c>
      <c r="K77" s="67">
        <v>1.4618441593504856E-3</v>
      </c>
      <c r="L77" s="31">
        <v>118648089.41</v>
      </c>
      <c r="M77" s="67">
        <v>1.6731186530534277E-3</v>
      </c>
      <c r="N77" s="67">
        <v>1.1274930099188349</v>
      </c>
      <c r="O77" s="67">
        <v>0.53931915919169038</v>
      </c>
    </row>
    <row r="78" spans="1:15" ht="12.75" customHeight="1">
      <c r="A78" s="11" t="s">
        <v>80</v>
      </c>
      <c r="B78" s="12">
        <v>719</v>
      </c>
      <c r="C78" s="13">
        <v>1538757153.8063581</v>
      </c>
      <c r="D78" s="61">
        <v>8.2778170435287585E-3</v>
      </c>
      <c r="E78" s="13">
        <v>589544161.54334402</v>
      </c>
      <c r="F78" s="61">
        <v>7.5904449078883704E-3</v>
      </c>
      <c r="G78" s="61">
        <v>1.610079539721176</v>
      </c>
      <c r="H78" s="61">
        <v>0.88848819891554598</v>
      </c>
      <c r="J78" s="13">
        <v>1499117823.9063582</v>
      </c>
      <c r="K78" s="61">
        <v>8.6817635525474075E-3</v>
      </c>
      <c r="L78" s="13">
        <v>566402883.63674402</v>
      </c>
      <c r="M78" s="61">
        <v>7.9871427721112127E-3</v>
      </c>
      <c r="N78" s="61">
        <v>1.646734095492</v>
      </c>
      <c r="O78" s="61">
        <v>0.91500911330005086</v>
      </c>
    </row>
    <row r="79" spans="1:15" ht="12.75" customHeight="1">
      <c r="A79" s="32" t="s">
        <v>81</v>
      </c>
      <c r="B79" s="22">
        <v>720</v>
      </c>
      <c r="C79" s="23">
        <v>1762551274.8435214</v>
      </c>
      <c r="D79" s="64">
        <v>9.4817281251315007E-3</v>
      </c>
      <c r="E79" s="23">
        <v>927389875.93214321</v>
      </c>
      <c r="F79" s="64">
        <v>1.1940245058094476E-2</v>
      </c>
      <c r="G79" s="64">
        <v>0.90055048107133606</v>
      </c>
      <c r="H79" s="64">
        <v>0.37511792277790046</v>
      </c>
      <c r="J79" s="23">
        <v>1520854779.3435214</v>
      </c>
      <c r="K79" s="64">
        <v>8.8076476588186299E-3</v>
      </c>
      <c r="L79" s="23">
        <v>775828669.14994323</v>
      </c>
      <c r="M79" s="64">
        <v>1.0940365111509184E-2</v>
      </c>
      <c r="N79" s="64">
        <v>0.96029721486044761</v>
      </c>
      <c r="O79" s="64">
        <v>0.41834687422071326</v>
      </c>
    </row>
    <row r="80" spans="1:15" ht="12.75" customHeight="1">
      <c r="A80" s="32" t="s">
        <v>82</v>
      </c>
      <c r="B80" s="22">
        <v>721</v>
      </c>
      <c r="C80" s="23">
        <v>574013</v>
      </c>
      <c r="D80" s="64">
        <v>3.0879301407979196E-6</v>
      </c>
      <c r="E80" s="23">
        <v>331784.89000000007</v>
      </c>
      <c r="F80" s="64">
        <v>4.2717663800146858E-6</v>
      </c>
      <c r="G80" s="64">
        <v>0.73007577289007908</v>
      </c>
      <c r="H80" s="64">
        <v>0.25177322399976787</v>
      </c>
      <c r="J80" s="23">
        <v>473752.55</v>
      </c>
      <c r="K80" s="64">
        <v>2.7436186508668387E-6</v>
      </c>
      <c r="L80" s="23">
        <v>313206.38000000006</v>
      </c>
      <c r="M80" s="64">
        <v>4.4166866844564059E-6</v>
      </c>
      <c r="N80" s="64">
        <v>0.51258907944340049</v>
      </c>
      <c r="O80" s="64">
        <v>9.4413631027711942E-2</v>
      </c>
    </row>
    <row r="81" spans="1:15" ht="12.75" customHeight="1">
      <c r="A81" s="32" t="s">
        <v>83</v>
      </c>
      <c r="B81" s="22">
        <v>722</v>
      </c>
      <c r="C81" s="23">
        <v>13143256.289999999</v>
      </c>
      <c r="D81" s="64">
        <v>7.0704770181377149E-5</v>
      </c>
      <c r="E81" s="23">
        <v>12134456.470000001</v>
      </c>
      <c r="F81" s="64">
        <v>1.5623244080915702E-4</v>
      </c>
      <c r="G81" s="64">
        <v>8.3135146802335358E-2</v>
      </c>
      <c r="H81" s="64">
        <v>-0.21631202749270284</v>
      </c>
      <c r="J81" s="23">
        <v>5598706.0300000003</v>
      </c>
      <c r="K81" s="64">
        <v>3.2423496790948431E-5</v>
      </c>
      <c r="L81" s="23">
        <v>4059375.49</v>
      </c>
      <c r="M81" s="64">
        <v>5.7243373119959104E-5</v>
      </c>
      <c r="N81" s="64">
        <v>0.37920378240249963</v>
      </c>
      <c r="O81" s="64">
        <v>-2.0955195698576512E-3</v>
      </c>
    </row>
    <row r="82" spans="1:15" ht="12.75" customHeight="1">
      <c r="A82" s="32" t="s">
        <v>84</v>
      </c>
      <c r="B82" s="22">
        <v>725</v>
      </c>
      <c r="C82" s="23">
        <v>10646759.030000001</v>
      </c>
      <c r="D82" s="64">
        <v>5.7274744841230822E-5</v>
      </c>
      <c r="E82" s="23">
        <v>5918955.9700000007</v>
      </c>
      <c r="F82" s="64">
        <v>7.6207198939750413E-5</v>
      </c>
      <c r="G82" s="64">
        <v>0.79875624754816354</v>
      </c>
      <c r="H82" s="64">
        <v>0.3014660643572562</v>
      </c>
      <c r="J82" s="23">
        <v>10646759.030000001</v>
      </c>
      <c r="K82" s="64">
        <v>6.165802515678899E-5</v>
      </c>
      <c r="L82" s="23">
        <v>5918955.9700000007</v>
      </c>
      <c r="M82" s="64">
        <v>8.3466288325872377E-5</v>
      </c>
      <c r="N82" s="64">
        <v>0.79875624754816354</v>
      </c>
      <c r="O82" s="64">
        <v>0.3014660643572562</v>
      </c>
    </row>
    <row r="83" spans="1:15" ht="12.75" customHeight="1">
      <c r="A83" s="32" t="s">
        <v>85</v>
      </c>
      <c r="B83" s="22">
        <v>726</v>
      </c>
      <c r="C83" s="23">
        <v>121351044.09009999</v>
      </c>
      <c r="D83" s="64">
        <v>6.5281369352805077E-4</v>
      </c>
      <c r="E83" s="23">
        <v>57016905.630000018</v>
      </c>
      <c r="F83" s="64">
        <v>7.3409883302010545E-4</v>
      </c>
      <c r="G83" s="64">
        <v>1.1283344430787543</v>
      </c>
      <c r="H83" s="64">
        <v>0.53992796691900335</v>
      </c>
      <c r="J83" s="23">
        <v>121333183.09009999</v>
      </c>
      <c r="K83" s="64">
        <v>7.0267059057526813E-4</v>
      </c>
      <c r="L83" s="23">
        <v>57016905.630000018</v>
      </c>
      <c r="M83" s="64">
        <v>8.0402515390947185E-4</v>
      </c>
      <c r="N83" s="64">
        <v>1.1280211851107422</v>
      </c>
      <c r="O83" s="64">
        <v>0.53970131329914084</v>
      </c>
    </row>
    <row r="84" spans="1:15" s="35" customFormat="1" ht="12.75" customHeight="1">
      <c r="A84" s="32" t="s">
        <v>86</v>
      </c>
      <c r="B84" s="22">
        <v>730</v>
      </c>
      <c r="C84" s="23">
        <v>41903328.859700002</v>
      </c>
      <c r="D84" s="64">
        <v>2.2542094375150904E-4</v>
      </c>
      <c r="E84" s="23">
        <v>41469290.421848267</v>
      </c>
      <c r="F84" s="64">
        <v>5.339216039257135E-4</v>
      </c>
      <c r="G84" s="64">
        <v>1.0466502644160602E-2</v>
      </c>
      <c r="H84" s="64">
        <v>-0.26889045463847716</v>
      </c>
      <c r="J84" s="23">
        <v>22377899.979700003</v>
      </c>
      <c r="K84" s="64">
        <v>1.2959597526501456E-4</v>
      </c>
      <c r="L84" s="23">
        <v>22307025.600000001</v>
      </c>
      <c r="M84" s="64">
        <v>3.1456301412936789E-4</v>
      </c>
      <c r="N84" s="64">
        <v>3.1772223231769647E-3</v>
      </c>
      <c r="O84" s="64">
        <v>-0.27416451608192094</v>
      </c>
    </row>
    <row r="85" spans="1:15" s="35" customFormat="1" ht="12.75" customHeight="1">
      <c r="A85" s="32" t="s">
        <v>87</v>
      </c>
      <c r="B85" s="22">
        <v>731</v>
      </c>
      <c r="C85" s="23">
        <v>5834844.8199999984</v>
      </c>
      <c r="D85" s="64">
        <v>3.1388824271500134E-5</v>
      </c>
      <c r="E85" s="23">
        <v>3748096.51</v>
      </c>
      <c r="F85" s="64">
        <v>4.8257148360398127E-5</v>
      </c>
      <c r="G85" s="64">
        <v>0.55674882021647809</v>
      </c>
      <c r="H85" s="64">
        <v>0.12636482180484632</v>
      </c>
      <c r="J85" s="23">
        <v>5834844.8199999984</v>
      </c>
      <c r="K85" s="64">
        <v>3.3791035157627666E-5</v>
      </c>
      <c r="L85" s="23">
        <v>3748096.51</v>
      </c>
      <c r="M85" s="64">
        <v>5.2853865709167618E-5</v>
      </c>
      <c r="N85" s="64">
        <v>0.55674882021647809</v>
      </c>
      <c r="O85" s="64">
        <v>0.12636482180484632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797396577.21539927</v>
      </c>
      <c r="D87" s="64">
        <v>4.2896326824523609E-3</v>
      </c>
      <c r="E87" s="23">
        <v>625279936.66999984</v>
      </c>
      <c r="F87" s="64">
        <v>8.0505468816395361E-3</v>
      </c>
      <c r="G87" s="64">
        <v>0.27526333479053622</v>
      </c>
      <c r="H87" s="64">
        <v>-7.7300242536331387E-2</v>
      </c>
      <c r="J87" s="23">
        <v>714439760.02539933</v>
      </c>
      <c r="K87" s="64">
        <v>4.1374980472960281E-3</v>
      </c>
      <c r="L87" s="23">
        <v>513032714.80999988</v>
      </c>
      <c r="M87" s="64">
        <v>7.2345421577678171E-3</v>
      </c>
      <c r="N87" s="64">
        <v>0.39258129043484091</v>
      </c>
      <c r="O87" s="64">
        <v>7.5835977388329923E-3</v>
      </c>
    </row>
    <row r="88" spans="1:15" s="35" customFormat="1" ht="12.75" customHeight="1">
      <c r="A88" s="32" t="s">
        <v>90</v>
      </c>
      <c r="B88" s="22">
        <v>734</v>
      </c>
      <c r="C88" s="23">
        <v>8023783.5800000001</v>
      </c>
      <c r="D88" s="64">
        <v>4.3164324083115604E-5</v>
      </c>
      <c r="E88" s="23">
        <v>10328173.260000002</v>
      </c>
      <c r="F88" s="64">
        <v>1.3297634892003271E-4</v>
      </c>
      <c r="G88" s="64">
        <v>-0.22311686897475624</v>
      </c>
      <c r="H88" s="64">
        <v>-0.43789658416522403</v>
      </c>
      <c r="J88" s="23">
        <v>8009438.4100000001</v>
      </c>
      <c r="K88" s="64">
        <v>4.6384646593765538E-5</v>
      </c>
      <c r="L88" s="23">
        <v>5345673.9800000004</v>
      </c>
      <c r="M88" s="64">
        <v>7.5382139683460725E-5</v>
      </c>
      <c r="N88" s="64">
        <v>0.49830282205126153</v>
      </c>
      <c r="O88" s="64">
        <v>8.4077000254150658E-2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80952.3</v>
      </c>
      <c r="D90" s="64">
        <v>4.3548673485951615E-7</v>
      </c>
      <c r="E90" s="23">
        <v>52467.41</v>
      </c>
      <c r="F90" s="64">
        <v>6.7552358422484609E-7</v>
      </c>
      <c r="G90" s="64">
        <v>0.5429063489125916</v>
      </c>
      <c r="H90" s="64">
        <v>0.11634928652962273</v>
      </c>
      <c r="J90" s="23">
        <v>80952.3</v>
      </c>
      <c r="K90" s="64">
        <v>4.688148699369905E-7</v>
      </c>
      <c r="L90" s="23">
        <v>52467.41</v>
      </c>
      <c r="M90" s="64">
        <v>7.3987034081143192E-7</v>
      </c>
      <c r="N90" s="64">
        <v>0.5429063489125916</v>
      </c>
      <c r="O90" s="64">
        <v>0.11634928652962273</v>
      </c>
    </row>
    <row r="91" spans="1:15" s="35" customFormat="1" ht="12.75" customHeight="1">
      <c r="A91" s="36" t="s">
        <v>93</v>
      </c>
      <c r="B91" s="37">
        <v>771</v>
      </c>
      <c r="C91" s="38">
        <v>588331427.63</v>
      </c>
      <c r="D91" s="69">
        <v>3.1649568009040683E-3</v>
      </c>
      <c r="E91" s="38">
        <v>324677435.20000005</v>
      </c>
      <c r="F91" s="69">
        <v>4.1802571299638042E-3</v>
      </c>
      <c r="G91" s="69">
        <v>0.81204901802797025</v>
      </c>
      <c r="H91" s="69">
        <v>0.31108387094129974</v>
      </c>
      <c r="J91" s="38">
        <v>570639808.77999997</v>
      </c>
      <c r="K91" s="69">
        <v>3.3047168237846833E-3</v>
      </c>
      <c r="L91" s="38">
        <v>312166725.08000004</v>
      </c>
      <c r="M91" s="69">
        <v>4.4020259676421647E-3</v>
      </c>
      <c r="N91" s="69">
        <v>0.82799690977236651</v>
      </c>
      <c r="O91" s="69">
        <v>0.32262275506285132</v>
      </c>
    </row>
    <row r="92" spans="1:15" s="35" customFormat="1" ht="12.75" customHeight="1" thickBot="1">
      <c r="A92" s="95" t="s">
        <v>94</v>
      </c>
      <c r="B92" s="96"/>
      <c r="C92" s="70">
        <v>4888594415.4650803</v>
      </c>
      <c r="D92" s="71">
        <v>2.6298425369549138E-2</v>
      </c>
      <c r="E92" s="70">
        <v>2597891539.9073353</v>
      </c>
      <c r="F92" s="71">
        <v>3.3448134841525583E-2</v>
      </c>
      <c r="G92" s="71">
        <v>0.88175462307385333</v>
      </c>
      <c r="H92" s="71">
        <v>0.36151843070244816</v>
      </c>
      <c r="J92" s="70">
        <v>4479407708.2650795</v>
      </c>
      <c r="K92" s="71">
        <v>2.5941362285506971E-2</v>
      </c>
      <c r="L92" s="70">
        <v>2266192699.646687</v>
      </c>
      <c r="M92" s="71">
        <v>3.1956766400932944E-2</v>
      </c>
      <c r="N92" s="71">
        <v>0.97662260096568398</v>
      </c>
      <c r="O92" s="71">
        <v>0.43015888934641788</v>
      </c>
    </row>
    <row r="93" spans="1:15" ht="12.75" customHeight="1">
      <c r="A93" s="72" t="s">
        <v>95</v>
      </c>
      <c r="B93" s="73">
        <v>707</v>
      </c>
      <c r="C93" s="13">
        <v>34678298.560000002</v>
      </c>
      <c r="D93" s="74">
        <v>1.8655355079939497E-4</v>
      </c>
      <c r="E93" s="13">
        <v>22253614.550000004</v>
      </c>
      <c r="F93" s="61">
        <v>2.8651769665729996E-4</v>
      </c>
      <c r="G93" s="61">
        <v>0.55832206413407093</v>
      </c>
      <c r="H93" s="61">
        <v>0.12750312143410114</v>
      </c>
      <c r="J93" s="13">
        <v>34678298.560000002</v>
      </c>
      <c r="K93" s="74">
        <v>2.0083063765998651E-4</v>
      </c>
      <c r="L93" s="13">
        <v>22253614.550000004</v>
      </c>
      <c r="M93" s="61">
        <v>3.13809837028257E-4</v>
      </c>
      <c r="N93" s="61">
        <v>0.55832206413407093</v>
      </c>
      <c r="O93" s="61">
        <v>0.12750312143410114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507006683.84337133</v>
      </c>
      <c r="D97" s="64">
        <v>2.7274664870411435E-3</v>
      </c>
      <c r="E97" s="23">
        <v>333612694.84531713</v>
      </c>
      <c r="F97" s="64">
        <v>4.2952995652885944E-3</v>
      </c>
      <c r="G97" s="64">
        <v>0.51974637559416048</v>
      </c>
      <c r="H97" s="64">
        <v>9.9592197087157608E-2</v>
      </c>
      <c r="J97" s="23">
        <v>504536802.1084969</v>
      </c>
      <c r="K97" s="64">
        <v>2.9218978986257351E-3</v>
      </c>
      <c r="L97" s="23">
        <v>328289797.82847589</v>
      </c>
      <c r="M97" s="64">
        <v>4.6293858340686255E-3</v>
      </c>
      <c r="N97" s="64">
        <v>0.53686409217049791</v>
      </c>
      <c r="O97" s="64">
        <v>0.11197749234534271</v>
      </c>
    </row>
    <row r="98" spans="1:15" s="35" customFormat="1" ht="12.75" customHeight="1">
      <c r="A98" s="16" t="s">
        <v>100</v>
      </c>
      <c r="B98" s="17">
        <v>756</v>
      </c>
      <c r="C98" s="18">
        <v>185681854.63136616</v>
      </c>
      <c r="D98" s="62">
        <v>9.9888433801229829E-4</v>
      </c>
      <c r="E98" s="18">
        <v>146893763.67949489</v>
      </c>
      <c r="F98" s="62">
        <v>1.8912731110807622E-3</v>
      </c>
      <c r="G98" s="62">
        <v>0.26405539609225603</v>
      </c>
      <c r="H98" s="62">
        <v>-8.5409596923336828E-2</v>
      </c>
      <c r="J98" s="18">
        <v>181512584.8439526</v>
      </c>
      <c r="K98" s="62">
        <v>1.0511844488117644E-3</v>
      </c>
      <c r="L98" s="18">
        <v>139599190.84240198</v>
      </c>
      <c r="M98" s="62">
        <v>1.9685610725890239E-3</v>
      </c>
      <c r="N98" s="62">
        <v>0.3002409523194729</v>
      </c>
      <c r="O98" s="62">
        <v>-5.9228020896119671E-2</v>
      </c>
    </row>
    <row r="99" spans="1:15" s="35" customFormat="1" ht="12.75" customHeight="1" thickBot="1">
      <c r="A99" s="40" t="s">
        <v>101</v>
      </c>
      <c r="B99" s="41"/>
      <c r="C99" s="20">
        <v>727366837.03473759</v>
      </c>
      <c r="D99" s="63">
        <v>3.9129043758528376E-3</v>
      </c>
      <c r="E99" s="20">
        <v>502760073.07481205</v>
      </c>
      <c r="F99" s="63">
        <v>6.4730903730266564E-3</v>
      </c>
      <c r="G99" s="63">
        <v>0.44674741688666963</v>
      </c>
      <c r="H99" s="63">
        <v>4.6774775259872392E-2</v>
      </c>
      <c r="J99" s="20">
        <v>720727685.5124495</v>
      </c>
      <c r="K99" s="63">
        <v>4.1739129850974855E-3</v>
      </c>
      <c r="L99" s="20">
        <v>490142603.22087789</v>
      </c>
      <c r="M99" s="63">
        <v>6.9117567436859061E-3</v>
      </c>
      <c r="N99" s="63">
        <v>0.47044488843925447</v>
      </c>
      <c r="O99" s="63">
        <v>6.3920764372516148E-2</v>
      </c>
    </row>
    <row r="100" spans="1:15" s="35" customFormat="1" ht="12.75" customHeight="1">
      <c r="A100" s="72" t="s">
        <v>102</v>
      </c>
      <c r="B100" s="73">
        <v>705</v>
      </c>
      <c r="C100" s="13">
        <v>130706583.57999994</v>
      </c>
      <c r="D100" s="74">
        <v>7.0314226165157283E-4</v>
      </c>
      <c r="E100" s="13">
        <v>35324633.323799908</v>
      </c>
      <c r="F100" s="61">
        <v>4.5480847852641761E-4</v>
      </c>
      <c r="G100" s="61">
        <v>2.7001540081645126</v>
      </c>
      <c r="H100" s="61">
        <v>1.6771970249363379</v>
      </c>
      <c r="I100" s="3"/>
      <c r="J100" s="13">
        <v>130406625.70999993</v>
      </c>
      <c r="K100" s="74">
        <v>7.5521714974318723E-4</v>
      </c>
      <c r="L100" s="13">
        <v>36197811.763799906</v>
      </c>
      <c r="M100" s="61">
        <v>5.1044424198394187E-4</v>
      </c>
      <c r="N100" s="61">
        <v>2.6026107478799254</v>
      </c>
      <c r="O100" s="61">
        <v>1.6066209014397841</v>
      </c>
    </row>
    <row r="101" spans="1:15" s="35" customFormat="1" ht="12.75" customHeight="1">
      <c r="A101" s="32" t="s">
        <v>103</v>
      </c>
      <c r="B101" s="22">
        <v>706</v>
      </c>
      <c r="C101" s="23">
        <v>71085150.402195662</v>
      </c>
      <c r="D101" s="64">
        <v>3.824059359110218E-4</v>
      </c>
      <c r="E101" s="23">
        <v>25916913.641687524</v>
      </c>
      <c r="F101" s="64">
        <v>3.3368306907618584E-4</v>
      </c>
      <c r="G101" s="64">
        <v>1.7428092474658996</v>
      </c>
      <c r="H101" s="64">
        <v>0.98452300663186443</v>
      </c>
      <c r="J101" s="23">
        <v>71085150.402195662</v>
      </c>
      <c r="K101" s="64">
        <v>4.1167175658081076E-4</v>
      </c>
      <c r="L101" s="23">
        <v>25916913.641687524</v>
      </c>
      <c r="M101" s="64">
        <v>3.6546793007041507E-4</v>
      </c>
      <c r="N101" s="64">
        <v>1.7428092474658996</v>
      </c>
      <c r="O101" s="64">
        <v>0.98452300663186443</v>
      </c>
    </row>
    <row r="102" spans="1:15" s="35" customFormat="1" ht="12.75" customHeight="1">
      <c r="A102" s="21" t="s">
        <v>104</v>
      </c>
      <c r="B102" s="22">
        <v>708</v>
      </c>
      <c r="C102" s="23">
        <v>231891.17</v>
      </c>
      <c r="D102" s="64">
        <v>1.247469540285489E-6</v>
      </c>
      <c r="E102" s="23">
        <v>24913.18</v>
      </c>
      <c r="F102" s="64">
        <v>3.2075988976850102E-7</v>
      </c>
      <c r="G102" s="64">
        <v>8.3079715235068345</v>
      </c>
      <c r="H102" s="64">
        <v>5.7346585077106109</v>
      </c>
      <c r="J102" s="23">
        <v>231891.17</v>
      </c>
      <c r="K102" s="64">
        <v>1.342939344565708E-6</v>
      </c>
      <c r="L102" s="23">
        <v>24913.18</v>
      </c>
      <c r="M102" s="64">
        <v>3.5131375795558706E-7</v>
      </c>
      <c r="N102" s="64">
        <v>8.3079715235068345</v>
      </c>
      <c r="O102" s="64">
        <v>5.7346585077106109</v>
      </c>
    </row>
    <row r="103" spans="1:15" s="35" customFormat="1" ht="12.75" customHeight="1">
      <c r="A103" s="21" t="s">
        <v>105</v>
      </c>
      <c r="B103" s="22">
        <v>736</v>
      </c>
      <c r="C103" s="23">
        <v>126102930.31699999</v>
      </c>
      <c r="D103" s="64">
        <v>6.7837669071746463E-4</v>
      </c>
      <c r="E103" s="23">
        <v>45107357.866299994</v>
      </c>
      <c r="F103" s="64">
        <v>5.8076211615469054E-4</v>
      </c>
      <c r="G103" s="64">
        <v>1.7956177502298871</v>
      </c>
      <c r="H103" s="64">
        <v>1.0227318936617373</v>
      </c>
      <c r="J103" s="23">
        <v>121464974.92699999</v>
      </c>
      <c r="K103" s="64">
        <v>7.034338298269636E-4</v>
      </c>
      <c r="L103" s="23">
        <v>36175806.746299997</v>
      </c>
      <c r="M103" s="64">
        <v>5.1013393774370557E-4</v>
      </c>
      <c r="N103" s="64">
        <v>2.3576300254706339</v>
      </c>
      <c r="O103" s="64">
        <v>1.4293683709359919</v>
      </c>
    </row>
    <row r="104" spans="1:15" s="35" customFormat="1" ht="12.75" customHeight="1" thickBot="1">
      <c r="A104" s="42" t="s">
        <v>106</v>
      </c>
      <c r="B104" s="43"/>
      <c r="C104" s="31">
        <v>328126555.4691956</v>
      </c>
      <c r="D104" s="67">
        <v>1.7651723578203447E-3</v>
      </c>
      <c r="E104" s="31">
        <v>106373818.01178743</v>
      </c>
      <c r="F104" s="67">
        <v>1.3695744236470627E-3</v>
      </c>
      <c r="G104" s="67">
        <v>2.0846552431993692</v>
      </c>
      <c r="H104" s="67">
        <v>1.231861112220078</v>
      </c>
      <c r="J104" s="31">
        <v>323188642.20919561</v>
      </c>
      <c r="K104" s="67">
        <v>1.8716656754955276E-3</v>
      </c>
      <c r="L104" s="31">
        <v>98315445.331787437</v>
      </c>
      <c r="M104" s="67">
        <v>1.3863974235560183E-3</v>
      </c>
      <c r="N104" s="67">
        <v>2.2872621500978134</v>
      </c>
      <c r="O104" s="67">
        <v>1.3784546343229969</v>
      </c>
    </row>
    <row r="105" spans="1:15" s="35" customFormat="1" ht="12.75" customHeight="1">
      <c r="A105" s="11" t="s">
        <v>107</v>
      </c>
      <c r="B105" s="12">
        <v>702</v>
      </c>
      <c r="C105" s="13">
        <v>2177959467.2384181</v>
      </c>
      <c r="D105" s="61">
        <v>1.1716436185803616E-2</v>
      </c>
      <c r="E105" s="13">
        <v>502721856.75643814</v>
      </c>
      <c r="F105" s="61">
        <v>6.4725983337900368E-3</v>
      </c>
      <c r="G105" s="61">
        <v>3.3323349441987951</v>
      </c>
      <c r="H105" s="61">
        <v>2.1346030997748322</v>
      </c>
      <c r="J105" s="13">
        <v>2065722565.7901011</v>
      </c>
      <c r="K105" s="61">
        <v>1.1963112302019739E-2</v>
      </c>
      <c r="L105" s="13">
        <v>423556880.1992901</v>
      </c>
      <c r="M105" s="61">
        <v>5.9727967000100749E-3</v>
      </c>
      <c r="N105" s="61">
        <v>3.8770841942601582</v>
      </c>
      <c r="O105" s="61">
        <v>2.5287491456914539</v>
      </c>
    </row>
    <row r="106" spans="1:15" s="35" customFormat="1" ht="12.75" customHeight="1">
      <c r="A106" s="32" t="s">
        <v>108</v>
      </c>
      <c r="B106" s="22">
        <v>748</v>
      </c>
      <c r="C106" s="23">
        <v>37647582.719999999</v>
      </c>
      <c r="D106" s="64">
        <v>2.0252695567743399E-4</v>
      </c>
      <c r="E106" s="23">
        <v>26354771.039999999</v>
      </c>
      <c r="F106" s="64">
        <v>3.3932053048484713E-4</v>
      </c>
      <c r="G106" s="64">
        <v>0.42849211867028991</v>
      </c>
      <c r="H106" s="64">
        <v>3.3566397996013242E-2</v>
      </c>
      <c r="J106" s="23">
        <v>37647582.719999999</v>
      </c>
      <c r="K106" s="64">
        <v>2.1802649951043875E-4</v>
      </c>
      <c r="L106" s="23">
        <v>26354771.039999999</v>
      </c>
      <c r="M106" s="64">
        <v>3.7164238584241254E-4</v>
      </c>
      <c r="N106" s="64">
        <v>0.42849211867028991</v>
      </c>
      <c r="O106" s="64">
        <v>3.3566397996013242E-2</v>
      </c>
    </row>
    <row r="107" spans="1:15" s="35" customFormat="1" ht="12.75" customHeight="1">
      <c r="A107" s="32" t="s">
        <v>109</v>
      </c>
      <c r="B107" s="22">
        <v>749</v>
      </c>
      <c r="C107" s="23">
        <v>2624799.44</v>
      </c>
      <c r="D107" s="64">
        <v>1.4120232998774419E-5</v>
      </c>
      <c r="E107" s="23">
        <v>391230.70999999996</v>
      </c>
      <c r="F107" s="64">
        <v>5.037137748519153E-6</v>
      </c>
      <c r="G107" s="64">
        <v>5.7090833436874115</v>
      </c>
      <c r="H107" s="64">
        <v>3.8542676678152175</v>
      </c>
      <c r="J107" s="23">
        <v>2624799.44</v>
      </c>
      <c r="K107" s="64">
        <v>1.5200865300606473E-5</v>
      </c>
      <c r="L107" s="23">
        <v>391230.70999999996</v>
      </c>
      <c r="M107" s="64">
        <v>5.5169484970498535E-6</v>
      </c>
      <c r="N107" s="64">
        <v>5.7090833436874115</v>
      </c>
      <c r="O107" s="64">
        <v>3.8542676678152175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760933.11</v>
      </c>
      <c r="D110" s="64">
        <v>4.093475732257107E-6</v>
      </c>
      <c r="E110" s="23">
        <v>330888.03999999998</v>
      </c>
      <c r="F110" s="64">
        <v>4.2602193391656689E-6</v>
      </c>
      <c r="G110" s="64">
        <v>1.299669428970597</v>
      </c>
      <c r="H110" s="64">
        <v>0.66389510814745467</v>
      </c>
      <c r="J110" s="23">
        <v>754312.84</v>
      </c>
      <c r="K110" s="64">
        <v>4.3684129540038012E-6</v>
      </c>
      <c r="L110" s="23">
        <v>316932.75999999995</v>
      </c>
      <c r="M110" s="64">
        <v>4.4692343143202175E-6</v>
      </c>
      <c r="N110" s="64">
        <v>1.3800406117688815</v>
      </c>
      <c r="O110" s="64">
        <v>0.72204660427529244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13994487.288080951</v>
      </c>
      <c r="D112" s="64">
        <v>7.5284007682541174E-5</v>
      </c>
      <c r="E112" s="23">
        <v>9219412.8170159981</v>
      </c>
      <c r="F112" s="64">
        <v>1.1870093817474755E-4</v>
      </c>
      <c r="G112" s="64">
        <v>0.5179369408702188</v>
      </c>
      <c r="H112" s="64">
        <v>9.8283004753794145E-2</v>
      </c>
      <c r="J112" s="23">
        <v>13994002.598080952</v>
      </c>
      <c r="K112" s="64">
        <v>8.1042743787603666E-5</v>
      </c>
      <c r="L112" s="23">
        <v>9219410.7169999983</v>
      </c>
      <c r="M112" s="64">
        <v>1.300077238283223E-4</v>
      </c>
      <c r="N112" s="64">
        <v>0.51788471385453239</v>
      </c>
      <c r="O112" s="64">
        <v>9.8245216593974671E-2</v>
      </c>
    </row>
    <row r="113" spans="1:15" s="35" customFormat="1" ht="12.75" customHeight="1">
      <c r="A113" s="32" t="s">
        <v>115</v>
      </c>
      <c r="B113" s="22">
        <v>759</v>
      </c>
      <c r="C113" s="23">
        <v>814158349.96412563</v>
      </c>
      <c r="D113" s="64">
        <v>4.3798034334353482E-3</v>
      </c>
      <c r="E113" s="23">
        <v>91619580.499999613</v>
      </c>
      <c r="F113" s="64">
        <v>1.179612018289764E-3</v>
      </c>
      <c r="G113" s="64">
        <v>7.8862920515569161</v>
      </c>
      <c r="H113" s="64">
        <v>5.4295579564119221</v>
      </c>
      <c r="J113" s="23">
        <v>790469668.18412566</v>
      </c>
      <c r="K113" s="64">
        <v>4.5778061238393088E-3</v>
      </c>
      <c r="L113" s="23">
        <v>85511234.079999611</v>
      </c>
      <c r="M113" s="64">
        <v>1.2058385558192304E-3</v>
      </c>
      <c r="N113" s="64">
        <v>8.2440446765696969</v>
      </c>
      <c r="O113" s="64">
        <v>5.6884050912160466</v>
      </c>
    </row>
    <row r="114" spans="1:15" s="35" customFormat="1" ht="12.75" customHeight="1" thickBot="1">
      <c r="A114" s="40" t="s">
        <v>116</v>
      </c>
      <c r="B114" s="41"/>
      <c r="C114" s="20">
        <v>3047145619.7606244</v>
      </c>
      <c r="D114" s="63">
        <v>1.6392264291329967E-2</v>
      </c>
      <c r="E114" s="20">
        <v>630637739.86345375</v>
      </c>
      <c r="F114" s="63">
        <v>8.1195291778270798E-3</v>
      </c>
      <c r="G114" s="63">
        <v>3.8318478694605167</v>
      </c>
      <c r="H114" s="63">
        <v>2.4960190069173844</v>
      </c>
      <c r="J114" s="20">
        <v>2911212931.5723071</v>
      </c>
      <c r="K114" s="63">
        <v>1.6859556947411699E-2</v>
      </c>
      <c r="L114" s="20">
        <v>545350459.50628972</v>
      </c>
      <c r="M114" s="63">
        <v>7.6902715483114096E-3</v>
      </c>
      <c r="N114" s="63">
        <v>4.3382423739183285</v>
      </c>
      <c r="O114" s="63">
        <v>2.8624139887984437</v>
      </c>
    </row>
    <row r="115" spans="1:15" s="35" customFormat="1" ht="12.75" customHeight="1">
      <c r="A115" s="21" t="s">
        <v>117</v>
      </c>
      <c r="B115" s="22">
        <v>760</v>
      </c>
      <c r="C115" s="23">
        <v>1012396916.8309927</v>
      </c>
      <c r="D115" s="64">
        <v>5.4462372000865953E-3</v>
      </c>
      <c r="E115" s="23">
        <v>230928165.41389051</v>
      </c>
      <c r="F115" s="64">
        <v>2.9732251315408831E-3</v>
      </c>
      <c r="G115" s="64">
        <v>3.3840339484639417</v>
      </c>
      <c r="H115" s="64">
        <v>2.1720092239808566</v>
      </c>
      <c r="J115" s="23">
        <v>1012277742.7109747</v>
      </c>
      <c r="K115" s="64">
        <v>5.8623517588648616E-3</v>
      </c>
      <c r="L115" s="23">
        <v>230621439.9238905</v>
      </c>
      <c r="M115" s="64">
        <v>3.2521133281576513E-3</v>
      </c>
      <c r="N115" s="64">
        <v>3.3893479419998664</v>
      </c>
      <c r="O115" s="64">
        <v>2.1758540930467163</v>
      </c>
    </row>
    <row r="116" spans="1:15" s="35" customFormat="1" ht="12.75" customHeight="1" thickBot="1">
      <c r="A116" s="42" t="s">
        <v>118</v>
      </c>
      <c r="B116" s="43"/>
      <c r="C116" s="31">
        <v>1012396916.8309927</v>
      </c>
      <c r="D116" s="67">
        <v>5.4462372000865953E-3</v>
      </c>
      <c r="E116" s="31">
        <v>230928165.41389051</v>
      </c>
      <c r="F116" s="67">
        <v>2.9732251315408831E-3</v>
      </c>
      <c r="G116" s="67">
        <v>3.3840339484639417</v>
      </c>
      <c r="H116" s="67">
        <v>2.1720092239808566</v>
      </c>
      <c r="J116" s="31">
        <v>1012277742.7109747</v>
      </c>
      <c r="K116" s="67">
        <v>5.8623517588648616E-3</v>
      </c>
      <c r="L116" s="31">
        <v>230621439.9238905</v>
      </c>
      <c r="M116" s="67">
        <v>3.2521133281576513E-3</v>
      </c>
      <c r="N116" s="67">
        <v>3.3893479419998664</v>
      </c>
      <c r="O116" s="67">
        <v>2.1758540930467163</v>
      </c>
    </row>
    <row r="117" spans="1:15" s="35" customFormat="1" ht="12.75" customHeight="1">
      <c r="A117" s="11" t="s">
        <v>119</v>
      </c>
      <c r="B117" s="12">
        <v>789</v>
      </c>
      <c r="C117" s="13">
        <v>458846104</v>
      </c>
      <c r="D117" s="61">
        <v>2.468384365039288E-3</v>
      </c>
      <c r="E117" s="13">
        <v>100449503.784372</v>
      </c>
      <c r="F117" s="61">
        <v>1.2932982365629676E-3</v>
      </c>
      <c r="G117" s="61">
        <v>3.5679280306349064</v>
      </c>
      <c r="H117" s="61">
        <v>2.3050633316221019</v>
      </c>
      <c r="J117" s="13">
        <v>458846104</v>
      </c>
      <c r="K117" s="61">
        <v>2.6572917207769863E-3</v>
      </c>
      <c r="L117" s="13">
        <v>100449503.784372</v>
      </c>
      <c r="M117" s="61">
        <v>1.4164908959539365E-3</v>
      </c>
      <c r="N117" s="61">
        <v>3.5679280306349064</v>
      </c>
      <c r="O117" s="61">
        <v>2.3050633316221019</v>
      </c>
    </row>
    <row r="118" spans="1:15" s="35" customFormat="1" ht="12.75" customHeight="1">
      <c r="A118" s="16" t="s">
        <v>120</v>
      </c>
      <c r="B118" s="17">
        <v>798</v>
      </c>
      <c r="C118" s="18">
        <v>660759.91</v>
      </c>
      <c r="D118" s="62">
        <v>3.5545892548076798E-6</v>
      </c>
      <c r="E118" s="18">
        <v>77985.299999999988</v>
      </c>
      <c r="F118" s="62">
        <v>1.0040691807133204E-6</v>
      </c>
      <c r="G118" s="62">
        <v>7.4728777090041341</v>
      </c>
      <c r="H118" s="62">
        <v>5.1304375291253415</v>
      </c>
      <c r="J118" s="18">
        <v>660759.91</v>
      </c>
      <c r="K118" s="62">
        <v>3.826624706972224E-6</v>
      </c>
      <c r="L118" s="18">
        <v>77985.299999999988</v>
      </c>
      <c r="M118" s="62">
        <v>1.0997114301865052E-6</v>
      </c>
      <c r="N118" s="62">
        <v>7.4728777090041341</v>
      </c>
      <c r="O118" s="62">
        <v>5.1304375291253415</v>
      </c>
    </row>
    <row r="119" spans="1:15" s="35" customFormat="1" ht="12.75" customHeight="1" thickBot="1">
      <c r="A119" s="40" t="s">
        <v>121</v>
      </c>
      <c r="B119" s="41"/>
      <c r="C119" s="20">
        <v>459506863.91000003</v>
      </c>
      <c r="D119" s="63">
        <v>2.4719389542940959E-3</v>
      </c>
      <c r="E119" s="20">
        <v>100527489.084372</v>
      </c>
      <c r="F119" s="63">
        <v>1.2943023057436808E-3</v>
      </c>
      <c r="G119" s="63">
        <v>3.570957338090273</v>
      </c>
      <c r="H119" s="63">
        <v>2.307255146581487</v>
      </c>
      <c r="J119" s="20">
        <v>459506863.91000003</v>
      </c>
      <c r="K119" s="63">
        <v>2.6611183454839584E-3</v>
      </c>
      <c r="L119" s="20">
        <v>100527489.084372</v>
      </c>
      <c r="M119" s="63">
        <v>1.4175906073841231E-3</v>
      </c>
      <c r="N119" s="63">
        <v>3.570957338090273</v>
      </c>
      <c r="O119" s="63">
        <v>2.307255146581487</v>
      </c>
    </row>
    <row r="120" spans="1:15" s="35" customFormat="1" ht="12.75" customHeight="1">
      <c r="A120" s="11" t="s">
        <v>122</v>
      </c>
      <c r="B120" s="12">
        <v>790</v>
      </c>
      <c r="C120" s="13">
        <v>82756824.580000311</v>
      </c>
      <c r="D120" s="61">
        <v>3.3586633876782177E-3</v>
      </c>
      <c r="E120" s="13">
        <v>15330872.941</v>
      </c>
      <c r="F120" s="61">
        <v>1.156062747797861E-3</v>
      </c>
      <c r="G120" s="61">
        <v>4.398050384898843</v>
      </c>
      <c r="H120" s="61">
        <v>2.9056872765348696</v>
      </c>
      <c r="J120" s="13">
        <v>82756824.580000311</v>
      </c>
      <c r="K120" s="61">
        <v>3.4741501449384133E-3</v>
      </c>
      <c r="L120" s="13">
        <v>15330872.941</v>
      </c>
      <c r="M120" s="61">
        <v>1.1814540924084491E-3</v>
      </c>
      <c r="N120" s="61">
        <v>4.398050384898843</v>
      </c>
      <c r="O120" s="61">
        <v>2.9056872765348696</v>
      </c>
    </row>
    <row r="121" spans="1:15" s="35" customFormat="1" ht="12.75" customHeight="1">
      <c r="A121" s="32" t="s">
        <v>123</v>
      </c>
      <c r="B121" s="22">
        <v>791</v>
      </c>
      <c r="C121" s="23">
        <v>24557052238.634453</v>
      </c>
      <c r="D121" s="64">
        <v>0.99664133661232168</v>
      </c>
      <c r="E121" s="23">
        <v>13233323744.10862</v>
      </c>
      <c r="F121" s="64">
        <v>0.99789181405315308</v>
      </c>
      <c r="G121" s="64">
        <v>0.85569798740600422</v>
      </c>
      <c r="H121" s="64">
        <v>0.34266549989581385</v>
      </c>
      <c r="J121" s="23">
        <v>23737982385.718967</v>
      </c>
      <c r="K121" s="64">
        <v>0.99652584985506154</v>
      </c>
      <c r="L121" s="23">
        <v>12948317532.045925</v>
      </c>
      <c r="M121" s="64">
        <v>0.99784551061851556</v>
      </c>
      <c r="N121" s="64">
        <v>0.83328701408268602</v>
      </c>
      <c r="O121" s="64">
        <v>0.32645033939851409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1.8426598469498699E-6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1.8831313622401271E-6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12601937.25</v>
      </c>
      <c r="F127" s="64">
        <v>9.5028053920202533E-4</v>
      </c>
      <c r="G127" s="64">
        <v>-1</v>
      </c>
      <c r="H127" s="64">
        <v>-1</v>
      </c>
      <c r="J127" s="23">
        <v>0</v>
      </c>
      <c r="K127" s="64">
        <v>0</v>
      </c>
      <c r="L127" s="23">
        <v>12601937.25</v>
      </c>
      <c r="M127" s="64">
        <v>9.711521577137163E-4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24639809063.214455</v>
      </c>
      <c r="D129" s="63">
        <v>1</v>
      </c>
      <c r="E129" s="20">
        <v>13261280990.32962</v>
      </c>
      <c r="F129" s="63">
        <v>1</v>
      </c>
      <c r="G129" s="63">
        <v>0.85802631594808032</v>
      </c>
      <c r="H129" s="63">
        <v>0.34435013092256739</v>
      </c>
      <c r="J129" s="20">
        <v>23820739210.298969</v>
      </c>
      <c r="K129" s="63">
        <v>1</v>
      </c>
      <c r="L129" s="20">
        <v>12976274778.266926</v>
      </c>
      <c r="M129" s="63">
        <v>1</v>
      </c>
      <c r="N129" s="63">
        <v>0.8357147653958974</v>
      </c>
      <c r="O129" s="63">
        <v>0.32820690644374317</v>
      </c>
    </row>
    <row r="130" spans="1:15" s="35" customFormat="1" ht="12.75" customHeight="1">
      <c r="A130" s="44" t="s">
        <v>130</v>
      </c>
      <c r="B130" s="45">
        <v>9000</v>
      </c>
      <c r="C130" s="46">
        <v>185889244195.03717</v>
      </c>
      <c r="D130" s="75">
        <v>0.88296242878654219</v>
      </c>
      <c r="E130" s="46">
        <v>77669249786.74968</v>
      </c>
      <c r="F130" s="75">
        <v>0.854160303728565</v>
      </c>
      <c r="G130" s="75">
        <v>1.39334414463148</v>
      </c>
      <c r="H130" s="75">
        <v>0.73167219783769633</v>
      </c>
      <c r="J130" s="46">
        <v>172674343735.89755</v>
      </c>
      <c r="K130" s="75">
        <v>0.87877183055607822</v>
      </c>
      <c r="L130" s="46">
        <v>70914330668.340958</v>
      </c>
      <c r="M130" s="75">
        <v>0.84531909491908874</v>
      </c>
      <c r="N130" s="75">
        <v>1.4349710715522046</v>
      </c>
      <c r="O130" s="75">
        <v>0.76179080497229212</v>
      </c>
    </row>
    <row r="131" spans="1:15" s="35" customFormat="1" ht="12.75" customHeight="1">
      <c r="A131" s="47" t="s">
        <v>131</v>
      </c>
      <c r="B131" s="48">
        <v>9001</v>
      </c>
      <c r="C131" s="49">
        <v>24639809063.214455</v>
      </c>
      <c r="D131" s="76">
        <v>0.11703757121345769</v>
      </c>
      <c r="E131" s="49">
        <v>13261280990.32962</v>
      </c>
      <c r="F131" s="76">
        <v>0.14583969627143503</v>
      </c>
      <c r="G131" s="76">
        <v>0.85802631594808032</v>
      </c>
      <c r="H131" s="76">
        <v>0.34435013092256739</v>
      </c>
      <c r="J131" s="49">
        <v>23820739210.298969</v>
      </c>
      <c r="K131" s="76">
        <v>0.12122816944392173</v>
      </c>
      <c r="L131" s="49">
        <v>12976274778.266926</v>
      </c>
      <c r="M131" s="76">
        <v>0.15468090508091117</v>
      </c>
      <c r="N131" s="76">
        <v>0.8357147653958974</v>
      </c>
      <c r="O131" s="76">
        <v>0.32820690644374317</v>
      </c>
    </row>
    <row r="132" spans="1:15" s="35" customFormat="1" ht="13.5" thickBot="1">
      <c r="A132" s="50" t="s">
        <v>132</v>
      </c>
      <c r="B132" s="51">
        <v>9002</v>
      </c>
      <c r="C132" s="52">
        <v>210529053258.25165</v>
      </c>
      <c r="D132" s="77">
        <v>1</v>
      </c>
      <c r="E132" s="52">
        <v>90930530777.0793</v>
      </c>
      <c r="F132" s="77">
        <v>1</v>
      </c>
      <c r="G132" s="77">
        <v>1.3152735550876091</v>
      </c>
      <c r="H132" s="77">
        <v>0.67518526523956979</v>
      </c>
      <c r="J132" s="52">
        <v>196495082946.19653</v>
      </c>
      <c r="K132" s="77">
        <v>1</v>
      </c>
      <c r="L132" s="52">
        <v>83890605446.607895</v>
      </c>
      <c r="M132" s="77">
        <v>1</v>
      </c>
      <c r="N132" s="77">
        <v>1.3422775637405033</v>
      </c>
      <c r="O132" s="77">
        <v>0.69472365511938605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79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317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362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318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319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320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321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190448318.13999999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190448318.13999999</v>
      </c>
      <c r="H7" s="18">
        <f t="shared" ca="1" si="0"/>
        <v>61278756.910000004</v>
      </c>
      <c r="I7" s="18">
        <f t="shared" ca="1" si="0"/>
        <v>0</v>
      </c>
      <c r="J7" s="18">
        <f t="shared" ca="1" si="0"/>
        <v>107506.83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86421530.609999999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5107230.4799999995</v>
      </c>
      <c r="Z7" s="18">
        <f t="shared" ca="1" si="1"/>
        <v>202738050.22</v>
      </c>
      <c r="AA7" s="18">
        <f t="shared" ca="1" si="1"/>
        <v>0</v>
      </c>
      <c r="AB7" s="18">
        <f t="shared" ca="1" si="1"/>
        <v>13076989.789999999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302691.89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113697409.68000001</v>
      </c>
      <c r="AN7" s="18">
        <f t="shared" ca="1" si="2"/>
        <v>0</v>
      </c>
      <c r="AO7" s="18">
        <f t="shared" ca="1" si="2"/>
        <v>0</v>
      </c>
      <c r="AP7" s="18">
        <f t="shared" ca="1" si="2"/>
        <v>4835803.1899999995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7113750.6499999994</v>
      </c>
      <c r="AU7" s="18">
        <f t="shared" ca="1" si="2"/>
        <v>1131529.8999999999</v>
      </c>
      <c r="AV7" s="18">
        <f t="shared" ca="1" si="2"/>
        <v>-451690.93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42851292.100000001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189889964.48999998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1377282.2600000002</v>
      </c>
      <c r="BR7" s="18">
        <f t="shared" ca="1" si="4"/>
        <v>170231344.97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21183139.240000002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2982093.13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1114322993.5500002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1929615359.8200002</v>
      </c>
      <c r="E8" s="18">
        <f t="shared" ca="1" si="0"/>
        <v>235516012.13015401</v>
      </c>
      <c r="F8" s="18">
        <f t="shared" ca="1" si="0"/>
        <v>1007109719.23999</v>
      </c>
      <c r="G8" s="18">
        <f t="shared" ca="1" si="0"/>
        <v>686989628.44985616</v>
      </c>
      <c r="H8" s="18">
        <f t="shared" ca="1" si="0"/>
        <v>460317577.16000003</v>
      </c>
      <c r="I8" s="18">
        <f t="shared" ca="1" si="0"/>
        <v>246726207.41</v>
      </c>
      <c r="J8" s="18">
        <f t="shared" ca="1" si="0"/>
        <v>3248096.84</v>
      </c>
      <c r="K8" s="18">
        <f t="shared" ca="1" si="0"/>
        <v>0</v>
      </c>
      <c r="L8" s="18">
        <f t="shared" ca="1" si="0"/>
        <v>0</v>
      </c>
      <c r="M8" s="18">
        <f t="shared" ca="1" si="0"/>
        <v>906942.5</v>
      </c>
      <c r="N8" s="18">
        <f t="shared" ca="1" si="0"/>
        <v>0</v>
      </c>
      <c r="O8" s="18">
        <f t="shared" ca="1" si="0"/>
        <v>179539521.73000002</v>
      </c>
      <c r="P8" s="18">
        <f t="shared" ca="1" si="0"/>
        <v>0</v>
      </c>
      <c r="Q8" s="18">
        <f t="shared" ca="1" si="0"/>
        <v>130411815.44999999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2227543307.9899998</v>
      </c>
      <c r="U8" s="18">
        <f t="shared" ca="1" si="1"/>
        <v>0</v>
      </c>
      <c r="V8" s="18">
        <f t="shared" ca="1" si="1"/>
        <v>291374258.22000003</v>
      </c>
      <c r="W8" s="18">
        <f t="shared" ca="1" si="1"/>
        <v>2502422256.0700002</v>
      </c>
      <c r="X8" s="18">
        <f t="shared" ca="1" si="1"/>
        <v>262181.61</v>
      </c>
      <c r="Y8" s="18">
        <f t="shared" ca="1" si="1"/>
        <v>116150163.23999999</v>
      </c>
      <c r="Z8" s="18">
        <f t="shared" ca="1" si="1"/>
        <v>178750289.39000002</v>
      </c>
      <c r="AA8" s="18">
        <f t="shared" ca="1" si="1"/>
        <v>37897.040000000001</v>
      </c>
      <c r="AB8" s="18">
        <f t="shared" ca="1" si="1"/>
        <v>0</v>
      </c>
      <c r="AC8" s="18">
        <f t="shared" ca="1" si="1"/>
        <v>15897265.470000001</v>
      </c>
      <c r="AD8" s="18">
        <f t="shared" ca="1" si="1"/>
        <v>99752403.760000005</v>
      </c>
      <c r="AE8" s="18">
        <f t="shared" ca="1" si="1"/>
        <v>0</v>
      </c>
      <c r="AF8" s="18">
        <f t="shared" ca="1" si="1"/>
        <v>7819208.3099999996</v>
      </c>
      <c r="AG8" s="18">
        <f t="shared" ca="1" si="1"/>
        <v>29455090.129999999</v>
      </c>
      <c r="AH8" s="18">
        <f t="shared" ca="1" si="1"/>
        <v>61457371.729999997</v>
      </c>
      <c r="AI8" s="18">
        <f t="shared" ca="1" si="1"/>
        <v>0</v>
      </c>
      <c r="AJ8" s="18">
        <f t="shared" ca="1" si="1"/>
        <v>1989770.05</v>
      </c>
      <c r="AK8" s="18">
        <f t="shared" ca="1" si="2"/>
        <v>142891.66</v>
      </c>
      <c r="AL8" s="18">
        <f t="shared" ca="1" si="2"/>
        <v>0</v>
      </c>
      <c r="AM8" s="18">
        <f t="shared" ca="1" si="2"/>
        <v>167397208.94999999</v>
      </c>
      <c r="AN8" s="18">
        <f t="shared" ca="1" si="2"/>
        <v>0</v>
      </c>
      <c r="AO8" s="18">
        <f t="shared" ca="1" si="2"/>
        <v>0</v>
      </c>
      <c r="AP8" s="18">
        <f t="shared" ca="1" si="2"/>
        <v>3552669.47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37633777.079999998</v>
      </c>
      <c r="BC8" s="18">
        <f t="shared" ca="1" si="3"/>
        <v>0</v>
      </c>
      <c r="BD8" s="18">
        <f t="shared" ca="1" si="3"/>
        <v>129410911.76000002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1693058.9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100112733.7</v>
      </c>
      <c r="BN8" s="18">
        <f t="shared" ca="1" si="3"/>
        <v>2545261.5700000003</v>
      </c>
      <c r="BO8" s="18">
        <f t="shared" ca="1" si="3"/>
        <v>0</v>
      </c>
      <c r="BP8" s="18">
        <f t="shared" ca="1" si="3"/>
        <v>332913960.31</v>
      </c>
      <c r="BQ8" s="18">
        <f t="shared" ca="1" si="4"/>
        <v>9013776.2799999993</v>
      </c>
      <c r="BR8" s="18">
        <f t="shared" ca="1" si="4"/>
        <v>23116349.420000002</v>
      </c>
      <c r="BS8" s="18">
        <f t="shared" ca="1" si="4"/>
        <v>113582541.75</v>
      </c>
      <c r="BT8" s="18">
        <f t="shared" ca="1" si="4"/>
        <v>0</v>
      </c>
      <c r="BU8" s="18">
        <f t="shared" ca="1" si="4"/>
        <v>0</v>
      </c>
      <c r="BV8" s="18">
        <f t="shared" ca="1" si="4"/>
        <v>90131974.030000001</v>
      </c>
      <c r="BW8" s="18">
        <f t="shared" ca="1" si="4"/>
        <v>252014.33</v>
      </c>
      <c r="BX8" s="18">
        <f t="shared" ca="1" si="4"/>
        <v>0</v>
      </c>
      <c r="BY8" s="18">
        <f t="shared" ca="1" si="4"/>
        <v>0</v>
      </c>
      <c r="BZ8" s="18">
        <f t="shared" ca="1" si="4"/>
        <v>3436995.19</v>
      </c>
      <c r="CA8" s="18">
        <f t="shared" ca="1" si="4"/>
        <v>307147655.25999999</v>
      </c>
      <c r="CB8" s="18">
        <f t="shared" ca="1" si="4"/>
        <v>520912.35</v>
      </c>
      <c r="CC8" s="18">
        <f t="shared" ca="1" si="5"/>
        <v>26985247.350000001</v>
      </c>
      <c r="CD8" s="18">
        <f t="shared" ca="1" si="5"/>
        <v>249807.73</v>
      </c>
      <c r="CE8" s="18">
        <f t="shared" ca="1" si="5"/>
        <v>0</v>
      </c>
      <c r="CF8" s="18">
        <f t="shared" ca="1" si="5"/>
        <v>755128.37999999989</v>
      </c>
      <c r="CG8" s="18">
        <f t="shared" ca="1" si="5"/>
        <v>3076548.18</v>
      </c>
      <c r="CH8" s="18">
        <f t="shared" ca="1" si="5"/>
        <v>96922632.740000024</v>
      </c>
      <c r="CI8" s="19">
        <f t="shared" ref="CI8:CI23" ca="1" si="12">CJ8+CK8+CL8+CO8</f>
        <v>1158054815.9100056</v>
      </c>
      <c r="CJ8" s="18">
        <f t="shared" ca="1" si="6"/>
        <v>1296120.3700000003</v>
      </c>
      <c r="CK8" s="18">
        <f t="shared" ca="1" si="6"/>
        <v>1301891.1200000008</v>
      </c>
      <c r="CL8" s="19">
        <f t="shared" ref="CL8:CL23" ca="1" si="13">+CM8+CN8</f>
        <v>133629586.56999996</v>
      </c>
      <c r="CM8" s="18">
        <f t="shared" ca="1" si="7"/>
        <v>9953011.4700000007</v>
      </c>
      <c r="CN8" s="18">
        <f t="shared" ca="1" si="7"/>
        <v>123676575.09999996</v>
      </c>
      <c r="CO8" s="19">
        <f t="shared" ref="CO8:CO23" ca="1" si="14">+CP8+CQ8</f>
        <v>1021827217.8500056</v>
      </c>
      <c r="CP8" s="18">
        <f t="shared" ca="1" si="8"/>
        <v>182262001.11999997</v>
      </c>
      <c r="CQ8" s="18">
        <f t="shared" ca="1" si="8"/>
        <v>839565216.73000562</v>
      </c>
      <c r="CR8" s="18">
        <f t="shared" ca="1" si="8"/>
        <v>24260969.619997405</v>
      </c>
      <c r="CS8" s="18">
        <f t="shared" ca="1" si="8"/>
        <v>0</v>
      </c>
      <c r="CT8" s="18">
        <f t="shared" ca="1" si="8"/>
        <v>0</v>
      </c>
      <c r="CU8" s="19">
        <f t="shared" ca="1" si="9"/>
        <v>11116586825.840002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1059605810.5999994</v>
      </c>
      <c r="E9" s="18">
        <f t="shared" ca="1" si="0"/>
        <v>401050675.13999969</v>
      </c>
      <c r="F9" s="18">
        <f t="shared" ca="1" si="0"/>
        <v>590217926.38999987</v>
      </c>
      <c r="G9" s="18">
        <f t="shared" ca="1" si="0"/>
        <v>68337209.069999993</v>
      </c>
      <c r="H9" s="18">
        <f t="shared" ca="1" si="0"/>
        <v>94031193.109999999</v>
      </c>
      <c r="I9" s="18">
        <f t="shared" ca="1" si="0"/>
        <v>200341732.56999999</v>
      </c>
      <c r="J9" s="18">
        <f t="shared" ca="1" si="0"/>
        <v>593910.26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154419894.16999999</v>
      </c>
      <c r="P9" s="18">
        <f t="shared" ca="1" si="0"/>
        <v>0</v>
      </c>
      <c r="Q9" s="18">
        <f t="shared" ca="1" si="0"/>
        <v>97460665.329999998</v>
      </c>
      <c r="R9" s="18">
        <f t="shared" ca="1" si="0"/>
        <v>0</v>
      </c>
      <c r="S9" s="18">
        <f t="shared" ca="1" si="0"/>
        <v>0</v>
      </c>
      <c r="T9" s="18">
        <f t="shared" ca="1" si="11"/>
        <v>2789709799.4499998</v>
      </c>
      <c r="U9" s="18">
        <f t="shared" ca="1" si="1"/>
        <v>69264151.519999996</v>
      </c>
      <c r="V9" s="18">
        <f t="shared" ca="1" si="1"/>
        <v>228117734.56</v>
      </c>
      <c r="W9" s="18">
        <f t="shared" ca="1" si="1"/>
        <v>3599297440.8299994</v>
      </c>
      <c r="X9" s="18">
        <f t="shared" ca="1" si="1"/>
        <v>1833709.88</v>
      </c>
      <c r="Y9" s="18">
        <f t="shared" ca="1" si="1"/>
        <v>42643351.019999996</v>
      </c>
      <c r="Z9" s="18">
        <f t="shared" ca="1" si="1"/>
        <v>48878659.669999994</v>
      </c>
      <c r="AA9" s="18">
        <f t="shared" ca="1" si="1"/>
        <v>86286.48</v>
      </c>
      <c r="AB9" s="18">
        <f t="shared" ca="1" si="1"/>
        <v>0</v>
      </c>
      <c r="AC9" s="18">
        <f t="shared" ca="1" si="1"/>
        <v>863917.81</v>
      </c>
      <c r="AD9" s="18">
        <f t="shared" ca="1" si="1"/>
        <v>19043613.370000001</v>
      </c>
      <c r="AE9" s="18">
        <f t="shared" ca="1" si="1"/>
        <v>0</v>
      </c>
      <c r="AF9" s="18">
        <f t="shared" ca="1" si="1"/>
        <v>22894325.600000001</v>
      </c>
      <c r="AG9" s="18">
        <f t="shared" ca="1" si="1"/>
        <v>2949591.2199999997</v>
      </c>
      <c r="AH9" s="18">
        <f t="shared" ca="1" si="1"/>
        <v>11481110.26</v>
      </c>
      <c r="AI9" s="18">
        <f t="shared" ca="1" si="1"/>
        <v>10875257.110000001</v>
      </c>
      <c r="AJ9" s="18">
        <f t="shared" ca="1" si="1"/>
        <v>2644213.91</v>
      </c>
      <c r="AK9" s="18">
        <f t="shared" ca="1" si="2"/>
        <v>120934.81</v>
      </c>
      <c r="AL9" s="18">
        <f t="shared" ca="1" si="2"/>
        <v>0</v>
      </c>
      <c r="AM9" s="18">
        <f t="shared" ca="1" si="2"/>
        <v>21971997.349999998</v>
      </c>
      <c r="AN9" s="18">
        <f t="shared" ca="1" si="2"/>
        <v>82769.81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83443213.159999996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12321109.859999999</v>
      </c>
      <c r="BN9" s="18">
        <f t="shared" ca="1" si="3"/>
        <v>1224666.24</v>
      </c>
      <c r="BO9" s="18">
        <f t="shared" ca="1" si="3"/>
        <v>0</v>
      </c>
      <c r="BP9" s="18">
        <f t="shared" ca="1" si="3"/>
        <v>130753850.36</v>
      </c>
      <c r="BQ9" s="18">
        <f t="shared" ca="1" si="4"/>
        <v>22306139.250000004</v>
      </c>
      <c r="BR9" s="18">
        <f t="shared" ca="1" si="4"/>
        <v>24066399.350000001</v>
      </c>
      <c r="BS9" s="18">
        <f t="shared" ca="1" si="4"/>
        <v>53938541.939999998</v>
      </c>
      <c r="BT9" s="18">
        <f t="shared" ca="1" si="4"/>
        <v>0</v>
      </c>
      <c r="BU9" s="18">
        <f t="shared" ca="1" si="4"/>
        <v>0</v>
      </c>
      <c r="BV9" s="18">
        <f t="shared" ca="1" si="4"/>
        <v>40715775.599999994</v>
      </c>
      <c r="BW9" s="18">
        <f t="shared" ca="1" si="4"/>
        <v>196091.8</v>
      </c>
      <c r="BX9" s="18">
        <f t="shared" ca="1" si="4"/>
        <v>0</v>
      </c>
      <c r="BY9" s="18">
        <f t="shared" ca="1" si="4"/>
        <v>0</v>
      </c>
      <c r="BZ9" s="18">
        <f t="shared" ca="1" si="4"/>
        <v>4404881.5599999996</v>
      </c>
      <c r="CA9" s="18">
        <f t="shared" ca="1" si="4"/>
        <v>106789534.84</v>
      </c>
      <c r="CB9" s="18">
        <f t="shared" ca="1" si="4"/>
        <v>277614.23</v>
      </c>
      <c r="CC9" s="18">
        <f t="shared" ca="1" si="5"/>
        <v>15718535.470000001</v>
      </c>
      <c r="CD9" s="18">
        <f t="shared" ca="1" si="5"/>
        <v>0</v>
      </c>
      <c r="CE9" s="18">
        <f t="shared" ca="1" si="5"/>
        <v>0</v>
      </c>
      <c r="CF9" s="18">
        <f t="shared" ca="1" si="5"/>
        <v>363263.77</v>
      </c>
      <c r="CG9" s="18">
        <f t="shared" ca="1" si="5"/>
        <v>3204813.19</v>
      </c>
      <c r="CH9" s="18">
        <f t="shared" ca="1" si="5"/>
        <v>0</v>
      </c>
      <c r="CI9" s="19">
        <f t="shared" ca="1" si="12"/>
        <v>11598626237.719999</v>
      </c>
      <c r="CJ9" s="18">
        <f t="shared" ca="1" si="6"/>
        <v>0</v>
      </c>
      <c r="CK9" s="18">
        <f t="shared" ca="1" si="6"/>
        <v>8814177.6600000001</v>
      </c>
      <c r="CL9" s="19">
        <f t="shared" ca="1" si="13"/>
        <v>2586679429.4182339</v>
      </c>
      <c r="CM9" s="18">
        <f t="shared" ca="1" si="7"/>
        <v>134766849.65999967</v>
      </c>
      <c r="CN9" s="18">
        <f t="shared" ca="1" si="7"/>
        <v>2451912579.758234</v>
      </c>
      <c r="CO9" s="19">
        <f t="shared" ca="1" si="14"/>
        <v>9003132630.6417656</v>
      </c>
      <c r="CP9" s="18">
        <f t="shared" ca="1" si="8"/>
        <v>2173577066.5100179</v>
      </c>
      <c r="CQ9" s="18">
        <f t="shared" ca="1" si="8"/>
        <v>6829555564.1317482</v>
      </c>
      <c r="CR9" s="18">
        <f t="shared" ca="1" si="8"/>
        <v>44252056.469999999</v>
      </c>
      <c r="CS9" s="18">
        <f t="shared" ca="1" si="8"/>
        <v>0</v>
      </c>
      <c r="CT9" s="18">
        <f t="shared" ca="1" si="8"/>
        <v>0</v>
      </c>
      <c r="CU9" s="19">
        <f t="shared" ca="1" si="9"/>
        <v>20621844882.279999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3441470594.6714082</v>
      </c>
      <c r="E10" s="18">
        <f t="shared" ca="1" si="0"/>
        <v>550643808.85722256</v>
      </c>
      <c r="F10" s="18">
        <f t="shared" ca="1" si="0"/>
        <v>1750002535.9335217</v>
      </c>
      <c r="G10" s="18">
        <f t="shared" ca="1" si="0"/>
        <v>1140824249.8806639</v>
      </c>
      <c r="H10" s="18">
        <f t="shared" ca="1" si="0"/>
        <v>56945820.659999996</v>
      </c>
      <c r="I10" s="18">
        <f t="shared" ca="1" si="0"/>
        <v>230770745.43002999</v>
      </c>
      <c r="J10" s="18">
        <f t="shared" ca="1" si="0"/>
        <v>8152836.0899999999</v>
      </c>
      <c r="K10" s="18">
        <f t="shared" ca="1" si="0"/>
        <v>17811165.41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413610242.69000202</v>
      </c>
      <c r="P10" s="18">
        <f t="shared" ca="1" si="0"/>
        <v>11758.09</v>
      </c>
      <c r="Q10" s="18">
        <f t="shared" ca="1" si="0"/>
        <v>409232278.99000001</v>
      </c>
      <c r="R10" s="18">
        <f t="shared" ca="1" si="0"/>
        <v>0</v>
      </c>
      <c r="S10" s="18">
        <f t="shared" ca="1" si="0"/>
        <v>0</v>
      </c>
      <c r="T10" s="18">
        <f t="shared" ca="1" si="11"/>
        <v>2672004217.1093998</v>
      </c>
      <c r="U10" s="18">
        <f t="shared" ca="1" si="1"/>
        <v>248648293.13</v>
      </c>
      <c r="V10" s="18">
        <f t="shared" ca="1" si="1"/>
        <v>690414940.67993402</v>
      </c>
      <c r="W10" s="18">
        <f t="shared" ca="1" si="1"/>
        <v>4877949324.0801401</v>
      </c>
      <c r="X10" s="18">
        <f t="shared" ca="1" si="1"/>
        <v>15895017.409999199</v>
      </c>
      <c r="Y10" s="18">
        <f t="shared" ca="1" si="1"/>
        <v>173487682.26999798</v>
      </c>
      <c r="Z10" s="18">
        <f t="shared" ca="1" si="1"/>
        <v>234695771.85956198</v>
      </c>
      <c r="AA10" s="18">
        <f t="shared" ca="1" si="1"/>
        <v>214406.16</v>
      </c>
      <c r="AB10" s="18">
        <f t="shared" ca="1" si="1"/>
        <v>0</v>
      </c>
      <c r="AC10" s="18">
        <f t="shared" ca="1" si="1"/>
        <v>27978106.550010197</v>
      </c>
      <c r="AD10" s="18">
        <f t="shared" ca="1" si="1"/>
        <v>42922360.450039297</v>
      </c>
      <c r="AE10" s="18">
        <f t="shared" ca="1" si="1"/>
        <v>7356895.3399999999</v>
      </c>
      <c r="AF10" s="18">
        <f t="shared" ca="1" si="1"/>
        <v>32711110.330000099</v>
      </c>
      <c r="AG10" s="18">
        <f t="shared" ca="1" si="1"/>
        <v>242621161.21000001</v>
      </c>
      <c r="AH10" s="18">
        <f t="shared" ca="1" si="1"/>
        <v>160489115.86000001</v>
      </c>
      <c r="AI10" s="18">
        <f t="shared" ca="1" si="1"/>
        <v>6398589.3600000003</v>
      </c>
      <c r="AJ10" s="18">
        <f t="shared" ca="1" si="1"/>
        <v>11741273.48</v>
      </c>
      <c r="AK10" s="18">
        <f t="shared" ca="1" si="2"/>
        <v>1002857.46</v>
      </c>
      <c r="AL10" s="18">
        <f t="shared" ca="1" si="2"/>
        <v>0</v>
      </c>
      <c r="AM10" s="18">
        <f t="shared" ca="1" si="2"/>
        <v>66089921.169999599</v>
      </c>
      <c r="AN10" s="18">
        <f t="shared" ca="1" si="2"/>
        <v>1673346.73</v>
      </c>
      <c r="AO10" s="18">
        <f t="shared" ca="1" si="2"/>
        <v>0</v>
      </c>
      <c r="AP10" s="18">
        <f t="shared" ca="1" si="2"/>
        <v>3109138.0899999901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241530033.949633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2157714.7999999998</v>
      </c>
      <c r="BJ10" s="18">
        <f t="shared" ca="1" si="3"/>
        <v>1842102.79</v>
      </c>
      <c r="BK10" s="18">
        <f t="shared" ca="1" si="3"/>
        <v>0</v>
      </c>
      <c r="BL10" s="18">
        <f t="shared" ca="1" si="3"/>
        <v>0</v>
      </c>
      <c r="BM10" s="18">
        <f t="shared" ca="1" si="3"/>
        <v>56309065.439998597</v>
      </c>
      <c r="BN10" s="18">
        <f t="shared" ca="1" si="3"/>
        <v>65712346.6999503</v>
      </c>
      <c r="BO10" s="18">
        <f t="shared" ca="1" si="3"/>
        <v>0</v>
      </c>
      <c r="BP10" s="18">
        <f t="shared" ca="1" si="3"/>
        <v>339148157.88997799</v>
      </c>
      <c r="BQ10" s="18">
        <f t="shared" ca="1" si="4"/>
        <v>27046721.789999999</v>
      </c>
      <c r="BR10" s="18">
        <f t="shared" ca="1" si="4"/>
        <v>141340656.56</v>
      </c>
      <c r="BS10" s="18">
        <f t="shared" ca="1" si="4"/>
        <v>106057448.939996</v>
      </c>
      <c r="BT10" s="18">
        <f t="shared" ca="1" si="4"/>
        <v>0</v>
      </c>
      <c r="BU10" s="18">
        <f t="shared" ca="1" si="4"/>
        <v>0</v>
      </c>
      <c r="BV10" s="18">
        <f t="shared" ca="1" si="4"/>
        <v>13775883.439999999</v>
      </c>
      <c r="BW10" s="18">
        <f t="shared" ca="1" si="4"/>
        <v>651437.15</v>
      </c>
      <c r="BX10" s="18">
        <f t="shared" ca="1" si="4"/>
        <v>0</v>
      </c>
      <c r="BY10" s="18">
        <f t="shared" ca="1" si="4"/>
        <v>48076593.420000002</v>
      </c>
      <c r="BZ10" s="18">
        <f t="shared" ca="1" si="4"/>
        <v>14633456.050000001</v>
      </c>
      <c r="CA10" s="18">
        <f t="shared" ca="1" si="4"/>
        <v>582134052.75</v>
      </c>
      <c r="CB10" s="18">
        <f t="shared" ca="1" si="4"/>
        <v>797428.47000000009</v>
      </c>
      <c r="CC10" s="18">
        <f t="shared" ca="1" si="5"/>
        <v>108357607.40999991</v>
      </c>
      <c r="CD10" s="18">
        <f t="shared" ca="1" si="5"/>
        <v>1263125.18</v>
      </c>
      <c r="CE10" s="18">
        <f t="shared" ca="1" si="5"/>
        <v>0</v>
      </c>
      <c r="CF10" s="18">
        <f t="shared" ca="1" si="5"/>
        <v>1940343.5</v>
      </c>
      <c r="CG10" s="18">
        <f t="shared" ca="1" si="5"/>
        <v>9606249.4299999997</v>
      </c>
      <c r="CH10" s="18">
        <f t="shared" ca="1" si="5"/>
        <v>2213023.0799999801</v>
      </c>
      <c r="CI10" s="19">
        <f t="shared" ca="1" si="12"/>
        <v>2365740298.2991543</v>
      </c>
      <c r="CJ10" s="18">
        <f t="shared" ca="1" si="6"/>
        <v>231524.89000010001</v>
      </c>
      <c r="CK10" s="18">
        <f t="shared" ca="1" si="6"/>
        <v>3286262.3900001002</v>
      </c>
      <c r="CL10" s="19">
        <f t="shared" ca="1" si="13"/>
        <v>709307127.14961255</v>
      </c>
      <c r="CM10" s="18">
        <f t="shared" ca="1" si="7"/>
        <v>277376644.159141</v>
      </c>
      <c r="CN10" s="18">
        <f t="shared" ca="1" si="7"/>
        <v>431930482.99047154</v>
      </c>
      <c r="CO10" s="19">
        <f t="shared" ca="1" si="14"/>
        <v>1652915383.8695416</v>
      </c>
      <c r="CP10" s="18">
        <f t="shared" ca="1" si="8"/>
        <v>642378837.82216024</v>
      </c>
      <c r="CQ10" s="18">
        <f t="shared" ca="1" si="8"/>
        <v>1010536546.0473815</v>
      </c>
      <c r="CR10" s="18">
        <f t="shared" ca="1" si="8"/>
        <v>17320881.690000203</v>
      </c>
      <c r="CS10" s="18">
        <f t="shared" ca="1" si="8"/>
        <v>0</v>
      </c>
      <c r="CT10" s="18">
        <f t="shared" ca="1" si="8"/>
        <v>0</v>
      </c>
      <c r="CU10" s="19">
        <f t="shared" ca="1" si="9"/>
        <v>18243359719.489231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20116624.761300001</v>
      </c>
      <c r="E11" s="18">
        <f t="shared" ca="1" si="0"/>
        <v>10883042.588500001</v>
      </c>
      <c r="F11" s="18">
        <f t="shared" ca="1" si="0"/>
        <v>7882388.4458999997</v>
      </c>
      <c r="G11" s="18">
        <f t="shared" ca="1" si="0"/>
        <v>1351193.7268999999</v>
      </c>
      <c r="H11" s="18">
        <f t="shared" ca="1" si="0"/>
        <v>0</v>
      </c>
      <c r="I11" s="18">
        <f t="shared" ca="1" si="0"/>
        <v>67257637.830000013</v>
      </c>
      <c r="J11" s="18">
        <f t="shared" ca="1" si="0"/>
        <v>1680700</v>
      </c>
      <c r="K11" s="18">
        <f t="shared" ca="1" si="0"/>
        <v>3486692.42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8303319.8553999998</v>
      </c>
      <c r="P11" s="18">
        <f t="shared" ca="1" si="0"/>
        <v>0</v>
      </c>
      <c r="Q11" s="18">
        <f t="shared" ca="1" si="0"/>
        <v>771661.48</v>
      </c>
      <c r="R11" s="18">
        <f t="shared" ca="1" si="0"/>
        <v>0</v>
      </c>
      <c r="S11" s="18">
        <f t="shared" ca="1" si="0"/>
        <v>0</v>
      </c>
      <c r="T11" s="18">
        <f t="shared" ca="1" si="11"/>
        <v>2081689653.0560999</v>
      </c>
      <c r="U11" s="18">
        <f t="shared" ca="1" si="1"/>
        <v>22697919.636100002</v>
      </c>
      <c r="V11" s="18">
        <f t="shared" ca="1" si="1"/>
        <v>38401821.066100001</v>
      </c>
      <c r="W11" s="18">
        <f t="shared" ca="1" si="1"/>
        <v>221934070.03200001</v>
      </c>
      <c r="X11" s="18">
        <f t="shared" ca="1" si="1"/>
        <v>235494.43</v>
      </c>
      <c r="Y11" s="18">
        <f t="shared" ca="1" si="1"/>
        <v>748732.96039999998</v>
      </c>
      <c r="Z11" s="18">
        <f t="shared" ca="1" si="1"/>
        <v>1661196.6865999999</v>
      </c>
      <c r="AA11" s="18">
        <f t="shared" ca="1" si="1"/>
        <v>9066.93</v>
      </c>
      <c r="AB11" s="18">
        <f t="shared" ca="1" si="1"/>
        <v>0</v>
      </c>
      <c r="AC11" s="18">
        <f t="shared" ca="1" si="1"/>
        <v>0</v>
      </c>
      <c r="AD11" s="18">
        <f t="shared" ca="1" si="1"/>
        <v>35699.827499999999</v>
      </c>
      <c r="AE11" s="18">
        <f t="shared" ca="1" si="1"/>
        <v>0</v>
      </c>
      <c r="AF11" s="18">
        <f t="shared" ca="1" si="1"/>
        <v>160209.37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448722.76</v>
      </c>
      <c r="AK11" s="18">
        <f t="shared" ca="1" si="2"/>
        <v>58127.35</v>
      </c>
      <c r="AL11" s="18">
        <f t="shared" ca="1" si="2"/>
        <v>0</v>
      </c>
      <c r="AM11" s="18">
        <f t="shared" ca="1" si="2"/>
        <v>72145781.225400001</v>
      </c>
      <c r="AN11" s="18">
        <f t="shared" ca="1" si="2"/>
        <v>0</v>
      </c>
      <c r="AO11" s="18">
        <f t="shared" ca="1" si="2"/>
        <v>0</v>
      </c>
      <c r="AP11" s="18">
        <f t="shared" ca="1" si="2"/>
        <v>30496.522400000002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37338845.484099999</v>
      </c>
      <c r="AU11" s="18">
        <f t="shared" ca="1" si="2"/>
        <v>531979.81480000005</v>
      </c>
      <c r="AV11" s="18">
        <f t="shared" ca="1" si="2"/>
        <v>971379.50939999998</v>
      </c>
      <c r="AW11" s="18">
        <f t="shared" ca="1" si="2"/>
        <v>0</v>
      </c>
      <c r="AX11" s="18">
        <f t="shared" ca="1" si="2"/>
        <v>337510.16110000003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16909929.311299998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44661.199500000002</v>
      </c>
      <c r="BM11" s="18">
        <f t="shared" ca="1" si="3"/>
        <v>0</v>
      </c>
      <c r="BN11" s="18">
        <f t="shared" ca="1" si="3"/>
        <v>4494649.1889000004</v>
      </c>
      <c r="BO11" s="18">
        <f t="shared" ca="1" si="3"/>
        <v>0</v>
      </c>
      <c r="BP11" s="18">
        <f t="shared" ca="1" si="3"/>
        <v>1541369.8944000001</v>
      </c>
      <c r="BQ11" s="18">
        <f t="shared" ca="1" si="4"/>
        <v>826567.58</v>
      </c>
      <c r="BR11" s="18">
        <f t="shared" ca="1" si="4"/>
        <v>731958.21</v>
      </c>
      <c r="BS11" s="18">
        <f t="shared" ca="1" si="4"/>
        <v>2023704.5732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243364.09999999998</v>
      </c>
      <c r="BX11" s="18">
        <f t="shared" ca="1" si="4"/>
        <v>0</v>
      </c>
      <c r="BY11" s="18">
        <f t="shared" ca="1" si="4"/>
        <v>0</v>
      </c>
      <c r="BZ11" s="18">
        <f t="shared" ca="1" si="4"/>
        <v>2770317.44</v>
      </c>
      <c r="CA11" s="18">
        <f t="shared" ca="1" si="4"/>
        <v>196079242.36000001</v>
      </c>
      <c r="CB11" s="18">
        <f t="shared" ca="1" si="4"/>
        <v>3094800.4099999997</v>
      </c>
      <c r="CC11" s="18">
        <f t="shared" ca="1" si="5"/>
        <v>19030296.23</v>
      </c>
      <c r="CD11" s="18">
        <f t="shared" ca="1" si="5"/>
        <v>0</v>
      </c>
      <c r="CE11" s="18">
        <f t="shared" ca="1" si="5"/>
        <v>0</v>
      </c>
      <c r="CF11" s="18">
        <f t="shared" ca="1" si="5"/>
        <v>7719480.1100000003</v>
      </c>
      <c r="CG11" s="18">
        <f t="shared" ca="1" si="5"/>
        <v>2950233.56</v>
      </c>
      <c r="CH11" s="18">
        <f t="shared" ca="1" si="5"/>
        <v>929.07</v>
      </c>
      <c r="CI11" s="19">
        <f t="shared" ca="1" si="12"/>
        <v>208961793.18999997</v>
      </c>
      <c r="CJ11" s="18">
        <f t="shared" ca="1" si="6"/>
        <v>0</v>
      </c>
      <c r="CK11" s="18">
        <f t="shared" ca="1" si="6"/>
        <v>199899842.16999999</v>
      </c>
      <c r="CL11" s="19">
        <f t="shared" ca="1" si="13"/>
        <v>6112250.6699999999</v>
      </c>
      <c r="CM11" s="18">
        <f t="shared" ca="1" si="7"/>
        <v>0</v>
      </c>
      <c r="CN11" s="18">
        <f t="shared" ca="1" si="7"/>
        <v>6112250.6699999999</v>
      </c>
      <c r="CO11" s="19">
        <f t="shared" ca="1" si="14"/>
        <v>2949700.35</v>
      </c>
      <c r="CP11" s="18">
        <f t="shared" ca="1" si="8"/>
        <v>0</v>
      </c>
      <c r="CQ11" s="18">
        <f t="shared" ca="1" si="8"/>
        <v>2949700.35</v>
      </c>
      <c r="CR11" s="18">
        <f t="shared" ca="1" si="8"/>
        <v>4234011.1764000002</v>
      </c>
      <c r="CS11" s="18">
        <f t="shared" ca="1" si="8"/>
        <v>0</v>
      </c>
      <c r="CT11" s="18">
        <f t="shared" ca="1" si="8"/>
        <v>0</v>
      </c>
      <c r="CU11" s="19">
        <f t="shared" ca="1" si="9"/>
        <v>3052710650.7723999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217513450.80693349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217513450.80693349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159681894.16</v>
      </c>
      <c r="E13" s="18">
        <f t="shared" ca="1" si="0"/>
        <v>21472566.109999999</v>
      </c>
      <c r="F13" s="18">
        <f t="shared" ca="1" si="0"/>
        <v>86901321.560000002</v>
      </c>
      <c r="G13" s="18">
        <f t="shared" ca="1" si="0"/>
        <v>51308006.489999995</v>
      </c>
      <c r="H13" s="18">
        <f t="shared" ca="1" si="0"/>
        <v>15407864.659999998</v>
      </c>
      <c r="I13" s="18">
        <f t="shared" ca="1" si="0"/>
        <v>18056192.750000004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35623163.399999991</v>
      </c>
      <c r="P13" s="18">
        <f t="shared" ca="1" si="0"/>
        <v>0</v>
      </c>
      <c r="Q13" s="18">
        <f t="shared" ca="1" si="0"/>
        <v>4379115.8199999994</v>
      </c>
      <c r="R13" s="18">
        <f t="shared" ca="1" si="0"/>
        <v>0</v>
      </c>
      <c r="S13" s="18">
        <f t="shared" ca="1" si="0"/>
        <v>0</v>
      </c>
      <c r="T13" s="18">
        <f t="shared" ca="1" si="11"/>
        <v>1606220241.9822798</v>
      </c>
      <c r="U13" s="18">
        <f t="shared" ca="1" si="1"/>
        <v>2755313.6499420004</v>
      </c>
      <c r="V13" s="18">
        <f t="shared" ca="1" si="1"/>
        <v>27992421.940000001</v>
      </c>
      <c r="W13" s="18">
        <f t="shared" ca="1" si="1"/>
        <v>875429895.41000021</v>
      </c>
      <c r="X13" s="18">
        <f t="shared" ca="1" si="1"/>
        <v>0</v>
      </c>
      <c r="Y13" s="18">
        <f t="shared" ca="1" si="1"/>
        <v>8054341.0300000003</v>
      </c>
      <c r="Z13" s="18">
        <f t="shared" ca="1" si="1"/>
        <v>21138335.420000002</v>
      </c>
      <c r="AA13" s="18">
        <f t="shared" ca="1" si="1"/>
        <v>0</v>
      </c>
      <c r="AB13" s="18">
        <f t="shared" ca="1" si="1"/>
        <v>0</v>
      </c>
      <c r="AC13" s="18">
        <f t="shared" ca="1" si="1"/>
        <v>200079.76000000004</v>
      </c>
      <c r="AD13" s="18">
        <f t="shared" ca="1" si="1"/>
        <v>992702.66999999993</v>
      </c>
      <c r="AE13" s="18">
        <f t="shared" ca="1" si="1"/>
        <v>0</v>
      </c>
      <c r="AF13" s="18">
        <f t="shared" ca="1" si="1"/>
        <v>152625.22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240434.9</v>
      </c>
      <c r="AK13" s="18">
        <f t="shared" ca="1" si="2"/>
        <v>9533.9699999999993</v>
      </c>
      <c r="AL13" s="18">
        <f t="shared" ca="1" si="2"/>
        <v>0</v>
      </c>
      <c r="AM13" s="18">
        <f t="shared" ca="1" si="2"/>
        <v>3908355.62</v>
      </c>
      <c r="AN13" s="18">
        <f t="shared" ca="1" si="2"/>
        <v>76190.490000000005</v>
      </c>
      <c r="AO13" s="18">
        <f t="shared" ca="1" si="2"/>
        <v>0</v>
      </c>
      <c r="AP13" s="18">
        <f t="shared" ca="1" si="2"/>
        <v>164191.52000000002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2386541.2800000003</v>
      </c>
      <c r="AV13" s="18">
        <f t="shared" ca="1" si="2"/>
        <v>687551.85</v>
      </c>
      <c r="AW13" s="18">
        <f t="shared" ca="1" si="2"/>
        <v>0</v>
      </c>
      <c r="AX13" s="18">
        <f t="shared" ca="1" si="2"/>
        <v>797752.16000000027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14390266.779999999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-368488.34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69054581.920000002</v>
      </c>
      <c r="BO13" s="18">
        <f t="shared" ca="1" si="3"/>
        <v>0</v>
      </c>
      <c r="BP13" s="18">
        <f t="shared" ca="1" si="3"/>
        <v>38481661.210000001</v>
      </c>
      <c r="BQ13" s="18">
        <f t="shared" ca="1" si="4"/>
        <v>179396.22</v>
      </c>
      <c r="BR13" s="18">
        <f t="shared" ca="1" si="4"/>
        <v>37171111.289999992</v>
      </c>
      <c r="BS13" s="18">
        <f t="shared" ca="1" si="4"/>
        <v>3559980.45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747285.92999999982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747672.96999999986</v>
      </c>
      <c r="CP13" s="18">
        <f t="shared" ca="1" si="8"/>
        <v>0</v>
      </c>
      <c r="CQ13" s="18">
        <f t="shared" ca="1" si="8"/>
        <v>747672.96999999986</v>
      </c>
      <c r="CR13" s="18">
        <f t="shared" ca="1" si="8"/>
        <v>8130557.46</v>
      </c>
      <c r="CS13" s="18">
        <f t="shared" ca="1" si="8"/>
        <v>0</v>
      </c>
      <c r="CT13" s="18">
        <f t="shared" ca="1" si="8"/>
        <v>0</v>
      </c>
      <c r="CU13" s="19">
        <f t="shared" ca="1" si="9"/>
        <v>2955701092.5822215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2221433496.29</v>
      </c>
      <c r="E14" s="18">
        <f t="shared" ca="1" si="0"/>
        <v>333359033.66000021</v>
      </c>
      <c r="F14" s="18">
        <f t="shared" ca="1" si="0"/>
        <v>404802330.9512049</v>
      </c>
      <c r="G14" s="18">
        <f t="shared" ca="1" si="0"/>
        <v>1483272131.6787951</v>
      </c>
      <c r="H14" s="18">
        <f t="shared" ca="1" si="0"/>
        <v>623426449.99000001</v>
      </c>
      <c r="I14" s="18">
        <f t="shared" ca="1" si="0"/>
        <v>156524193.44999999</v>
      </c>
      <c r="J14" s="18">
        <f t="shared" ca="1" si="0"/>
        <v>15259.39</v>
      </c>
      <c r="K14" s="18">
        <f t="shared" ca="1" si="0"/>
        <v>0</v>
      </c>
      <c r="L14" s="18">
        <f t="shared" ca="1" si="0"/>
        <v>0</v>
      </c>
      <c r="M14" s="18">
        <f t="shared" ca="1" si="0"/>
        <v>793622.6</v>
      </c>
      <c r="N14" s="18">
        <f t="shared" ca="1" si="0"/>
        <v>0</v>
      </c>
      <c r="O14" s="18">
        <f t="shared" ca="1" si="0"/>
        <v>216388542.61000001</v>
      </c>
      <c r="P14" s="18">
        <f t="shared" ca="1" si="0"/>
        <v>0</v>
      </c>
      <c r="Q14" s="18">
        <f t="shared" ca="1" si="0"/>
        <v>35179896.879999995</v>
      </c>
      <c r="R14" s="18">
        <f t="shared" ca="1" si="0"/>
        <v>0</v>
      </c>
      <c r="S14" s="18">
        <f t="shared" ca="1" si="0"/>
        <v>0</v>
      </c>
      <c r="T14" s="18">
        <f t="shared" ca="1" si="11"/>
        <v>3246806315.8699999</v>
      </c>
      <c r="U14" s="18">
        <f t="shared" ca="1" si="1"/>
        <v>26626778.449999999</v>
      </c>
      <c r="V14" s="18">
        <f t="shared" ca="1" si="1"/>
        <v>308683088.60000002</v>
      </c>
      <c r="W14" s="18">
        <f t="shared" ca="1" si="1"/>
        <v>2871255904.3200002</v>
      </c>
      <c r="X14" s="18">
        <f t="shared" ca="1" si="1"/>
        <v>27483.25</v>
      </c>
      <c r="Y14" s="18">
        <f t="shared" ca="1" si="1"/>
        <v>112358319.20999999</v>
      </c>
      <c r="Z14" s="18">
        <f t="shared" ca="1" si="1"/>
        <v>127171446.69</v>
      </c>
      <c r="AA14" s="18">
        <f t="shared" ca="1" si="1"/>
        <v>23920.45</v>
      </c>
      <c r="AB14" s="18">
        <f t="shared" ca="1" si="1"/>
        <v>0</v>
      </c>
      <c r="AC14" s="18">
        <f t="shared" ca="1" si="1"/>
        <v>16019803.57</v>
      </c>
      <c r="AD14" s="18">
        <f t="shared" ca="1" si="1"/>
        <v>61195145.729999997</v>
      </c>
      <c r="AE14" s="18">
        <f t="shared" ca="1" si="1"/>
        <v>45000</v>
      </c>
      <c r="AF14" s="18">
        <f t="shared" ca="1" si="1"/>
        <v>2795744.69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1547531.28</v>
      </c>
      <c r="AK14" s="18">
        <f t="shared" ca="1" si="2"/>
        <v>0</v>
      </c>
      <c r="AL14" s="18">
        <f t="shared" ca="1" si="2"/>
        <v>0</v>
      </c>
      <c r="AM14" s="18">
        <f t="shared" ca="1" si="2"/>
        <v>16709729.09</v>
      </c>
      <c r="AN14" s="18">
        <f t="shared" ca="1" si="2"/>
        <v>95414</v>
      </c>
      <c r="AO14" s="18">
        <f t="shared" ca="1" si="2"/>
        <v>0</v>
      </c>
      <c r="AP14" s="18">
        <f t="shared" ca="1" si="2"/>
        <v>4614870.1500000004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86364335.930000007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10372450.09</v>
      </c>
      <c r="BO14" s="18">
        <f t="shared" ca="1" si="3"/>
        <v>0</v>
      </c>
      <c r="BP14" s="18">
        <f t="shared" ca="1" si="3"/>
        <v>311864086.69</v>
      </c>
      <c r="BQ14" s="18">
        <f t="shared" ca="1" si="4"/>
        <v>34236599.479999997</v>
      </c>
      <c r="BR14" s="18">
        <f t="shared" ca="1" si="4"/>
        <v>103471258.81999999</v>
      </c>
      <c r="BS14" s="18">
        <f t="shared" ca="1" si="4"/>
        <v>211996704.71000001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262809900.09999999</v>
      </c>
      <c r="BW14" s="18">
        <f t="shared" ca="1" si="4"/>
        <v>18088</v>
      </c>
      <c r="BX14" s="18">
        <f t="shared" ca="1" si="4"/>
        <v>0</v>
      </c>
      <c r="BY14" s="18">
        <f t="shared" ca="1" si="4"/>
        <v>0</v>
      </c>
      <c r="BZ14" s="18">
        <f t="shared" ca="1" si="4"/>
        <v>2028976.85</v>
      </c>
      <c r="CA14" s="18">
        <f t="shared" ca="1" si="4"/>
        <v>192825855.68000001</v>
      </c>
      <c r="CB14" s="18">
        <f t="shared" ca="1" si="4"/>
        <v>191449.32</v>
      </c>
      <c r="CC14" s="18">
        <f t="shared" ca="1" si="5"/>
        <v>15552797.439999999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878953.94</v>
      </c>
      <c r="CH14" s="18">
        <f t="shared" ca="1" si="5"/>
        <v>68411.62000000001</v>
      </c>
      <c r="CI14" s="19">
        <f t="shared" ca="1" si="12"/>
        <v>1561297778.6600001</v>
      </c>
      <c r="CJ14" s="18">
        <f t="shared" ca="1" si="6"/>
        <v>88984.639999999985</v>
      </c>
      <c r="CK14" s="18">
        <f t="shared" ca="1" si="6"/>
        <v>6676016.5499999998</v>
      </c>
      <c r="CL14" s="19">
        <f t="shared" ca="1" si="13"/>
        <v>1166656261.4100001</v>
      </c>
      <c r="CM14" s="18">
        <f t="shared" ca="1" si="7"/>
        <v>30740550.41</v>
      </c>
      <c r="CN14" s="18">
        <f t="shared" ca="1" si="7"/>
        <v>1135915711</v>
      </c>
      <c r="CO14" s="19">
        <f t="shared" ca="1" si="14"/>
        <v>387876516.06</v>
      </c>
      <c r="CP14" s="18">
        <f t="shared" ca="1" si="8"/>
        <v>214995470.46000001</v>
      </c>
      <c r="CQ14" s="18">
        <f t="shared" ca="1" si="8"/>
        <v>172881045.59999999</v>
      </c>
      <c r="CR14" s="18">
        <f t="shared" ca="1" si="8"/>
        <v>23689837.030000001</v>
      </c>
      <c r="CS14" s="18">
        <f t="shared" ca="1" si="8"/>
        <v>0</v>
      </c>
      <c r="CT14" s="18">
        <f t="shared" ca="1" si="8"/>
        <v>0</v>
      </c>
      <c r="CU14" s="19">
        <f t="shared" ca="1" si="9"/>
        <v>12869104134.659998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988613.77000000165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1227034.3100000091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213184.31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3832504.8899999796</v>
      </c>
      <c r="BE15" s="18">
        <f t="shared" ca="1" si="3"/>
        <v>19638199.613809526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-1347179.8514190509</v>
      </c>
      <c r="BM15" s="18">
        <f t="shared" ca="1" si="3"/>
        <v>23560222.994126998</v>
      </c>
      <c r="BN15" s="18">
        <f t="shared" ca="1" si="3"/>
        <v>25095.319999999956</v>
      </c>
      <c r="BO15" s="18">
        <f t="shared" ca="1" si="3"/>
        <v>0</v>
      </c>
      <c r="BP15" s="18">
        <f t="shared" ca="1" si="3"/>
        <v>43227819.400000043</v>
      </c>
      <c r="BQ15" s="18">
        <f t="shared" ca="1" si="4"/>
        <v>0</v>
      </c>
      <c r="BR15" s="18">
        <f t="shared" ca="1" si="4"/>
        <v>0</v>
      </c>
      <c r="BS15" s="18">
        <f t="shared" ca="1" si="4"/>
        <v>996022831.55714309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1087388454.9041369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137275559.07057726</v>
      </c>
      <c r="BJ16" s="18">
        <f t="shared" ca="1" si="3"/>
        <v>116074498.16942252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253350057.23999977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47452759</v>
      </c>
      <c r="E17" s="18">
        <f t="shared" ca="1" si="0"/>
        <v>578221</v>
      </c>
      <c r="F17" s="18">
        <f t="shared" ca="1" si="0"/>
        <v>11282137</v>
      </c>
      <c r="G17" s="18">
        <f t="shared" ca="1" si="0"/>
        <v>35592401</v>
      </c>
      <c r="H17" s="18">
        <f t="shared" ca="1" si="0"/>
        <v>11628367</v>
      </c>
      <c r="I17" s="18">
        <f t="shared" ca="1" si="0"/>
        <v>2912857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39815545</v>
      </c>
      <c r="P17" s="18">
        <f t="shared" ca="1" si="0"/>
        <v>0</v>
      </c>
      <c r="Q17" s="18">
        <f t="shared" ca="1" si="0"/>
        <v>90461994</v>
      </c>
      <c r="R17" s="18">
        <f t="shared" ca="1" si="0"/>
        <v>0</v>
      </c>
      <c r="S17" s="18">
        <f t="shared" ca="1" si="0"/>
        <v>0</v>
      </c>
      <c r="T17" s="18">
        <f t="shared" ca="1" si="11"/>
        <v>1416688797.8700001</v>
      </c>
      <c r="U17" s="18">
        <f t="shared" ca="1" si="1"/>
        <v>0</v>
      </c>
      <c r="V17" s="18">
        <f t="shared" ca="1" si="1"/>
        <v>62164888.310000002</v>
      </c>
      <c r="W17" s="18">
        <f t="shared" ca="1" si="1"/>
        <v>123962406.62</v>
      </c>
      <c r="X17" s="18">
        <f t="shared" ca="1" si="1"/>
        <v>0</v>
      </c>
      <c r="Y17" s="18">
        <f t="shared" ca="1" si="1"/>
        <v>56333597</v>
      </c>
      <c r="Z17" s="18">
        <f t="shared" ca="1" si="1"/>
        <v>48672483</v>
      </c>
      <c r="AA17" s="18">
        <f t="shared" ca="1" si="1"/>
        <v>0</v>
      </c>
      <c r="AB17" s="18">
        <f t="shared" ca="1" si="1"/>
        <v>0</v>
      </c>
      <c r="AC17" s="18">
        <f t="shared" ca="1" si="1"/>
        <v>353876</v>
      </c>
      <c r="AD17" s="18">
        <f t="shared" ca="1" si="1"/>
        <v>5665006</v>
      </c>
      <c r="AE17" s="18">
        <f t="shared" ca="1" si="1"/>
        <v>0</v>
      </c>
      <c r="AF17" s="18">
        <f t="shared" ca="1" si="1"/>
        <v>789953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243205</v>
      </c>
      <c r="AK17" s="18">
        <f t="shared" ca="1" si="2"/>
        <v>12055</v>
      </c>
      <c r="AL17" s="18">
        <f t="shared" ca="1" si="2"/>
        <v>0</v>
      </c>
      <c r="AM17" s="18">
        <f t="shared" ca="1" si="2"/>
        <v>4897692</v>
      </c>
      <c r="AN17" s="18">
        <f t="shared" ca="1" si="2"/>
        <v>62136</v>
      </c>
      <c r="AO17" s="18">
        <f t="shared" ca="1" si="2"/>
        <v>0</v>
      </c>
      <c r="AP17" s="18">
        <f t="shared" ca="1" si="2"/>
        <v>183749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157645648</v>
      </c>
      <c r="AU17" s="18">
        <f t="shared" ca="1" si="2"/>
        <v>9003772</v>
      </c>
      <c r="AV17" s="18">
        <f t="shared" ca="1" si="2"/>
        <v>12674642</v>
      </c>
      <c r="AW17" s="18">
        <f t="shared" ca="1" si="2"/>
        <v>0</v>
      </c>
      <c r="AX17" s="18">
        <f t="shared" ca="1" si="2"/>
        <v>8004175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10388628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30963442</v>
      </c>
      <c r="BQ17" s="18">
        <f t="shared" ca="1" si="4"/>
        <v>7995759</v>
      </c>
      <c r="BR17" s="18">
        <f t="shared" ca="1" si="4"/>
        <v>126242672</v>
      </c>
      <c r="BS17" s="18">
        <f t="shared" ca="1" si="4"/>
        <v>5409952</v>
      </c>
      <c r="BT17" s="18">
        <f t="shared" ca="1" si="4"/>
        <v>0</v>
      </c>
      <c r="BU17" s="18">
        <f t="shared" ca="1" si="4"/>
        <v>0</v>
      </c>
      <c r="BV17" s="18">
        <f t="shared" ca="1" si="4"/>
        <v>7627765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126903</v>
      </c>
      <c r="CS17" s="18">
        <f t="shared" ca="1" si="8"/>
        <v>0</v>
      </c>
      <c r="CT17" s="18">
        <f t="shared" ca="1" si="8"/>
        <v>0</v>
      </c>
      <c r="CU17" s="19">
        <f t="shared" ca="1" si="9"/>
        <v>2288384724.8000002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53346794.465100005</v>
      </c>
      <c r="E18" s="18">
        <f t="shared" ca="1" si="0"/>
        <v>198355.76000000007</v>
      </c>
      <c r="F18" s="18">
        <f t="shared" ca="1" si="0"/>
        <v>23759158.363400005</v>
      </c>
      <c r="G18" s="18">
        <f t="shared" ca="1" si="0"/>
        <v>29389280.341700003</v>
      </c>
      <c r="H18" s="18">
        <f t="shared" ca="1" si="0"/>
        <v>10609803.67</v>
      </c>
      <c r="I18" s="18">
        <f t="shared" ca="1" si="0"/>
        <v>36186.43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21727483.859999999</v>
      </c>
      <c r="P18" s="18">
        <f t="shared" ca="1" si="0"/>
        <v>0</v>
      </c>
      <c r="Q18" s="18">
        <f t="shared" ca="1" si="0"/>
        <v>852962.37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22265905.170000002</v>
      </c>
      <c r="Z18" s="18">
        <f t="shared" ca="1" si="1"/>
        <v>6058393.29</v>
      </c>
      <c r="AA18" s="18">
        <f t="shared" ca="1" si="1"/>
        <v>0</v>
      </c>
      <c r="AB18" s="18">
        <f t="shared" ca="1" si="1"/>
        <v>0</v>
      </c>
      <c r="AC18" s="18">
        <f t="shared" ca="1" si="1"/>
        <v>327847.39</v>
      </c>
      <c r="AD18" s="18">
        <f t="shared" ca="1" si="1"/>
        <v>2435372.39</v>
      </c>
      <c r="AE18" s="18">
        <f t="shared" ca="1" si="1"/>
        <v>0</v>
      </c>
      <c r="AF18" s="18">
        <f t="shared" ca="1" si="1"/>
        <v>3007183.87</v>
      </c>
      <c r="AG18" s="18">
        <f t="shared" ca="1" si="1"/>
        <v>493577.62</v>
      </c>
      <c r="AH18" s="18">
        <f t="shared" ca="1" si="1"/>
        <v>5376518.7800000003</v>
      </c>
      <c r="AI18" s="18">
        <f t="shared" ca="1" si="1"/>
        <v>278699.21000000002</v>
      </c>
      <c r="AJ18" s="18">
        <f t="shared" ca="1" si="1"/>
        <v>244229.8</v>
      </c>
      <c r="AK18" s="18">
        <f t="shared" ca="1" si="2"/>
        <v>70650.8</v>
      </c>
      <c r="AL18" s="18">
        <f t="shared" ca="1" si="2"/>
        <v>0</v>
      </c>
      <c r="AM18" s="18">
        <f t="shared" ca="1" si="2"/>
        <v>8788334.2799999993</v>
      </c>
      <c r="AN18" s="18">
        <f t="shared" ca="1" si="2"/>
        <v>0</v>
      </c>
      <c r="AO18" s="18">
        <f t="shared" ca="1" si="2"/>
        <v>0</v>
      </c>
      <c r="AP18" s="18">
        <f t="shared" ca="1" si="2"/>
        <v>321374.33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127299672.02</v>
      </c>
      <c r="AU18" s="18">
        <f t="shared" ca="1" si="2"/>
        <v>6587836.0700000003</v>
      </c>
      <c r="AV18" s="18">
        <f t="shared" ca="1" si="2"/>
        <v>25178.560000000001</v>
      </c>
      <c r="AW18" s="18">
        <f t="shared" ca="1" si="2"/>
        <v>0</v>
      </c>
      <c r="AX18" s="18">
        <f t="shared" ca="1" si="2"/>
        <v>9541265.0999999996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8263610.7300000004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195111.15000000002</v>
      </c>
      <c r="BO18" s="18">
        <f t="shared" ca="1" si="3"/>
        <v>0</v>
      </c>
      <c r="BP18" s="18">
        <f t="shared" ca="1" si="3"/>
        <v>49006004.109999999</v>
      </c>
      <c r="BQ18" s="18">
        <f t="shared" ca="1" si="4"/>
        <v>14794453.600000001</v>
      </c>
      <c r="BR18" s="18">
        <f t="shared" ca="1" si="4"/>
        <v>59626882.299999997</v>
      </c>
      <c r="BS18" s="18">
        <f t="shared" ca="1" si="4"/>
        <v>7095471.5200000005</v>
      </c>
      <c r="BT18" s="18">
        <f t="shared" ca="1" si="4"/>
        <v>0</v>
      </c>
      <c r="BU18" s="18">
        <f t="shared" ca="1" si="4"/>
        <v>0</v>
      </c>
      <c r="BV18" s="18">
        <f t="shared" ca="1" si="4"/>
        <v>39706938.530000001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4168312.21</v>
      </c>
      <c r="CS18" s="18">
        <f t="shared" ca="1" si="8"/>
        <v>0</v>
      </c>
      <c r="CT18" s="18">
        <f t="shared" ca="1" si="8"/>
        <v>0</v>
      </c>
      <c r="CU18" s="19">
        <f t="shared" ca="1" si="9"/>
        <v>462296519.46509993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71084150.402195662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136866932.67586058</v>
      </c>
      <c r="BJ19" s="18">
        <f t="shared" ca="1" si="3"/>
        <v>68032059.241943642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275983142.31999987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1667743264.8200002</v>
      </c>
      <c r="E20" s="18">
        <f t="shared" ca="1" si="0"/>
        <v>279780246.1400001</v>
      </c>
      <c r="F20" s="18">
        <f t="shared" ca="1" si="0"/>
        <v>433196552.83000004</v>
      </c>
      <c r="G20" s="18">
        <f t="shared" ca="1" si="0"/>
        <v>954766465.8499999</v>
      </c>
      <c r="H20" s="18">
        <f t="shared" ca="1" si="0"/>
        <v>559898972.07000005</v>
      </c>
      <c r="I20" s="18">
        <f t="shared" ca="1" si="0"/>
        <v>78030887.5</v>
      </c>
      <c r="J20" s="18">
        <f t="shared" ca="1" si="0"/>
        <v>0</v>
      </c>
      <c r="K20" s="18">
        <f t="shared" ca="1" si="0"/>
        <v>0</v>
      </c>
      <c r="L20" s="18">
        <f t="shared" ca="1" si="0"/>
        <v>1000</v>
      </c>
      <c r="M20" s="18">
        <f t="shared" ca="1" si="0"/>
        <v>0</v>
      </c>
      <c r="N20" s="18">
        <f t="shared" ca="1" si="0"/>
        <v>0</v>
      </c>
      <c r="O20" s="18">
        <f t="shared" ca="1" si="0"/>
        <v>108077518.04000001</v>
      </c>
      <c r="P20" s="18">
        <f t="shared" ca="1" si="0"/>
        <v>154592.4</v>
      </c>
      <c r="Q20" s="18">
        <f t="shared" ca="1" si="0"/>
        <v>55346298.179999992</v>
      </c>
      <c r="R20" s="18">
        <f t="shared" ca="1" si="0"/>
        <v>0</v>
      </c>
      <c r="S20" s="18">
        <f t="shared" ca="1" si="0"/>
        <v>0</v>
      </c>
      <c r="T20" s="18">
        <f t="shared" ca="1" si="11"/>
        <v>660771731.0799998</v>
      </c>
      <c r="U20" s="18">
        <f t="shared" ca="1" si="1"/>
        <v>2829429.16</v>
      </c>
      <c r="V20" s="18">
        <f t="shared" ca="1" si="1"/>
        <v>58381297.449999996</v>
      </c>
      <c r="W20" s="18">
        <f t="shared" ca="1" si="1"/>
        <v>893717920.69000006</v>
      </c>
      <c r="X20" s="18">
        <f t="shared" ca="1" si="1"/>
        <v>73343.03</v>
      </c>
      <c r="Y20" s="18">
        <f t="shared" ca="1" si="1"/>
        <v>42422197.209999993</v>
      </c>
      <c r="Z20" s="18">
        <f t="shared" ca="1" si="1"/>
        <v>31495273.709999997</v>
      </c>
      <c r="AA20" s="18">
        <f t="shared" ca="1" si="1"/>
        <v>0</v>
      </c>
      <c r="AB20" s="18">
        <f t="shared" ca="1" si="1"/>
        <v>16304.99</v>
      </c>
      <c r="AC20" s="18">
        <f t="shared" ca="1" si="1"/>
        <v>11536588.02</v>
      </c>
      <c r="AD20" s="18">
        <f t="shared" ca="1" si="1"/>
        <v>108238593.98999998</v>
      </c>
      <c r="AE20" s="18">
        <f t="shared" ca="1" si="1"/>
        <v>0</v>
      </c>
      <c r="AF20" s="18">
        <f t="shared" ca="1" si="1"/>
        <v>544858.13</v>
      </c>
      <c r="AG20" s="18">
        <f t="shared" ca="1" si="1"/>
        <v>5727147.6499999994</v>
      </c>
      <c r="AH20" s="18">
        <f t="shared" ca="1" si="1"/>
        <v>18764508.789999999</v>
      </c>
      <c r="AI20" s="18">
        <f t="shared" ca="1" si="1"/>
        <v>2095378.9</v>
      </c>
      <c r="AJ20" s="18">
        <f t="shared" ca="1" si="1"/>
        <v>308123.86</v>
      </c>
      <c r="AK20" s="18">
        <f t="shared" ca="1" si="2"/>
        <v>0</v>
      </c>
      <c r="AL20" s="18">
        <f t="shared" ca="1" si="2"/>
        <v>0</v>
      </c>
      <c r="AM20" s="18">
        <f t="shared" ca="1" si="2"/>
        <v>675977.5</v>
      </c>
      <c r="AN20" s="18">
        <f t="shared" ca="1" si="2"/>
        <v>185461.74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112052803.28</v>
      </c>
      <c r="BE20" s="18">
        <f t="shared" ca="1" si="3"/>
        <v>13643.9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1535918.3199999998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380033.10000000003</v>
      </c>
      <c r="BN20" s="18">
        <f t="shared" ca="1" si="3"/>
        <v>3573288.79</v>
      </c>
      <c r="BO20" s="18">
        <f t="shared" ca="1" si="3"/>
        <v>0</v>
      </c>
      <c r="BP20" s="18">
        <f t="shared" ca="1" si="3"/>
        <v>237265653.73999998</v>
      </c>
      <c r="BQ20" s="18">
        <f t="shared" ca="1" si="4"/>
        <v>14504765.209999999</v>
      </c>
      <c r="BR20" s="18">
        <f t="shared" ca="1" si="4"/>
        <v>121065405.22</v>
      </c>
      <c r="BS20" s="18">
        <f t="shared" ca="1" si="4"/>
        <v>45506880.949999996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108272339.97</v>
      </c>
      <c r="BZ20" s="18">
        <f t="shared" ca="1" si="4"/>
        <v>2742495.34</v>
      </c>
      <c r="CA20" s="18">
        <f t="shared" ca="1" si="4"/>
        <v>69051689.319999993</v>
      </c>
      <c r="CB20" s="18">
        <f t="shared" ca="1" si="4"/>
        <v>0</v>
      </c>
      <c r="CC20" s="18">
        <f t="shared" ca="1" si="5"/>
        <v>15555290.859999999</v>
      </c>
      <c r="CD20" s="18">
        <f t="shared" ca="1" si="5"/>
        <v>0</v>
      </c>
      <c r="CE20" s="18">
        <f t="shared" ca="1" si="5"/>
        <v>0</v>
      </c>
      <c r="CF20" s="18">
        <f t="shared" ca="1" si="5"/>
        <v>2077491.37</v>
      </c>
      <c r="CG20" s="18">
        <f t="shared" ca="1" si="5"/>
        <v>-42521.919999999998</v>
      </c>
      <c r="CH20" s="18">
        <f t="shared" ca="1" si="5"/>
        <v>459693.01999999996</v>
      </c>
      <c r="CI20" s="19">
        <f t="shared" ca="1" si="12"/>
        <v>407767678.7299999</v>
      </c>
      <c r="CJ20" s="18">
        <f t="shared" ca="1" si="6"/>
        <v>2193975.9399999995</v>
      </c>
      <c r="CK20" s="18">
        <f t="shared" ca="1" si="6"/>
        <v>0</v>
      </c>
      <c r="CL20" s="19">
        <f t="shared" ca="1" si="13"/>
        <v>33729070.57</v>
      </c>
      <c r="CM20" s="18">
        <f t="shared" ca="1" si="7"/>
        <v>5781277.2199999997</v>
      </c>
      <c r="CN20" s="18">
        <f t="shared" ca="1" si="7"/>
        <v>27947793.349999998</v>
      </c>
      <c r="CO20" s="19">
        <f t="shared" ca="1" si="14"/>
        <v>371844632.21999991</v>
      </c>
      <c r="CP20" s="18">
        <f t="shared" ca="1" si="8"/>
        <v>12927319.15</v>
      </c>
      <c r="CQ20" s="18">
        <f t="shared" ca="1" si="8"/>
        <v>358917313.06999993</v>
      </c>
      <c r="CR20" s="18">
        <f t="shared" ca="1" si="8"/>
        <v>6549493.459999999</v>
      </c>
      <c r="CS20" s="18">
        <f t="shared" ca="1" si="8"/>
        <v>0</v>
      </c>
      <c r="CT20" s="18">
        <f t="shared" ca="1" si="8"/>
        <v>0</v>
      </c>
      <c r="CU20" s="19">
        <f t="shared" ca="1" si="9"/>
        <v>5455368711.5699997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104634698</v>
      </c>
      <c r="E21" s="18">
        <f t="shared" ca="1" si="0"/>
        <v>22625959.620000001</v>
      </c>
      <c r="F21" s="18">
        <f t="shared" ca="1" si="0"/>
        <v>52299434.030000001</v>
      </c>
      <c r="G21" s="18">
        <f t="shared" ca="1" si="0"/>
        <v>29709304.349999994</v>
      </c>
      <c r="H21" s="18">
        <f t="shared" ca="1" si="0"/>
        <v>0</v>
      </c>
      <c r="I21" s="18">
        <f t="shared" ca="1" si="0"/>
        <v>14555002.16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5150830.3899999997</v>
      </c>
      <c r="P21" s="18">
        <f t="shared" ca="1" si="0"/>
        <v>0</v>
      </c>
      <c r="Q21" s="18">
        <f t="shared" ca="1" si="0"/>
        <v>50010.79</v>
      </c>
      <c r="R21" s="18">
        <f t="shared" ca="1" si="0"/>
        <v>0</v>
      </c>
      <c r="S21" s="18">
        <f t="shared" ca="1" si="0"/>
        <v>0</v>
      </c>
      <c r="T21" s="18">
        <f t="shared" ca="1" si="11"/>
        <v>-9635828.7199999988</v>
      </c>
      <c r="U21" s="18">
        <f t="shared" ca="1" si="1"/>
        <v>-369326.72</v>
      </c>
      <c r="V21" s="18">
        <f t="shared" ca="1" si="1"/>
        <v>-203933.06</v>
      </c>
      <c r="W21" s="18">
        <f t="shared" ca="1" si="1"/>
        <v>105460031.69</v>
      </c>
      <c r="X21" s="18">
        <f t="shared" ca="1" si="1"/>
        <v>0</v>
      </c>
      <c r="Y21" s="18">
        <f t="shared" ca="1" si="1"/>
        <v>2873766.67</v>
      </c>
      <c r="Z21" s="18">
        <f t="shared" ca="1" si="1"/>
        <v>5578955.5099999998</v>
      </c>
      <c r="AA21" s="18">
        <f t="shared" ca="1" si="1"/>
        <v>0</v>
      </c>
      <c r="AB21" s="18">
        <f t="shared" ca="1" si="1"/>
        <v>0</v>
      </c>
      <c r="AC21" s="18">
        <f t="shared" ca="1" si="1"/>
        <v>496996.88</v>
      </c>
      <c r="AD21" s="18">
        <f t="shared" ca="1" si="1"/>
        <v>161150.51</v>
      </c>
      <c r="AE21" s="18">
        <f t="shared" ca="1" si="1"/>
        <v>0</v>
      </c>
      <c r="AF21" s="18">
        <f t="shared" ca="1" si="1"/>
        <v>203401.81</v>
      </c>
      <c r="AG21" s="18">
        <f t="shared" ca="1" si="1"/>
        <v>329955.57</v>
      </c>
      <c r="AH21" s="18">
        <f t="shared" ca="1" si="1"/>
        <v>2751931.04</v>
      </c>
      <c r="AI21" s="18">
        <f t="shared" ca="1" si="1"/>
        <v>0</v>
      </c>
      <c r="AJ21" s="18">
        <f t="shared" ca="1" si="1"/>
        <v>208335.68</v>
      </c>
      <c r="AK21" s="18">
        <f t="shared" ca="1" si="2"/>
        <v>6147</v>
      </c>
      <c r="AL21" s="18">
        <f t="shared" ca="1" si="2"/>
        <v>0</v>
      </c>
      <c r="AM21" s="18">
        <f t="shared" ca="1" si="2"/>
        <v>1728.52</v>
      </c>
      <c r="AN21" s="18">
        <f t="shared" ca="1" si="2"/>
        <v>0</v>
      </c>
      <c r="AO21" s="18">
        <f t="shared" ca="1" si="2"/>
        <v>0</v>
      </c>
      <c r="AP21" s="18">
        <f t="shared" ca="1" si="2"/>
        <v>262239.2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3268126.96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200</v>
      </c>
      <c r="BN21" s="18">
        <f t="shared" ca="1" si="3"/>
        <v>168697.58</v>
      </c>
      <c r="BO21" s="18">
        <f t="shared" ca="1" si="3"/>
        <v>0</v>
      </c>
      <c r="BP21" s="18">
        <f t="shared" ca="1" si="3"/>
        <v>3852248.74</v>
      </c>
      <c r="BQ21" s="18">
        <f t="shared" ca="1" si="4"/>
        <v>3539876.57</v>
      </c>
      <c r="BR21" s="18">
        <f t="shared" ca="1" si="4"/>
        <v>11284996.439999999</v>
      </c>
      <c r="BS21" s="18">
        <f t="shared" ca="1" si="4"/>
        <v>5449918.8600000003</v>
      </c>
      <c r="BT21" s="18">
        <f t="shared" ca="1" si="4"/>
        <v>0</v>
      </c>
      <c r="BU21" s="18">
        <f t="shared" ca="1" si="4"/>
        <v>0</v>
      </c>
      <c r="BV21" s="18">
        <f t="shared" ca="1" si="4"/>
        <v>5525943.9299999997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47304.9</v>
      </c>
      <c r="CA21" s="18">
        <f t="shared" ca="1" si="4"/>
        <v>4882092.18</v>
      </c>
      <c r="CB21" s="18">
        <f t="shared" ca="1" si="4"/>
        <v>0</v>
      </c>
      <c r="CC21" s="18">
        <f t="shared" ca="1" si="5"/>
        <v>23772.62</v>
      </c>
      <c r="CD21" s="18">
        <f t="shared" ca="1" si="5"/>
        <v>0</v>
      </c>
      <c r="CE21" s="18">
        <f t="shared" ca="1" si="5"/>
        <v>0</v>
      </c>
      <c r="CF21" s="18">
        <f t="shared" ca="1" si="5"/>
        <v>4118978.74</v>
      </c>
      <c r="CG21" s="18">
        <f t="shared" ca="1" si="5"/>
        <v>0</v>
      </c>
      <c r="CH21" s="18">
        <f t="shared" ca="1" si="5"/>
        <v>0</v>
      </c>
      <c r="CI21" s="19">
        <f t="shared" ca="1" si="12"/>
        <v>16895501.170000002</v>
      </c>
      <c r="CJ21" s="18">
        <f t="shared" ca="1" si="6"/>
        <v>0</v>
      </c>
      <c r="CK21" s="18">
        <f t="shared" ca="1" si="6"/>
        <v>0</v>
      </c>
      <c r="CL21" s="19">
        <f t="shared" ca="1" si="13"/>
        <v>16831071.170000002</v>
      </c>
      <c r="CM21" s="18">
        <f t="shared" ca="1" si="7"/>
        <v>16831071.170000002</v>
      </c>
      <c r="CN21" s="18">
        <f t="shared" ca="1" si="7"/>
        <v>0</v>
      </c>
      <c r="CO21" s="19">
        <f t="shared" ca="1" si="14"/>
        <v>64430</v>
      </c>
      <c r="CP21" s="18">
        <f t="shared" ca="1" si="8"/>
        <v>64430</v>
      </c>
      <c r="CQ21" s="18">
        <f t="shared" ca="1" si="8"/>
        <v>0</v>
      </c>
      <c r="CR21" s="18">
        <f t="shared" ca="1" si="8"/>
        <v>11461075.439999999</v>
      </c>
      <c r="CS21" s="18">
        <f t="shared" ca="1" si="8"/>
        <v>0</v>
      </c>
      <c r="CT21" s="18">
        <f t="shared" ca="1" si="8"/>
        <v>0</v>
      </c>
      <c r="CU21" s="19">
        <f t="shared" ca="1" si="9"/>
        <v>303034827.05000007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292490737.99000001</v>
      </c>
      <c r="E22" s="18">
        <f t="shared" ca="1" si="0"/>
        <v>62451052.339999996</v>
      </c>
      <c r="F22" s="18">
        <f t="shared" ca="1" si="0"/>
        <v>118637792.63000001</v>
      </c>
      <c r="G22" s="18">
        <f t="shared" ca="1" si="0"/>
        <v>111401893.02000001</v>
      </c>
      <c r="H22" s="18">
        <f t="shared" ca="1" si="0"/>
        <v>8315394.0099999998</v>
      </c>
      <c r="I22" s="18">
        <f t="shared" ca="1" si="0"/>
        <v>38900470.079999998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41145865.560000002</v>
      </c>
      <c r="P22" s="18">
        <f t="shared" ca="1" si="0"/>
        <v>0</v>
      </c>
      <c r="Q22" s="18">
        <f t="shared" ca="1" si="0"/>
        <v>28900894.920000002</v>
      </c>
      <c r="R22" s="18">
        <f t="shared" ca="1" si="0"/>
        <v>0</v>
      </c>
      <c r="S22" s="18">
        <f t="shared" ca="1" si="0"/>
        <v>0</v>
      </c>
      <c r="T22" s="18">
        <f t="shared" ca="1" si="11"/>
        <v>643841855.31000006</v>
      </c>
      <c r="U22" s="18">
        <f t="shared" ca="1" si="1"/>
        <v>23491401.560000002</v>
      </c>
      <c r="V22" s="18">
        <f t="shared" ca="1" si="1"/>
        <v>69883227.659999996</v>
      </c>
      <c r="W22" s="18">
        <f t="shared" ca="1" si="1"/>
        <v>987079841.03000009</v>
      </c>
      <c r="X22" s="18">
        <f t="shared" ca="1" si="1"/>
        <v>0</v>
      </c>
      <c r="Y22" s="18">
        <f t="shared" ca="1" si="1"/>
        <v>5646645.4299999997</v>
      </c>
      <c r="Z22" s="18">
        <f t="shared" ca="1" si="1"/>
        <v>4487975.8600000003</v>
      </c>
      <c r="AA22" s="18">
        <f t="shared" ca="1" si="1"/>
        <v>37376.82</v>
      </c>
      <c r="AB22" s="18">
        <f t="shared" ca="1" si="1"/>
        <v>0</v>
      </c>
      <c r="AC22" s="18">
        <f t="shared" ca="1" si="1"/>
        <v>0</v>
      </c>
      <c r="AD22" s="18">
        <f t="shared" ca="1" si="1"/>
        <v>1452289.56</v>
      </c>
      <c r="AE22" s="18">
        <f t="shared" ca="1" si="1"/>
        <v>37921.03</v>
      </c>
      <c r="AF22" s="18">
        <f t="shared" ca="1" si="1"/>
        <v>465132.75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463971.71</v>
      </c>
      <c r="AK22" s="18">
        <f t="shared" ca="1" si="15"/>
        <v>35060.82</v>
      </c>
      <c r="AL22" s="18">
        <f t="shared" ca="1" si="15"/>
        <v>0</v>
      </c>
      <c r="AM22" s="18">
        <f t="shared" ca="1" si="15"/>
        <v>150089.26999999999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306162.94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15717250.970000003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7545357.54</v>
      </c>
      <c r="BM22" s="18">
        <f t="shared" ca="1" si="3"/>
        <v>0</v>
      </c>
      <c r="BN22" s="18">
        <f t="shared" ca="1" si="3"/>
        <v>1283512.2000000002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31003637.359999999</v>
      </c>
      <c r="BQ22" s="18">
        <f t="shared" ca="1" si="16"/>
        <v>2550225.4500000002</v>
      </c>
      <c r="BR22" s="18">
        <f t="shared" ca="1" si="16"/>
        <v>2474488.6800000002</v>
      </c>
      <c r="BS22" s="18">
        <f t="shared" ca="1" si="4"/>
        <v>14111834.01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235752.54</v>
      </c>
      <c r="BX22" s="18">
        <f t="shared" ca="1" si="4"/>
        <v>0</v>
      </c>
      <c r="BY22" s="18">
        <f t="shared" ca="1" si="4"/>
        <v>0</v>
      </c>
      <c r="BZ22" s="18">
        <f t="shared" ca="1" si="4"/>
        <v>2713080.09</v>
      </c>
      <c r="CA22" s="18">
        <f t="shared" ca="1" si="4"/>
        <v>296632492.01999998</v>
      </c>
      <c r="CB22" s="18">
        <f t="shared" ca="1" si="4"/>
        <v>3443637.57</v>
      </c>
      <c r="CC22" s="18">
        <f t="shared" ca="1" si="5"/>
        <v>20012634.93</v>
      </c>
      <c r="CD22" s="18">
        <f t="shared" ca="1" si="5"/>
        <v>0</v>
      </c>
      <c r="CE22" s="18">
        <f t="shared" ca="1" si="5"/>
        <v>0</v>
      </c>
      <c r="CF22" s="18">
        <f t="shared" ca="1" si="5"/>
        <v>468923.46</v>
      </c>
      <c r="CG22" s="18">
        <f t="shared" ca="1" si="5"/>
        <v>2939376.85</v>
      </c>
      <c r="CH22" s="18">
        <f t="shared" ca="1" si="5"/>
        <v>0</v>
      </c>
      <c r="CI22" s="19">
        <f t="shared" ca="1" si="12"/>
        <v>551917049.62</v>
      </c>
      <c r="CJ22" s="18">
        <f t="shared" ca="1" si="6"/>
        <v>65860</v>
      </c>
      <c r="CK22" s="18">
        <f t="shared" ca="1" si="6"/>
        <v>1602946.19</v>
      </c>
      <c r="CL22" s="19">
        <f t="shared" ca="1" si="13"/>
        <v>105340042.16</v>
      </c>
      <c r="CM22" s="18">
        <f t="shared" ca="1" si="7"/>
        <v>2832385.41</v>
      </c>
      <c r="CN22" s="18">
        <f t="shared" ca="1" si="7"/>
        <v>102507656.75</v>
      </c>
      <c r="CO22" s="19">
        <f t="shared" ca="1" si="14"/>
        <v>444908201.26999998</v>
      </c>
      <c r="CP22" s="18">
        <f t="shared" ca="1" si="8"/>
        <v>172379221.84999999</v>
      </c>
      <c r="CQ22" s="18">
        <f t="shared" ca="1" si="8"/>
        <v>272528979.42000002</v>
      </c>
      <c r="CR22" s="18">
        <f t="shared" ca="1" si="8"/>
        <v>1792558.6700000002</v>
      </c>
      <c r="CS22" s="18">
        <f t="shared" ca="1" si="8"/>
        <v>0</v>
      </c>
      <c r="CT22" s="18">
        <f t="shared" ca="1" si="8"/>
        <v>0</v>
      </c>
      <c r="CU22" s="19">
        <f t="shared" ca="1" si="9"/>
        <v>3102019126.2799997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2498828221.4899998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895155577.44999993</v>
      </c>
      <c r="F23" s="18">
        <f t="shared" ca="1" si="17"/>
        <v>909160598.50999987</v>
      </c>
      <c r="G23" s="18">
        <f t="shared" ca="1" si="17"/>
        <v>694512045.53000009</v>
      </c>
      <c r="H23" s="18">
        <f t="shared" ca="1" si="17"/>
        <v>24428096.890000001</v>
      </c>
      <c r="I23" s="18">
        <f t="shared" ca="1" si="17"/>
        <v>594096585.30999994</v>
      </c>
      <c r="J23" s="18">
        <f t="shared" ca="1" si="17"/>
        <v>93870.71</v>
      </c>
      <c r="K23" s="18">
        <f t="shared" ca="1" si="17"/>
        <v>6256692.5200000005</v>
      </c>
      <c r="L23" s="18">
        <f t="shared" ca="1" si="17"/>
        <v>0</v>
      </c>
      <c r="M23" s="18">
        <f t="shared" ca="1" si="17"/>
        <v>28281428.120000001</v>
      </c>
      <c r="N23" s="18">
        <f t="shared" ca="1" si="17"/>
        <v>0</v>
      </c>
      <c r="O23" s="18">
        <f t="shared" ca="1" si="17"/>
        <v>79479327.019999996</v>
      </c>
      <c r="P23" s="18">
        <f t="shared" ca="1" si="17"/>
        <v>2198.81</v>
      </c>
      <c r="Q23" s="18">
        <f t="shared" ca="1" si="17"/>
        <v>213204208.09</v>
      </c>
      <c r="R23" s="18">
        <f t="shared" ca="1" si="17"/>
        <v>0</v>
      </c>
      <c r="S23" s="18">
        <f t="shared" ca="1" si="17"/>
        <v>0</v>
      </c>
      <c r="T23" s="18">
        <f t="shared" ca="1" si="11"/>
        <v>5975453883.5500002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158038295.09999999</v>
      </c>
      <c r="V23" s="18">
        <f t="shared" ca="1" si="18"/>
        <v>151776664.81999999</v>
      </c>
      <c r="W23" s="18">
        <f t="shared" ca="1" si="18"/>
        <v>2548473664.5599999</v>
      </c>
      <c r="X23" s="18">
        <f t="shared" ca="1" si="18"/>
        <v>141357.01</v>
      </c>
      <c r="Y23" s="18">
        <f t="shared" ca="1" si="18"/>
        <v>157875850.75999999</v>
      </c>
      <c r="Z23" s="18">
        <f t="shared" ca="1" si="18"/>
        <v>198291724.72999999</v>
      </c>
      <c r="AA23" s="18">
        <f t="shared" ca="1" si="18"/>
        <v>8470</v>
      </c>
      <c r="AB23" s="18">
        <f t="shared" ca="1" si="18"/>
        <v>0</v>
      </c>
      <c r="AC23" s="18">
        <f t="shared" ca="1" si="18"/>
        <v>1722320.25</v>
      </c>
      <c r="AD23" s="18">
        <f t="shared" ca="1" si="18"/>
        <v>97556969.700000003</v>
      </c>
      <c r="AE23" s="18">
        <f t="shared" ca="1" si="18"/>
        <v>218219.16</v>
      </c>
      <c r="AF23" s="18">
        <f t="shared" ca="1" si="18"/>
        <v>8235924.1900000004</v>
      </c>
      <c r="AG23" s="18">
        <f t="shared" ca="1" si="18"/>
        <v>164185341.94999999</v>
      </c>
      <c r="AH23" s="18">
        <f t="shared" ca="1" si="18"/>
        <v>25662328.719999999</v>
      </c>
      <c r="AI23" s="18">
        <f t="shared" ca="1" si="18"/>
        <v>20504816.869999997</v>
      </c>
      <c r="AJ23" s="18">
        <f t="shared" ca="1" si="18"/>
        <v>9337326.25</v>
      </c>
      <c r="AK23" s="18">
        <f t="shared" ca="1" si="15"/>
        <v>265302.09999999998</v>
      </c>
      <c r="AL23" s="18">
        <f t="shared" ca="1" si="15"/>
        <v>0</v>
      </c>
      <c r="AM23" s="18">
        <f t="shared" ca="1" si="15"/>
        <v>118626158.93000001</v>
      </c>
      <c r="AN23" s="18">
        <f t="shared" ca="1" si="15"/>
        <v>531049.32999999996</v>
      </c>
      <c r="AO23" s="18">
        <f t="shared" ca="1" si="15"/>
        <v>0</v>
      </c>
      <c r="AP23" s="18">
        <f t="shared" ca="1" si="15"/>
        <v>11045405.750000002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1690243660.6899998</v>
      </c>
      <c r="AU23" s="18">
        <f t="shared" ca="1" si="15"/>
        <v>367229578.76999998</v>
      </c>
      <c r="AV23" s="18">
        <f t="shared" ca="1" si="15"/>
        <v>-71.27</v>
      </c>
      <c r="AW23" s="18">
        <f t="shared" ca="1" si="15"/>
        <v>0</v>
      </c>
      <c r="AX23" s="18">
        <f t="shared" ca="1" si="15"/>
        <v>10617.560000000001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2624799.44</v>
      </c>
      <c r="BD23" s="18">
        <f t="shared" ca="1" si="19"/>
        <v>1748338447.9700003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760933.11</v>
      </c>
      <c r="BI23" s="18">
        <f t="shared" ca="1" si="19"/>
        <v>10049487.609999999</v>
      </c>
      <c r="BJ23" s="18">
        <f t="shared" ca="1" si="19"/>
        <v>-11271.410000000003</v>
      </c>
      <c r="BK23" s="18">
        <f t="shared" ca="1" si="19"/>
        <v>0</v>
      </c>
      <c r="BL23" s="18">
        <f t="shared" ca="1" si="19"/>
        <v>5900122.3200000003</v>
      </c>
      <c r="BM23" s="18">
        <f t="shared" ca="1" si="19"/>
        <v>0</v>
      </c>
      <c r="BN23" s="18">
        <f t="shared" ca="1" si="19"/>
        <v>60581730.649999999</v>
      </c>
      <c r="BO23" s="18">
        <f t="shared" ca="1" si="19"/>
        <v>0</v>
      </c>
      <c r="BP23" s="18">
        <f t="shared" ca="1" si="16"/>
        <v>285136226.50000006</v>
      </c>
      <c r="BQ23" s="18">
        <f t="shared" ca="1" si="16"/>
        <v>21869587.720000003</v>
      </c>
      <c r="BR23" s="18">
        <f t="shared" ca="1" si="16"/>
        <v>265945389.42000002</v>
      </c>
      <c r="BS23" s="18">
        <f t="shared" ca="1" si="16"/>
        <v>184665597.85000002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23685758.5</v>
      </c>
      <c r="BX23" s="18">
        <f t="shared" ca="1" si="16"/>
        <v>0</v>
      </c>
      <c r="BY23" s="18">
        <f t="shared" ca="1" si="16"/>
        <v>0</v>
      </c>
      <c r="BZ23" s="18">
        <f t="shared" ca="1" si="16"/>
        <v>191884715.31</v>
      </c>
      <c r="CA23" s="18">
        <f t="shared" ca="1" si="16"/>
        <v>3174478309.0999994</v>
      </c>
      <c r="CB23" s="18">
        <f t="shared" ca="1" si="16"/>
        <v>39106554.479999997</v>
      </c>
      <c r="CC23" s="18">
        <f t="shared" ca="1" si="16"/>
        <v>1826503238.4799998</v>
      </c>
      <c r="CD23" s="18">
        <f t="shared" ca="1" si="16"/>
        <v>19596.41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27194932.48</v>
      </c>
      <c r="CG23" s="18">
        <f t="shared" ca="1" si="20"/>
        <v>286727534.80000001</v>
      </c>
      <c r="CH23" s="18">
        <f t="shared" ca="1" si="20"/>
        <v>0</v>
      </c>
      <c r="CI23" s="19">
        <f t="shared" ca="1" si="12"/>
        <v>1083450427.8800004</v>
      </c>
      <c r="CJ23" s="18">
        <f t="shared" ca="1" si="6"/>
        <v>61484888.439999998</v>
      </c>
      <c r="CK23" s="18">
        <f t="shared" ca="1" si="6"/>
        <v>2880835.17</v>
      </c>
      <c r="CL23" s="19">
        <f t="shared" ca="1" si="13"/>
        <v>416216584.65000004</v>
      </c>
      <c r="CM23" s="18">
        <f t="shared" ca="1" si="7"/>
        <v>34775672.109999999</v>
      </c>
      <c r="CN23" s="18">
        <f t="shared" ca="1" si="7"/>
        <v>381440912.54000002</v>
      </c>
      <c r="CO23" s="19">
        <f t="shared" ca="1" si="14"/>
        <v>602868119.62000024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47694034.590000004</v>
      </c>
      <c r="CQ23" s="18">
        <f t="shared" ca="1" si="21"/>
        <v>555174085.03000021</v>
      </c>
      <c r="CR23" s="18">
        <f t="shared" ca="1" si="21"/>
        <v>13341723.290000001</v>
      </c>
      <c r="CS23" s="18">
        <f t="shared" ca="1" si="21"/>
        <v>0</v>
      </c>
      <c r="CT23" s="18">
        <f t="shared" ca="1" si="21"/>
        <v>0</v>
      </c>
      <c r="CU23" s="19">
        <f t="shared" ca="1" si="9"/>
        <v>24402359330.350006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1241383291.9100001</v>
      </c>
      <c r="E24" s="18">
        <f t="shared" ca="1" si="17"/>
        <v>220446482.85000017</v>
      </c>
      <c r="F24" s="18">
        <f t="shared" ca="1" si="17"/>
        <v>515129575.05955291</v>
      </c>
      <c r="G24" s="18">
        <f t="shared" ca="1" si="17"/>
        <v>505807234.00044703</v>
      </c>
      <c r="H24" s="18">
        <f t="shared" ca="1" si="17"/>
        <v>0</v>
      </c>
      <c r="I24" s="18">
        <f t="shared" ca="1" si="17"/>
        <v>147320529.09999999</v>
      </c>
      <c r="J24" s="18">
        <f t="shared" ca="1" si="17"/>
        <v>0</v>
      </c>
      <c r="K24" s="18">
        <f t="shared" ca="1" si="17"/>
        <v>1154717.98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567954427.16999996</v>
      </c>
      <c r="P24" s="18">
        <f t="shared" ca="1" si="17"/>
        <v>0</v>
      </c>
      <c r="Q24" s="18">
        <f t="shared" ca="1" si="17"/>
        <v>59077741.169999994</v>
      </c>
      <c r="R24" s="18">
        <f t="shared" ca="1" si="17"/>
        <v>0</v>
      </c>
      <c r="S24" s="18">
        <f t="shared" ca="1" si="17"/>
        <v>0</v>
      </c>
      <c r="T24" s="18">
        <f t="shared" ca="1" si="11"/>
        <v>1431431939.74</v>
      </c>
      <c r="U24" s="18">
        <f t="shared" ca="1" si="18"/>
        <v>203656389.60000002</v>
      </c>
      <c r="V24" s="18">
        <f t="shared" ca="1" si="18"/>
        <v>295909054.25999999</v>
      </c>
      <c r="W24" s="18">
        <f t="shared" ca="1" si="18"/>
        <v>5372013706.9699993</v>
      </c>
      <c r="X24" s="18">
        <f t="shared" ca="1" si="18"/>
        <v>3448941.38</v>
      </c>
      <c r="Y24" s="18">
        <f t="shared" ca="1" si="18"/>
        <v>376131831.63999999</v>
      </c>
      <c r="Z24" s="18">
        <f t="shared" ca="1" si="18"/>
        <v>258837301.38</v>
      </c>
      <c r="AA24" s="18">
        <f t="shared" ca="1" si="18"/>
        <v>39073.379999999997</v>
      </c>
      <c r="AB24" s="18">
        <f t="shared" ca="1" si="18"/>
        <v>0</v>
      </c>
      <c r="AC24" s="18">
        <f t="shared" ca="1" si="18"/>
        <v>49511.53</v>
      </c>
      <c r="AD24" s="18">
        <f t="shared" ca="1" si="18"/>
        <v>50651291.359999999</v>
      </c>
      <c r="AE24" s="18">
        <f t="shared" ca="1" si="18"/>
        <v>14687.5</v>
      </c>
      <c r="AF24" s="18">
        <f t="shared" ca="1" si="18"/>
        <v>4887392.8899999997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376331.78</v>
      </c>
      <c r="AK24" s="18">
        <f t="shared" ca="1" si="15"/>
        <v>1004913.39</v>
      </c>
      <c r="AL24" s="18">
        <f t="shared" ca="1" si="15"/>
        <v>0</v>
      </c>
      <c r="AM24" s="18">
        <f t="shared" ca="1" si="15"/>
        <v>7062790.7800000003</v>
      </c>
      <c r="AN24" s="18">
        <f t="shared" ca="1" si="15"/>
        <v>0</v>
      </c>
      <c r="AO24" s="18">
        <f t="shared" ca="1" si="15"/>
        <v>0</v>
      </c>
      <c r="AP24" s="18">
        <f t="shared" ca="1" si="15"/>
        <v>54876108.590000004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74679.240000000005</v>
      </c>
      <c r="AU24" s="18">
        <f t="shared" ca="1" si="15"/>
        <v>4081.16</v>
      </c>
      <c r="AV24" s="18">
        <f t="shared" ca="1" si="15"/>
        <v>6821.79</v>
      </c>
      <c r="AW24" s="18">
        <f t="shared" ca="1" si="15"/>
        <v>0</v>
      </c>
      <c r="AX24" s="18">
        <f t="shared" ca="1" si="15"/>
        <v>1375.26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250200387.06999999</v>
      </c>
      <c r="BE24" s="18">
        <f t="shared" ca="1" si="19"/>
        <v>265359.46999999997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530051720.41000003</v>
      </c>
      <c r="BN24" s="18">
        <f t="shared" ca="1" si="19"/>
        <v>448528293.12</v>
      </c>
      <c r="BO24" s="18">
        <f t="shared" ca="1" si="19"/>
        <v>0</v>
      </c>
      <c r="BP24" s="18">
        <f t="shared" ca="1" si="16"/>
        <v>219827229.05000001</v>
      </c>
      <c r="BQ24" s="18">
        <f t="shared" ca="1" si="16"/>
        <v>18256713.25</v>
      </c>
      <c r="BR24" s="18">
        <f t="shared" ca="1" si="16"/>
        <v>50810593.219999999</v>
      </c>
      <c r="BS24" s="18">
        <f t="shared" ca="1" si="16"/>
        <v>58312234.200000003</v>
      </c>
      <c r="BT24" s="18">
        <f t="shared" ca="1" si="16"/>
        <v>0</v>
      </c>
      <c r="BU24" s="18">
        <f t="shared" ca="1" si="16"/>
        <v>80952.3</v>
      </c>
      <c r="BV24" s="18">
        <f t="shared" ca="1" si="16"/>
        <v>23484178.41</v>
      </c>
      <c r="BW24" s="18">
        <f t="shared" ca="1" si="16"/>
        <v>24808.36</v>
      </c>
      <c r="BX24" s="18">
        <f t="shared" ca="1" si="16"/>
        <v>0</v>
      </c>
      <c r="BY24" s="18">
        <f t="shared" ca="1" si="16"/>
        <v>0</v>
      </c>
      <c r="BZ24" s="18">
        <f t="shared" ca="1" si="16"/>
        <v>5051600.17</v>
      </c>
      <c r="CA24" s="18">
        <f t="shared" ca="1" si="20"/>
        <v>499337647.17000002</v>
      </c>
      <c r="CB24" s="18">
        <f t="shared" ca="1" si="20"/>
        <v>0</v>
      </c>
      <c r="CC24" s="18">
        <f t="shared" ca="1" si="20"/>
        <v>11364661.18</v>
      </c>
      <c r="CD24" s="18">
        <f t="shared" ca="1" si="20"/>
        <v>0</v>
      </c>
      <c r="CE24" s="18">
        <f t="shared" ca="1" si="20"/>
        <v>0</v>
      </c>
      <c r="CF24" s="18">
        <f t="shared" ca="1" si="20"/>
        <v>1603829.13</v>
      </c>
      <c r="CG24" s="18">
        <f t="shared" ca="1" si="20"/>
        <v>1078357.3899999999</v>
      </c>
      <c r="CH24" s="18">
        <f t="shared" ca="1" si="20"/>
        <v>0</v>
      </c>
      <c r="CI24" s="19">
        <f ca="1">CJ24+CK24+CL24+CO24</f>
        <v>208285610.19499999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1992974.4699999958</v>
      </c>
      <c r="CK24" s="18">
        <f t="shared" ca="1" si="22"/>
        <v>116253</v>
      </c>
      <c r="CL24" s="19">
        <f ca="1">+CM24+CN24</f>
        <v>55303714.104999974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16296351.129999992</v>
      </c>
      <c r="CN24" s="18">
        <f t="shared" ca="1" si="23"/>
        <v>39007362.974999987</v>
      </c>
      <c r="CO24" s="19">
        <f ca="1">+CP24+CQ24</f>
        <v>150872668.62</v>
      </c>
      <c r="CP24" s="18">
        <f t="shared" ca="1" si="21"/>
        <v>106256327.92</v>
      </c>
      <c r="CQ24" s="18">
        <f t="shared" ca="1" si="21"/>
        <v>44616340.699999996</v>
      </c>
      <c r="CR24" s="18">
        <f t="shared" ca="1" si="21"/>
        <v>44085881.82</v>
      </c>
      <c r="CS24" s="18">
        <f t="shared" ca="1" si="21"/>
        <v>0</v>
      </c>
      <c r="CT24" s="18">
        <f t="shared" ca="1" si="21"/>
        <v>0</v>
      </c>
      <c r="CU24" s="19">
        <f t="shared" ca="1" si="9"/>
        <v>12448018986.864998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297691134.74999768</v>
      </c>
      <c r="E25" s="18">
        <f t="shared" ca="1" si="17"/>
        <v>27151290.489999801</v>
      </c>
      <c r="F25" s="18">
        <f t="shared" ca="1" si="17"/>
        <v>195874876.260001</v>
      </c>
      <c r="G25" s="18">
        <f t="shared" ca="1" si="17"/>
        <v>74664967.999996886</v>
      </c>
      <c r="H25" s="18">
        <f t="shared" ca="1" si="17"/>
        <v>4566335.4000000004</v>
      </c>
      <c r="I25" s="18">
        <f t="shared" ca="1" si="17"/>
        <v>41588852.110000499</v>
      </c>
      <c r="J25" s="18">
        <f t="shared" ca="1" si="17"/>
        <v>29667.17</v>
      </c>
      <c r="K25" s="18">
        <f t="shared" ca="1" si="17"/>
        <v>6501030.6599999303</v>
      </c>
      <c r="L25" s="18">
        <f t="shared" ca="1" si="17"/>
        <v>0</v>
      </c>
      <c r="M25" s="18">
        <f t="shared" ca="1" si="17"/>
        <v>109330</v>
      </c>
      <c r="N25" s="18">
        <f t="shared" ca="1" si="17"/>
        <v>0</v>
      </c>
      <c r="O25" s="18">
        <f t="shared" ca="1" si="17"/>
        <v>22303024.589999899</v>
      </c>
      <c r="P25" s="18">
        <f t="shared" ca="1" si="17"/>
        <v>0</v>
      </c>
      <c r="Q25" s="18">
        <f t="shared" ca="1" si="17"/>
        <v>7150379.1300000008</v>
      </c>
      <c r="R25" s="18">
        <f t="shared" ca="1" si="17"/>
        <v>0</v>
      </c>
      <c r="S25" s="18">
        <f t="shared" ca="1" si="17"/>
        <v>0</v>
      </c>
      <c r="T25" s="18">
        <f t="shared" ca="1" si="11"/>
        <v>1155998136.20012</v>
      </c>
      <c r="U25" s="18">
        <f t="shared" ca="1" si="18"/>
        <v>779635.59</v>
      </c>
      <c r="V25" s="18">
        <f t="shared" ca="1" si="18"/>
        <v>67989610.709995702</v>
      </c>
      <c r="W25" s="18">
        <f t="shared" ca="1" si="18"/>
        <v>402003365.80000573</v>
      </c>
      <c r="X25" s="18">
        <f t="shared" ca="1" si="18"/>
        <v>0</v>
      </c>
      <c r="Y25" s="18">
        <f t="shared" ca="1" si="18"/>
        <v>6943809.8600000003</v>
      </c>
      <c r="Z25" s="18">
        <f t="shared" ca="1" si="18"/>
        <v>14791548.939999601</v>
      </c>
      <c r="AA25" s="18">
        <f t="shared" ca="1" si="18"/>
        <v>0</v>
      </c>
      <c r="AB25" s="18">
        <f t="shared" ca="1" si="18"/>
        <v>0</v>
      </c>
      <c r="AC25" s="18">
        <f t="shared" ca="1" si="18"/>
        <v>2840632.2900001924</v>
      </c>
      <c r="AD25" s="18">
        <f t="shared" ca="1" si="18"/>
        <v>2651604.280000031</v>
      </c>
      <c r="AE25" s="18">
        <f t="shared" ca="1" si="18"/>
        <v>0</v>
      </c>
      <c r="AF25" s="18">
        <f t="shared" ca="1" si="18"/>
        <v>12662685.099999901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556415.19999999995</v>
      </c>
      <c r="AK25" s="18">
        <f t="shared" ca="1" si="15"/>
        <v>20974.73</v>
      </c>
      <c r="AL25" s="18">
        <f t="shared" ca="1" si="15"/>
        <v>0</v>
      </c>
      <c r="AM25" s="18">
        <f t="shared" ca="1" si="15"/>
        <v>622187.31000000006</v>
      </c>
      <c r="AN25" s="18">
        <f t="shared" ca="1" si="15"/>
        <v>25690</v>
      </c>
      <c r="AO25" s="18">
        <f t="shared" ca="1" si="15"/>
        <v>0</v>
      </c>
      <c r="AP25" s="18">
        <f t="shared" ca="1" si="15"/>
        <v>356582.84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271931247.39999449</v>
      </c>
      <c r="AU25" s="18">
        <f t="shared" ca="1" si="15"/>
        <v>15464632.09</v>
      </c>
      <c r="AV25" s="18">
        <f t="shared" ca="1" si="15"/>
        <v>11431999.029999999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13292744.600000441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56048725.569994591</v>
      </c>
      <c r="BO25" s="18">
        <f t="shared" ca="1" si="19"/>
        <v>0</v>
      </c>
      <c r="BP25" s="18">
        <f t="shared" ca="1" si="16"/>
        <v>58903933.260000095</v>
      </c>
      <c r="BQ25" s="18">
        <f t="shared" ca="1" si="16"/>
        <v>0</v>
      </c>
      <c r="BR25" s="18">
        <f t="shared" ca="1" si="16"/>
        <v>20428153.259999998</v>
      </c>
      <c r="BS25" s="18">
        <f t="shared" ca="1" si="16"/>
        <v>8152935.4499995233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1469274.5</v>
      </c>
      <c r="BX25" s="18">
        <f t="shared" ca="1" si="16"/>
        <v>0</v>
      </c>
      <c r="BY25" s="18">
        <f t="shared" ca="1" si="16"/>
        <v>0</v>
      </c>
      <c r="BZ25" s="18">
        <f t="shared" ca="1" si="16"/>
        <v>17080983.080000002</v>
      </c>
      <c r="CA25" s="18">
        <f t="shared" ca="1" si="20"/>
        <v>1864247802.3699698</v>
      </c>
      <c r="CB25" s="18">
        <f t="shared" ca="1" si="20"/>
        <v>1826841.93</v>
      </c>
      <c r="CC25" s="18">
        <f t="shared" ca="1" si="20"/>
        <v>162987424.63999969</v>
      </c>
      <c r="CD25" s="18">
        <f t="shared" ca="1" si="20"/>
        <v>0</v>
      </c>
      <c r="CE25" s="18">
        <f t="shared" ca="1" si="20"/>
        <v>0</v>
      </c>
      <c r="CF25" s="18">
        <f t="shared" ca="1" si="20"/>
        <v>1802525.34</v>
      </c>
      <c r="CG25" s="18">
        <f t="shared" ca="1" si="20"/>
        <v>28121587.519999899</v>
      </c>
      <c r="CH25" s="18">
        <f t="shared" ca="1" si="20"/>
        <v>1946510.93</v>
      </c>
      <c r="CI25" s="19">
        <f ca="1">CJ25+CK25+CL25+CO25</f>
        <v>26696173.91</v>
      </c>
      <c r="CJ25" s="18">
        <f t="shared" ca="1" si="22"/>
        <v>0</v>
      </c>
      <c r="CK25" s="18">
        <f t="shared" ca="1" si="22"/>
        <v>0</v>
      </c>
      <c r="CL25" s="19">
        <f ca="1">+CM25+CN25</f>
        <v>26696173.91</v>
      </c>
      <c r="CM25" s="18">
        <f t="shared" ca="1" si="23"/>
        <v>0</v>
      </c>
      <c r="CN25" s="18">
        <f t="shared" ca="1" si="23"/>
        <v>26696173.91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446378.96000000101</v>
      </c>
      <c r="CS25" s="18">
        <f t="shared" ca="1" si="21"/>
        <v>0</v>
      </c>
      <c r="CT25" s="18">
        <f t="shared" ca="1" si="21"/>
        <v>0</v>
      </c>
      <c r="CU25" s="19">
        <f t="shared" ca="1" si="9"/>
        <v>4610462506.5000782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4" ca="1" si="24">+E26+F26+G26</f>
        <v>9031305.1999999993</v>
      </c>
      <c r="E26" s="18">
        <f t="shared" ca="1" si="17"/>
        <v>4117558.2782460004</v>
      </c>
      <c r="F26" s="18">
        <f t="shared" ca="1" si="17"/>
        <v>2073923.5917539999</v>
      </c>
      <c r="G26" s="18">
        <f t="shared" ca="1" si="17"/>
        <v>2839823.33</v>
      </c>
      <c r="H26" s="18">
        <f t="shared" ca="1" si="17"/>
        <v>11790.21</v>
      </c>
      <c r="I26" s="18">
        <f t="shared" ca="1" si="17"/>
        <v>5214069.9499999993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12842447.267174998</v>
      </c>
      <c r="P26" s="18">
        <f t="shared" ca="1" si="17"/>
        <v>0</v>
      </c>
      <c r="Q26" s="18">
        <f t="shared" ca="1" si="17"/>
        <v>1336933.8400000001</v>
      </c>
      <c r="R26" s="18">
        <f t="shared" ca="1" si="17"/>
        <v>0</v>
      </c>
      <c r="S26" s="18">
        <f t="shared" ca="1" si="17"/>
        <v>0</v>
      </c>
      <c r="T26" s="18">
        <f t="shared" ca="1" si="11"/>
        <v>217507462.31000006</v>
      </c>
      <c r="U26" s="18">
        <f t="shared" ca="1" si="18"/>
        <v>3680635.0159740001</v>
      </c>
      <c r="V26" s="18">
        <f t="shared" ca="1" si="18"/>
        <v>9841188.9299999885</v>
      </c>
      <c r="W26" s="18">
        <f t="shared" ca="1" si="18"/>
        <v>268955992.39999998</v>
      </c>
      <c r="X26" s="18">
        <f t="shared" ca="1" si="18"/>
        <v>0</v>
      </c>
      <c r="Y26" s="18">
        <f t="shared" ca="1" si="18"/>
        <v>1292852.6861359999</v>
      </c>
      <c r="Z26" s="18">
        <f t="shared" ca="1" si="18"/>
        <v>6775360.8361359993</v>
      </c>
      <c r="AA26" s="18">
        <f t="shared" ca="1" si="18"/>
        <v>0</v>
      </c>
      <c r="AB26" s="18">
        <f t="shared" ca="1" si="18"/>
        <v>0</v>
      </c>
      <c r="AC26" s="18">
        <f t="shared" ca="1" si="18"/>
        <v>300461.16080199997</v>
      </c>
      <c r="AD26" s="18">
        <f t="shared" ca="1" si="18"/>
        <v>404510.128341</v>
      </c>
      <c r="AE26" s="18">
        <f t="shared" ca="1" si="18"/>
        <v>0</v>
      </c>
      <c r="AF26" s="18">
        <f t="shared" ca="1" si="18"/>
        <v>0</v>
      </c>
      <c r="AG26" s="18">
        <f t="shared" ca="1" si="18"/>
        <v>399269.97000000003</v>
      </c>
      <c r="AH26" s="18">
        <f t="shared" ca="1" si="18"/>
        <v>64375.48</v>
      </c>
      <c r="AI26" s="18">
        <f t="shared" ca="1" si="18"/>
        <v>0</v>
      </c>
      <c r="AJ26" s="18">
        <f t="shared" ca="1" si="18"/>
        <v>758579.74</v>
      </c>
      <c r="AK26" s="18">
        <f t="shared" ca="1" si="15"/>
        <v>25535.49</v>
      </c>
      <c r="AL26" s="18">
        <f t="shared" ca="1" si="15"/>
        <v>0</v>
      </c>
      <c r="AM26" s="18">
        <f t="shared" ca="1" si="15"/>
        <v>826453.21000000008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29343835.878966004</v>
      </c>
      <c r="AU26" s="18">
        <f t="shared" ca="1" si="15"/>
        <v>2924652.9938790002</v>
      </c>
      <c r="AV26" s="18">
        <f t="shared" ca="1" si="15"/>
        <v>2808717.46</v>
      </c>
      <c r="AW26" s="18">
        <f t="shared" ca="1" si="15"/>
        <v>0</v>
      </c>
      <c r="AX26" s="18">
        <f t="shared" ca="1" si="15"/>
        <v>742103.70464799996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789710.68586300069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757690.56324100005</v>
      </c>
      <c r="BO26" s="18">
        <f t="shared" ca="1" si="19"/>
        <v>0</v>
      </c>
      <c r="BP26" s="18">
        <f t="shared" ca="1" si="16"/>
        <v>10697185.141897</v>
      </c>
      <c r="BQ26" s="18">
        <f t="shared" ca="1" si="16"/>
        <v>458396.79</v>
      </c>
      <c r="BR26" s="18">
        <f t="shared" ca="1" si="16"/>
        <v>5982928.9400000004</v>
      </c>
      <c r="BS26" s="18">
        <f t="shared" ca="1" si="16"/>
        <v>4447471.8487579999</v>
      </c>
      <c r="BT26" s="18">
        <f t="shared" ca="1" si="16"/>
        <v>0</v>
      </c>
      <c r="BU26" s="18">
        <f t="shared" ca="1" si="16"/>
        <v>0</v>
      </c>
      <c r="BV26" s="18">
        <f t="shared" ca="1" si="16"/>
        <v>56566.43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15090.3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467515.04</v>
      </c>
      <c r="CI26" s="19">
        <f t="shared" ref="CI26:CI74" ca="1" si="25">CJ26+CK26+CL26+CO26</f>
        <v>97040204.730000004</v>
      </c>
      <c r="CJ26" s="18">
        <f t="shared" ca="1" si="22"/>
        <v>0</v>
      </c>
      <c r="CK26" s="18">
        <f t="shared" ca="1" si="22"/>
        <v>7373701.25</v>
      </c>
      <c r="CL26" s="19">
        <f t="shared" ref="CL26:CL74" ca="1" si="26">+CM26+CN26</f>
        <v>89436175.299999997</v>
      </c>
      <c r="CM26" s="18">
        <f t="shared" ca="1" si="23"/>
        <v>325280.8</v>
      </c>
      <c r="CN26" s="18">
        <f t="shared" ca="1" si="23"/>
        <v>89110894.5</v>
      </c>
      <c r="CO26" s="19">
        <f t="shared" ref="CO26:CO74" ca="1" si="27">+CP26+CQ26</f>
        <v>230328.18</v>
      </c>
      <c r="CP26" s="18">
        <f t="shared" ca="1" si="21"/>
        <v>108419.12</v>
      </c>
      <c r="CQ26" s="18">
        <f t="shared" ca="1" si="21"/>
        <v>121909.06</v>
      </c>
      <c r="CR26" s="18">
        <f t="shared" ca="1" si="21"/>
        <v>484580.51542500005</v>
      </c>
      <c r="CS26" s="18">
        <f t="shared" ca="1" si="21"/>
        <v>0</v>
      </c>
      <c r="CT26" s="18">
        <f t="shared" ca="1" si="21"/>
        <v>0</v>
      </c>
      <c r="CU26" s="19">
        <f t="shared" ca="1" si="9"/>
        <v>697754111.55724096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876283300.22000003</v>
      </c>
      <c r="E27" s="18">
        <f t="shared" ca="1" si="17"/>
        <v>93426695.89000009</v>
      </c>
      <c r="F27" s="18">
        <f t="shared" ca="1" si="17"/>
        <v>653818038.55399978</v>
      </c>
      <c r="G27" s="18">
        <f t="shared" ca="1" si="17"/>
        <v>129038565.77600014</v>
      </c>
      <c r="H27" s="18">
        <f t="shared" ca="1" si="17"/>
        <v>5952691.8899999997</v>
      </c>
      <c r="I27" s="18">
        <f t="shared" ca="1" si="17"/>
        <v>41163396.329999998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116339988.34999999</v>
      </c>
      <c r="P27" s="18">
        <f t="shared" ca="1" si="17"/>
        <v>0</v>
      </c>
      <c r="Q27" s="18">
        <f t="shared" ca="1" si="17"/>
        <v>70054657.459999993</v>
      </c>
      <c r="R27" s="18">
        <f t="shared" ca="1" si="17"/>
        <v>0</v>
      </c>
      <c r="S27" s="18">
        <f t="shared" ca="1" si="17"/>
        <v>0</v>
      </c>
      <c r="T27" s="18">
        <f t="shared" ca="1" si="11"/>
        <v>1016242034.2803409</v>
      </c>
      <c r="U27" s="18">
        <f t="shared" ca="1" si="18"/>
        <v>12936408.239659</v>
      </c>
      <c r="V27" s="18">
        <f t="shared" ca="1" si="18"/>
        <v>16970840.43</v>
      </c>
      <c r="W27" s="18">
        <f t="shared" ca="1" si="18"/>
        <v>362121633.39999998</v>
      </c>
      <c r="X27" s="18">
        <f t="shared" ca="1" si="18"/>
        <v>0</v>
      </c>
      <c r="Y27" s="18">
        <f t="shared" ca="1" si="18"/>
        <v>65490368.880000003</v>
      </c>
      <c r="Z27" s="18">
        <f t="shared" ca="1" si="18"/>
        <v>35423672.93</v>
      </c>
      <c r="AA27" s="18">
        <f t="shared" ca="1" si="18"/>
        <v>0</v>
      </c>
      <c r="AB27" s="18">
        <f t="shared" ca="1" si="18"/>
        <v>0</v>
      </c>
      <c r="AC27" s="18">
        <f t="shared" ca="1" si="18"/>
        <v>3753704.71</v>
      </c>
      <c r="AD27" s="18">
        <f t="shared" ca="1" si="18"/>
        <v>16549461.949999999</v>
      </c>
      <c r="AE27" s="18">
        <f t="shared" ca="1" si="18"/>
        <v>0</v>
      </c>
      <c r="AF27" s="18">
        <f t="shared" ca="1" si="18"/>
        <v>1287690.3</v>
      </c>
      <c r="AG27" s="18">
        <f t="shared" ca="1" si="18"/>
        <v>445017.77</v>
      </c>
      <c r="AH27" s="18">
        <f t="shared" ca="1" si="18"/>
        <v>276489.11</v>
      </c>
      <c r="AI27" s="18">
        <f t="shared" ca="1" si="18"/>
        <v>5666.61</v>
      </c>
      <c r="AJ27" s="18">
        <f t="shared" ca="1" si="18"/>
        <v>266662.13</v>
      </c>
      <c r="AK27" s="18">
        <f t="shared" ca="1" si="15"/>
        <v>59908.79</v>
      </c>
      <c r="AL27" s="18">
        <f t="shared" ca="1" si="15"/>
        <v>0</v>
      </c>
      <c r="AM27" s="18">
        <f t="shared" ca="1" si="15"/>
        <v>7560538.6799999988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2830000.66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41446663.359999999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361025.85</v>
      </c>
      <c r="BO27" s="18">
        <f t="shared" ca="1" si="19"/>
        <v>0</v>
      </c>
      <c r="BP27" s="18">
        <f t="shared" ca="1" si="16"/>
        <v>153851367.63</v>
      </c>
      <c r="BQ27" s="18">
        <f t="shared" ca="1" si="16"/>
        <v>54717491.039999992</v>
      </c>
      <c r="BR27" s="18">
        <f t="shared" ca="1" si="16"/>
        <v>95374716.879999995</v>
      </c>
      <c r="BS27" s="18">
        <f t="shared" ca="1" si="16"/>
        <v>112677006.02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66477.850000000006</v>
      </c>
      <c r="CA27" s="18">
        <f t="shared" ca="1" si="20"/>
        <v>12646866.800000001</v>
      </c>
      <c r="CB27" s="18">
        <f t="shared" ca="1" si="20"/>
        <v>0</v>
      </c>
      <c r="CC27" s="18">
        <f t="shared" ca="1" si="20"/>
        <v>4541228.2699999996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1742850430.6901381</v>
      </c>
      <c r="CJ27" s="18">
        <f t="shared" ca="1" si="22"/>
        <v>18566.319999999978</v>
      </c>
      <c r="CK27" s="18">
        <f t="shared" ca="1" si="22"/>
        <v>299549.59999999998</v>
      </c>
      <c r="CL27" s="19">
        <f t="shared" ca="1" si="26"/>
        <v>288781837.83008844</v>
      </c>
      <c r="CM27" s="18">
        <f t="shared" ca="1" si="23"/>
        <v>8693187.7099999357</v>
      </c>
      <c r="CN27" s="18">
        <f t="shared" ca="1" si="23"/>
        <v>280088650.12008852</v>
      </c>
      <c r="CO27" s="19">
        <f t="shared" ca="1" si="27"/>
        <v>1453750476.9400496</v>
      </c>
      <c r="CP27" s="18">
        <f t="shared" ca="1" si="21"/>
        <v>265199619.70997962</v>
      </c>
      <c r="CQ27" s="18">
        <f t="shared" ca="1" si="21"/>
        <v>1188550857.2300701</v>
      </c>
      <c r="CR27" s="18">
        <f t="shared" ca="1" si="21"/>
        <v>2826108.110000005</v>
      </c>
      <c r="CS27" s="18">
        <f t="shared" ca="1" si="21"/>
        <v>0</v>
      </c>
      <c r="CT27" s="18">
        <f t="shared" ca="1" si="21"/>
        <v>0</v>
      </c>
      <c r="CU27" s="19">
        <f t="shared" ca="1" si="9"/>
        <v>4873380563.2401381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207791161.08025408</v>
      </c>
      <c r="E28" s="18">
        <f t="shared" ca="1" si="17"/>
        <v>49962762.499955848</v>
      </c>
      <c r="F28" s="18">
        <f t="shared" ca="1" si="17"/>
        <v>38585597.585800834</v>
      </c>
      <c r="G28" s="18">
        <f t="shared" ca="1" si="17"/>
        <v>119242800.99449739</v>
      </c>
      <c r="H28" s="18">
        <f t="shared" ca="1" si="17"/>
        <v>3523111.45</v>
      </c>
      <c r="I28" s="18">
        <f t="shared" ca="1" si="17"/>
        <v>74663780.049999997</v>
      </c>
      <c r="J28" s="18">
        <f t="shared" ca="1" si="17"/>
        <v>-3453.99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4564985.87</v>
      </c>
      <c r="P28" s="18">
        <f t="shared" ca="1" si="17"/>
        <v>3681991.41</v>
      </c>
      <c r="Q28" s="18">
        <f t="shared" ca="1" si="17"/>
        <v>429186.29</v>
      </c>
      <c r="R28" s="18">
        <f t="shared" ca="1" si="17"/>
        <v>0</v>
      </c>
      <c r="S28" s="18">
        <f t="shared" ca="1" si="17"/>
        <v>0</v>
      </c>
      <c r="T28" s="18">
        <f t="shared" ca="1" si="11"/>
        <v>1748233415.45</v>
      </c>
      <c r="U28" s="18">
        <f t="shared" ca="1" si="18"/>
        <v>2202570.11</v>
      </c>
      <c r="V28" s="18">
        <f t="shared" ca="1" si="18"/>
        <v>211627798.87</v>
      </c>
      <c r="W28" s="18">
        <f t="shared" ca="1" si="18"/>
        <v>1087970062.6300001</v>
      </c>
      <c r="X28" s="18">
        <f t="shared" ca="1" si="18"/>
        <v>0</v>
      </c>
      <c r="Y28" s="18">
        <f t="shared" ca="1" si="18"/>
        <v>21745855.02</v>
      </c>
      <c r="Z28" s="18">
        <f t="shared" ca="1" si="18"/>
        <v>39483841.719999999</v>
      </c>
      <c r="AA28" s="18">
        <f t="shared" ca="1" si="18"/>
        <v>0</v>
      </c>
      <c r="AB28" s="18">
        <f t="shared" ca="1" si="18"/>
        <v>0</v>
      </c>
      <c r="AC28" s="18">
        <f t="shared" ca="1" si="18"/>
        <v>2211042.35</v>
      </c>
      <c r="AD28" s="18">
        <f t="shared" ca="1" si="18"/>
        <v>12363837.59</v>
      </c>
      <c r="AE28" s="18">
        <f t="shared" ca="1" si="18"/>
        <v>0</v>
      </c>
      <c r="AF28" s="18">
        <f t="shared" ca="1" si="18"/>
        <v>2665041.12</v>
      </c>
      <c r="AG28" s="18">
        <f t="shared" ca="1" si="18"/>
        <v>5505049.0999999996</v>
      </c>
      <c r="AH28" s="18">
        <f t="shared" ca="1" si="18"/>
        <v>0</v>
      </c>
      <c r="AI28" s="18">
        <f t="shared" ca="1" si="18"/>
        <v>0</v>
      </c>
      <c r="AJ28" s="18">
        <f t="shared" ca="1" si="18"/>
        <v>344229.8</v>
      </c>
      <c r="AK28" s="18">
        <f t="shared" ca="1" si="15"/>
        <v>11413.71</v>
      </c>
      <c r="AL28" s="18">
        <f t="shared" ca="1" si="15"/>
        <v>0</v>
      </c>
      <c r="AM28" s="18">
        <f t="shared" ca="1" si="15"/>
        <v>18179035.059999999</v>
      </c>
      <c r="AN28" s="18">
        <f t="shared" ca="1" si="15"/>
        <v>0</v>
      </c>
      <c r="AO28" s="18">
        <f t="shared" ca="1" si="15"/>
        <v>0</v>
      </c>
      <c r="AP28" s="18">
        <f t="shared" ca="1" si="15"/>
        <v>12303853.58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316851592.21999997</v>
      </c>
      <c r="AU28" s="18">
        <f t="shared" ca="1" si="15"/>
        <v>3218451.77</v>
      </c>
      <c r="AV28" s="18">
        <f t="shared" ca="1" si="15"/>
        <v>3082472.0500000003</v>
      </c>
      <c r="AW28" s="18">
        <f t="shared" ca="1" si="15"/>
        <v>0</v>
      </c>
      <c r="AX28" s="18">
        <f t="shared" ca="1" si="15"/>
        <v>2919774.2800000003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189704350.85999998</v>
      </c>
      <c r="BE28" s="18">
        <f t="shared" ca="1" si="19"/>
        <v>3541.29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20675054.5</v>
      </c>
      <c r="BO28" s="18">
        <f t="shared" ca="1" si="19"/>
        <v>0</v>
      </c>
      <c r="BP28" s="18">
        <f t="shared" ca="1" si="16"/>
        <v>139751721.15000001</v>
      </c>
      <c r="BQ28" s="18">
        <f t="shared" ca="1" si="16"/>
        <v>2226502.34</v>
      </c>
      <c r="BR28" s="18">
        <f t="shared" ca="1" si="16"/>
        <v>34736478.270000003</v>
      </c>
      <c r="BS28" s="18">
        <f t="shared" ca="1" si="16"/>
        <v>89161113.989999995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156895.16</v>
      </c>
      <c r="BX28" s="18">
        <f t="shared" ca="1" si="16"/>
        <v>0</v>
      </c>
      <c r="BY28" s="18">
        <f t="shared" ca="1" si="16"/>
        <v>0</v>
      </c>
      <c r="BZ28" s="18">
        <f t="shared" ca="1" si="16"/>
        <v>3748728.08</v>
      </c>
      <c r="CA28" s="18">
        <f t="shared" ca="1" si="20"/>
        <v>183348789.90000001</v>
      </c>
      <c r="CB28" s="18">
        <f t="shared" ca="1" si="20"/>
        <v>147327.49</v>
      </c>
      <c r="CC28" s="18">
        <f t="shared" ca="1" si="20"/>
        <v>12979119.789999999</v>
      </c>
      <c r="CD28" s="18">
        <f t="shared" ca="1" si="20"/>
        <v>0</v>
      </c>
      <c r="CE28" s="18">
        <f t="shared" ca="1" si="20"/>
        <v>0</v>
      </c>
      <c r="CF28" s="18">
        <f t="shared" ca="1" si="20"/>
        <v>242136.05</v>
      </c>
      <c r="CG28" s="18">
        <f t="shared" ca="1" si="20"/>
        <v>2674538.1399999997</v>
      </c>
      <c r="CH28" s="18">
        <f t="shared" ca="1" si="20"/>
        <v>0</v>
      </c>
      <c r="CI28" s="19">
        <f t="shared" ca="1" si="25"/>
        <v>170672223</v>
      </c>
      <c r="CJ28" s="18">
        <f t="shared" ca="1" si="22"/>
        <v>0</v>
      </c>
      <c r="CK28" s="18">
        <f t="shared" ca="1" si="22"/>
        <v>0</v>
      </c>
      <c r="CL28" s="19">
        <f t="shared" ca="1" si="26"/>
        <v>5281536</v>
      </c>
      <c r="CM28" s="18">
        <f t="shared" ca="1" si="23"/>
        <v>29432</v>
      </c>
      <c r="CN28" s="18">
        <f t="shared" ca="1" si="23"/>
        <v>5252104</v>
      </c>
      <c r="CO28" s="19">
        <f t="shared" ca="1" si="27"/>
        <v>165390687</v>
      </c>
      <c r="CP28" s="18">
        <f t="shared" ca="1" si="21"/>
        <v>0</v>
      </c>
      <c r="CQ28" s="18">
        <f t="shared" ca="1" si="21"/>
        <v>165390687</v>
      </c>
      <c r="CR28" s="18">
        <f t="shared" ca="1" si="21"/>
        <v>565567.51000000071</v>
      </c>
      <c r="CS28" s="18">
        <f t="shared" ca="1" si="21"/>
        <v>0</v>
      </c>
      <c r="CT28" s="18">
        <f t="shared" ca="1" si="21"/>
        <v>0</v>
      </c>
      <c r="CU28" s="19">
        <f t="shared" ca="1" si="9"/>
        <v>4636364186.1102543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69170490.079999998</v>
      </c>
      <c r="E29" s="18">
        <f t="shared" ca="1" si="17"/>
        <v>9583524.9700000007</v>
      </c>
      <c r="F29" s="18">
        <f t="shared" ca="1" si="17"/>
        <v>44624652.789999999</v>
      </c>
      <c r="G29" s="18">
        <f t="shared" ca="1" si="17"/>
        <v>14962312.32</v>
      </c>
      <c r="H29" s="18">
        <f t="shared" ca="1" si="17"/>
        <v>75600.320000000007</v>
      </c>
      <c r="I29" s="18">
        <f t="shared" ca="1" si="17"/>
        <v>2451030.92</v>
      </c>
      <c r="J29" s="18">
        <f t="shared" ca="1" si="17"/>
        <v>-3313.97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6502680.7000000002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-87.46</v>
      </c>
      <c r="U29" s="18">
        <f t="shared" ca="1" si="18"/>
        <v>0</v>
      </c>
      <c r="V29" s="18">
        <f t="shared" ca="1" si="18"/>
        <v>0</v>
      </c>
      <c r="W29" s="18">
        <f t="shared" ca="1" si="18"/>
        <v>206228007.94</v>
      </c>
      <c r="X29" s="18">
        <f t="shared" ca="1" si="18"/>
        <v>0</v>
      </c>
      <c r="Y29" s="18">
        <f t="shared" ca="1" si="18"/>
        <v>1408947.28</v>
      </c>
      <c r="Z29" s="18">
        <f t="shared" ca="1" si="18"/>
        <v>14292744.57</v>
      </c>
      <c r="AA29" s="18">
        <f t="shared" ca="1" si="18"/>
        <v>0</v>
      </c>
      <c r="AB29" s="18">
        <f t="shared" ca="1" si="18"/>
        <v>0</v>
      </c>
      <c r="AC29" s="18">
        <f t="shared" ca="1" si="18"/>
        <v>15616.99</v>
      </c>
      <c r="AD29" s="18">
        <f t="shared" ca="1" si="18"/>
        <v>81389.95</v>
      </c>
      <c r="AE29" s="18">
        <f t="shared" ca="1" si="18"/>
        <v>0</v>
      </c>
      <c r="AF29" s="18">
        <f t="shared" ca="1" si="18"/>
        <v>0</v>
      </c>
      <c r="AG29" s="18">
        <f t="shared" ca="1" si="18"/>
        <v>1983403.84</v>
      </c>
      <c r="AH29" s="18">
        <f t="shared" ca="1" si="18"/>
        <v>0</v>
      </c>
      <c r="AI29" s="18">
        <f t="shared" ca="1" si="18"/>
        <v>0</v>
      </c>
      <c r="AJ29" s="18">
        <f t="shared" ca="1" si="18"/>
        <v>244229.8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82684.89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13805.64</v>
      </c>
      <c r="BC29" s="18">
        <f t="shared" ca="1" si="19"/>
        <v>0</v>
      </c>
      <c r="BD29" s="18">
        <f t="shared" ca="1" si="19"/>
        <v>642472.94999999995</v>
      </c>
      <c r="BE29" s="18">
        <f t="shared" ca="1" si="19"/>
        <v>-3260.5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14462123.720000001</v>
      </c>
      <c r="BN29" s="18">
        <f t="shared" ca="1" si="19"/>
        <v>830751.61</v>
      </c>
      <c r="BO29" s="18">
        <f t="shared" ca="1" si="19"/>
        <v>0</v>
      </c>
      <c r="BP29" s="18">
        <f t="shared" ca="1" si="16"/>
        <v>3021046.81</v>
      </c>
      <c r="BQ29" s="18">
        <f t="shared" ca="1" si="16"/>
        <v>58652.210000000006</v>
      </c>
      <c r="BR29" s="18">
        <f t="shared" ca="1" si="16"/>
        <v>4222645.6500000004</v>
      </c>
      <c r="BS29" s="18">
        <f t="shared" ca="1" si="16"/>
        <v>5670185.0300000003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952789.1</v>
      </c>
      <c r="CS29" s="18">
        <f t="shared" ca="1" si="21"/>
        <v>0</v>
      </c>
      <c r="CT29" s="18">
        <f t="shared" ca="1" si="21"/>
        <v>0</v>
      </c>
      <c r="CU29" s="19">
        <f t="shared" ca="1" si="9"/>
        <v>332404638.06999999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281863347.49329996</v>
      </c>
      <c r="E30" s="18">
        <f t="shared" ca="1" si="17"/>
        <v>28524354.990726471</v>
      </c>
      <c r="F30" s="18">
        <f t="shared" ca="1" si="17"/>
        <v>167341955.43897548</v>
      </c>
      <c r="G30" s="18">
        <f t="shared" ca="1" si="17"/>
        <v>85997037.063598037</v>
      </c>
      <c r="H30" s="18">
        <f t="shared" ca="1" si="17"/>
        <v>77594827.561100006</v>
      </c>
      <c r="I30" s="18">
        <f t="shared" ca="1" si="17"/>
        <v>84073259.269999996</v>
      </c>
      <c r="J30" s="18">
        <f t="shared" ca="1" si="17"/>
        <v>176737.95</v>
      </c>
      <c r="K30" s="18">
        <f t="shared" ca="1" si="17"/>
        <v>0</v>
      </c>
      <c r="L30" s="18">
        <f t="shared" ca="1" si="17"/>
        <v>0</v>
      </c>
      <c r="M30" s="18">
        <f t="shared" ca="1" si="17"/>
        <v>4260768.57</v>
      </c>
      <c r="N30" s="18">
        <f t="shared" ca="1" si="17"/>
        <v>0</v>
      </c>
      <c r="O30" s="18">
        <f t="shared" ca="1" si="17"/>
        <v>204368055.65990001</v>
      </c>
      <c r="P30" s="18">
        <f t="shared" ca="1" si="17"/>
        <v>0</v>
      </c>
      <c r="Q30" s="18">
        <f t="shared" ca="1" si="17"/>
        <v>35974965.519199997</v>
      </c>
      <c r="R30" s="18">
        <f t="shared" ca="1" si="17"/>
        <v>0</v>
      </c>
      <c r="S30" s="18">
        <f t="shared" ca="1" si="17"/>
        <v>0</v>
      </c>
      <c r="T30" s="18">
        <f t="shared" ca="1" si="11"/>
        <v>1737394083.9967</v>
      </c>
      <c r="U30" s="18">
        <f t="shared" ca="1" si="18"/>
        <v>205708.15</v>
      </c>
      <c r="V30" s="18">
        <f t="shared" ca="1" si="18"/>
        <v>77415467.537499994</v>
      </c>
      <c r="W30" s="18">
        <f t="shared" ca="1" si="18"/>
        <v>988640968.70779991</v>
      </c>
      <c r="X30" s="18">
        <f t="shared" ca="1" si="18"/>
        <v>66711.740000000005</v>
      </c>
      <c r="Y30" s="18">
        <f t="shared" ca="1" si="18"/>
        <v>41809941.3068</v>
      </c>
      <c r="Z30" s="18">
        <f t="shared" ca="1" si="18"/>
        <v>75329772.288499996</v>
      </c>
      <c r="AA30" s="18">
        <f t="shared" ca="1" si="18"/>
        <v>2203.3200000000002</v>
      </c>
      <c r="AB30" s="18">
        <f t="shared" ca="1" si="18"/>
        <v>0</v>
      </c>
      <c r="AC30" s="18">
        <f t="shared" ca="1" si="18"/>
        <v>3797128.0103000002</v>
      </c>
      <c r="AD30" s="18">
        <f t="shared" ca="1" si="18"/>
        <v>38158748.8226</v>
      </c>
      <c r="AE30" s="18">
        <f t="shared" ca="1" si="18"/>
        <v>0</v>
      </c>
      <c r="AF30" s="18">
        <f t="shared" ca="1" si="18"/>
        <v>5861784.0500999996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681031.58969999989</v>
      </c>
      <c r="AK30" s="18">
        <f t="shared" ca="1" si="15"/>
        <v>242024.09</v>
      </c>
      <c r="AL30" s="18">
        <f t="shared" ca="1" si="15"/>
        <v>0</v>
      </c>
      <c r="AM30" s="18">
        <f t="shared" ca="1" si="15"/>
        <v>447385.71</v>
      </c>
      <c r="AN30" s="18">
        <f t="shared" ca="1" si="15"/>
        <v>581507.46</v>
      </c>
      <c r="AO30" s="18">
        <f t="shared" ca="1" si="15"/>
        <v>0</v>
      </c>
      <c r="AP30" s="18">
        <f t="shared" ca="1" si="15"/>
        <v>2930875.6246000002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421574807.89469999</v>
      </c>
      <c r="AU30" s="18">
        <f t="shared" ca="1" si="15"/>
        <v>32426097.237300001</v>
      </c>
      <c r="AV30" s="18">
        <f t="shared" ca="1" si="15"/>
        <v>64231064.313199997</v>
      </c>
      <c r="AW30" s="18">
        <f t="shared" ca="1" si="15"/>
        <v>0</v>
      </c>
      <c r="AX30" s="18">
        <f t="shared" ca="1" si="15"/>
        <v>31288111.876600001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23980477.102000002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7823617.1957999999</v>
      </c>
      <c r="BO30" s="18">
        <f t="shared" ca="1" si="19"/>
        <v>0</v>
      </c>
      <c r="BP30" s="18">
        <f t="shared" ca="1" si="16"/>
        <v>116084018.8048</v>
      </c>
      <c r="BQ30" s="18">
        <f t="shared" ca="1" si="16"/>
        <v>8958320.1399999987</v>
      </c>
      <c r="BR30" s="18">
        <f t="shared" ca="1" si="16"/>
        <v>99380521.219999999</v>
      </c>
      <c r="BS30" s="18">
        <f t="shared" ca="1" si="16"/>
        <v>68842284.699900001</v>
      </c>
      <c r="BT30" s="18">
        <f t="shared" ca="1" si="16"/>
        <v>0</v>
      </c>
      <c r="BU30" s="18">
        <f t="shared" ca="1" si="16"/>
        <v>0</v>
      </c>
      <c r="BV30" s="18">
        <f t="shared" ca="1" si="16"/>
        <v>6393504.3799999999</v>
      </c>
      <c r="BW30" s="18">
        <f t="shared" ca="1" si="16"/>
        <v>229696.12</v>
      </c>
      <c r="BX30" s="18">
        <f t="shared" ca="1" si="16"/>
        <v>0</v>
      </c>
      <c r="BY30" s="18">
        <f t="shared" ca="1" si="16"/>
        <v>0</v>
      </c>
      <c r="BZ30" s="18">
        <f t="shared" ca="1" si="16"/>
        <v>6887370.4299999997</v>
      </c>
      <c r="CA30" s="18">
        <f t="shared" ca="1" si="20"/>
        <v>287283367.75</v>
      </c>
      <c r="CB30" s="18">
        <f t="shared" ca="1" si="20"/>
        <v>11299165.439999999</v>
      </c>
      <c r="CC30" s="18">
        <f t="shared" ca="1" si="20"/>
        <v>2316913.4700000002</v>
      </c>
      <c r="CD30" s="18">
        <f t="shared" ca="1" si="20"/>
        <v>0</v>
      </c>
      <c r="CE30" s="18">
        <f t="shared" ca="1" si="20"/>
        <v>468923.46</v>
      </c>
      <c r="CF30" s="18">
        <f t="shared" ca="1" si="20"/>
        <v>25945448.789999999</v>
      </c>
      <c r="CG30" s="18">
        <f t="shared" ca="1" si="20"/>
        <v>2907403.81</v>
      </c>
      <c r="CH30" s="18">
        <f t="shared" ca="1" si="20"/>
        <v>0</v>
      </c>
      <c r="CI30" s="19">
        <f t="shared" ca="1" si="25"/>
        <v>68731558.609999999</v>
      </c>
      <c r="CJ30" s="18">
        <f t="shared" ca="1" si="22"/>
        <v>503280.26</v>
      </c>
      <c r="CK30" s="18">
        <f t="shared" ca="1" si="22"/>
        <v>3222141.88</v>
      </c>
      <c r="CL30" s="19">
        <f t="shared" ca="1" si="26"/>
        <v>38555635.859999999</v>
      </c>
      <c r="CM30" s="18">
        <f t="shared" ca="1" si="23"/>
        <v>553142.29</v>
      </c>
      <c r="CN30" s="18">
        <f t="shared" ca="1" si="23"/>
        <v>38002493.57</v>
      </c>
      <c r="CO30" s="19">
        <f t="shared" ca="1" si="27"/>
        <v>26450500.610000003</v>
      </c>
      <c r="CP30" s="18">
        <f t="shared" ca="1" si="21"/>
        <v>6351846.4400000004</v>
      </c>
      <c r="CQ30" s="18">
        <f t="shared" ca="1" si="21"/>
        <v>20098654.170000002</v>
      </c>
      <c r="CR30" s="18">
        <f t="shared" ca="1" si="21"/>
        <v>3288998.6</v>
      </c>
      <c r="CS30" s="18">
        <f t="shared" ca="1" si="21"/>
        <v>0</v>
      </c>
      <c r="CT30" s="18">
        <f t="shared" ca="1" si="21"/>
        <v>0</v>
      </c>
      <c r="CU30" s="19">
        <f t="shared" ca="1" si="9"/>
        <v>4953874941.6023998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15738439.550000001</v>
      </c>
      <c r="E31" s="18">
        <f t="shared" ca="1" si="17"/>
        <v>1619312.4100000001</v>
      </c>
      <c r="F31" s="18">
        <f t="shared" ca="1" si="17"/>
        <v>5498603.1700000009</v>
      </c>
      <c r="G31" s="18">
        <f t="shared" ca="1" si="17"/>
        <v>8620523.9700000007</v>
      </c>
      <c r="H31" s="18">
        <f t="shared" ca="1" si="17"/>
        <v>3131895.3</v>
      </c>
      <c r="I31" s="18">
        <f t="shared" ca="1" si="17"/>
        <v>7931997.2999999998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3666936.19</v>
      </c>
      <c r="P31" s="18">
        <f t="shared" ca="1" si="17"/>
        <v>0</v>
      </c>
      <c r="Q31" s="18">
        <f t="shared" ca="1" si="17"/>
        <v>1558045.37</v>
      </c>
      <c r="R31" s="18">
        <f t="shared" ca="1" si="17"/>
        <v>0</v>
      </c>
      <c r="S31" s="18">
        <f t="shared" ca="1" si="17"/>
        <v>0</v>
      </c>
      <c r="T31" s="18">
        <f t="shared" ca="1" si="11"/>
        <v>290702194.63999993</v>
      </c>
      <c r="U31" s="18">
        <f t="shared" ca="1" si="18"/>
        <v>2162032.1800000002</v>
      </c>
      <c r="V31" s="18">
        <f t="shared" ca="1" si="18"/>
        <v>1611422.91</v>
      </c>
      <c r="W31" s="18">
        <f t="shared" ca="1" si="18"/>
        <v>20768674.43</v>
      </c>
      <c r="X31" s="18">
        <f t="shared" ca="1" si="18"/>
        <v>0</v>
      </c>
      <c r="Y31" s="18">
        <f t="shared" ca="1" si="18"/>
        <v>1690148.49</v>
      </c>
      <c r="Z31" s="18">
        <f t="shared" ca="1" si="18"/>
        <v>4490329.9400000004</v>
      </c>
      <c r="AA31" s="18">
        <f t="shared" ca="1" si="18"/>
        <v>0</v>
      </c>
      <c r="AB31" s="18">
        <f t="shared" ca="1" si="18"/>
        <v>0</v>
      </c>
      <c r="AC31" s="18">
        <f t="shared" ca="1" si="18"/>
        <v>579523.57999999996</v>
      </c>
      <c r="AD31" s="18">
        <f t="shared" ca="1" si="18"/>
        <v>10081883.59</v>
      </c>
      <c r="AE31" s="18">
        <f t="shared" ca="1" si="18"/>
        <v>0</v>
      </c>
      <c r="AF31" s="18">
        <f t="shared" ca="1" si="18"/>
        <v>74233.45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213184.31000000003</v>
      </c>
      <c r="AK31" s="18">
        <f t="shared" ca="1" si="15"/>
        <v>57427.93</v>
      </c>
      <c r="AL31" s="18">
        <f t="shared" ca="1" si="15"/>
        <v>0</v>
      </c>
      <c r="AM31" s="18">
        <f t="shared" ca="1" si="15"/>
        <v>219457.64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46183641.68</v>
      </c>
      <c r="AU31" s="18">
        <f t="shared" ca="1" si="15"/>
        <v>2385948.85</v>
      </c>
      <c r="AV31" s="18">
        <f t="shared" ca="1" si="15"/>
        <v>3515468.95</v>
      </c>
      <c r="AW31" s="18">
        <f t="shared" ca="1" si="15"/>
        <v>0</v>
      </c>
      <c r="AX31" s="18">
        <f t="shared" ca="1" si="15"/>
        <v>1629114.85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21446118.59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101942.55</v>
      </c>
      <c r="BM31" s="18">
        <f t="shared" ca="1" si="19"/>
        <v>0</v>
      </c>
      <c r="BN31" s="18">
        <f t="shared" ca="1" si="19"/>
        <v>17359.7</v>
      </c>
      <c r="BO31" s="18">
        <f t="shared" ca="1" si="19"/>
        <v>0</v>
      </c>
      <c r="BP31" s="18">
        <f t="shared" ca="1" si="16"/>
        <v>9858244.7799999993</v>
      </c>
      <c r="BQ31" s="18">
        <f t="shared" ca="1" si="16"/>
        <v>78248.44</v>
      </c>
      <c r="BR31" s="18">
        <f t="shared" ca="1" si="16"/>
        <v>11356017.57</v>
      </c>
      <c r="BS31" s="18">
        <f t="shared" ca="1" si="16"/>
        <v>4266024.5599999996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771485.56</v>
      </c>
      <c r="CA31" s="18">
        <f t="shared" ca="1" si="20"/>
        <v>29963890.170000002</v>
      </c>
      <c r="CB31" s="18">
        <f t="shared" ca="1" si="20"/>
        <v>0</v>
      </c>
      <c r="CC31" s="18">
        <f t="shared" ca="1" si="20"/>
        <v>749100.17</v>
      </c>
      <c r="CD31" s="18">
        <f t="shared" ca="1" si="20"/>
        <v>0</v>
      </c>
      <c r="CE31" s="18">
        <f t="shared" ca="1" si="20"/>
        <v>0</v>
      </c>
      <c r="CF31" s="18">
        <f t="shared" ca="1" si="20"/>
        <v>14022</v>
      </c>
      <c r="CG31" s="18">
        <f t="shared" ca="1" si="20"/>
        <v>0</v>
      </c>
      <c r="CH31" s="18">
        <f t="shared" ca="1" si="20"/>
        <v>0</v>
      </c>
      <c r="CI31" s="19">
        <f t="shared" ca="1" si="25"/>
        <v>72296651.709999993</v>
      </c>
      <c r="CJ31" s="18">
        <f t="shared" ca="1" si="22"/>
        <v>72296651.709999993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569311106.92999995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365174097.38295209</v>
      </c>
      <c r="E32" s="18">
        <f t="shared" ca="1" si="17"/>
        <v>41510666.629915006</v>
      </c>
      <c r="F32" s="18">
        <f t="shared" ca="1" si="17"/>
        <v>86911553.919822007</v>
      </c>
      <c r="G32" s="18">
        <f t="shared" ca="1" si="17"/>
        <v>236751876.83321509</v>
      </c>
      <c r="H32" s="18">
        <f t="shared" ca="1" si="17"/>
        <v>34742704.917117</v>
      </c>
      <c r="I32" s="18">
        <f t="shared" ca="1" si="17"/>
        <v>61768890.100000001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127597988.131099</v>
      </c>
      <c r="P32" s="18">
        <f t="shared" ca="1" si="17"/>
        <v>0</v>
      </c>
      <c r="Q32" s="18">
        <f t="shared" ca="1" si="17"/>
        <v>40319802.947416998</v>
      </c>
      <c r="R32" s="18">
        <f t="shared" ca="1" si="17"/>
        <v>0</v>
      </c>
      <c r="S32" s="18">
        <f t="shared" ca="1" si="17"/>
        <v>0</v>
      </c>
      <c r="T32" s="18">
        <f t="shared" ca="1" si="11"/>
        <v>3046548463.3400002</v>
      </c>
      <c r="U32" s="18">
        <f t="shared" ca="1" si="18"/>
        <v>0</v>
      </c>
      <c r="V32" s="18">
        <f t="shared" ca="1" si="18"/>
        <v>209330294.56</v>
      </c>
      <c r="W32" s="18">
        <f t="shared" ca="1" si="18"/>
        <v>2139012095.3800001</v>
      </c>
      <c r="X32" s="18">
        <f t="shared" ca="1" si="18"/>
        <v>1084825.8700000001</v>
      </c>
      <c r="Y32" s="18">
        <f t="shared" ca="1" si="18"/>
        <v>85447885.540000007</v>
      </c>
      <c r="Z32" s="18">
        <f t="shared" ca="1" si="18"/>
        <v>31265212.43</v>
      </c>
      <c r="AA32" s="18">
        <f t="shared" ca="1" si="18"/>
        <v>0</v>
      </c>
      <c r="AB32" s="18">
        <f t="shared" ca="1" si="18"/>
        <v>0</v>
      </c>
      <c r="AC32" s="18">
        <f t="shared" ca="1" si="18"/>
        <v>9793557.780176999</v>
      </c>
      <c r="AD32" s="18">
        <f t="shared" ca="1" si="18"/>
        <v>45698997.615873002</v>
      </c>
      <c r="AE32" s="18">
        <f t="shared" ca="1" si="18"/>
        <v>0</v>
      </c>
      <c r="AF32" s="18">
        <f t="shared" ca="1" si="18"/>
        <v>5300724.2100000009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1279328.6499999999</v>
      </c>
      <c r="AK32" s="18">
        <f t="shared" ca="1" si="15"/>
        <v>1452639.86</v>
      </c>
      <c r="AL32" s="18">
        <f t="shared" ca="1" si="15"/>
        <v>0</v>
      </c>
      <c r="AM32" s="18">
        <f t="shared" ca="1" si="15"/>
        <v>15678076.710000001</v>
      </c>
      <c r="AN32" s="18">
        <f t="shared" ca="1" si="15"/>
        <v>459046.64</v>
      </c>
      <c r="AO32" s="18">
        <f t="shared" ca="1" si="15"/>
        <v>231502.88</v>
      </c>
      <c r="AP32" s="18">
        <f t="shared" ca="1" si="15"/>
        <v>1838214.71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519323846.56969392</v>
      </c>
      <c r="AU32" s="18">
        <f t="shared" ca="1" si="15"/>
        <v>48526701.58793699</v>
      </c>
      <c r="AV32" s="18">
        <f t="shared" ca="1" si="15"/>
        <v>33391512.985176995</v>
      </c>
      <c r="AW32" s="18">
        <f t="shared" ca="1" si="15"/>
        <v>0</v>
      </c>
      <c r="AX32" s="18">
        <f t="shared" ca="1" si="15"/>
        <v>29837675.525123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21622528.009998001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1552728.9</v>
      </c>
      <c r="BM32" s="18">
        <f t="shared" ca="1" si="19"/>
        <v>0</v>
      </c>
      <c r="BN32" s="18">
        <f t="shared" ca="1" si="19"/>
        <v>30957017.720017996</v>
      </c>
      <c r="BO32" s="18">
        <f t="shared" ca="1" si="19"/>
        <v>0</v>
      </c>
      <c r="BP32" s="18">
        <f t="shared" ca="1" si="16"/>
        <v>165335472.26893201</v>
      </c>
      <c r="BQ32" s="18">
        <f t="shared" ca="1" si="16"/>
        <v>28632808.386710998</v>
      </c>
      <c r="BR32" s="18">
        <f t="shared" ca="1" si="16"/>
        <v>103427033.57225899</v>
      </c>
      <c r="BS32" s="18">
        <f t="shared" ca="1" si="16"/>
        <v>84161369.100039005</v>
      </c>
      <c r="BT32" s="18">
        <f t="shared" ca="1" si="16"/>
        <v>0</v>
      </c>
      <c r="BU32" s="18">
        <f t="shared" ca="1" si="16"/>
        <v>0</v>
      </c>
      <c r="BV32" s="18">
        <f t="shared" ca="1" si="16"/>
        <v>18539286.840000004</v>
      </c>
      <c r="BW32" s="18">
        <f t="shared" ca="1" si="16"/>
        <v>221118.98</v>
      </c>
      <c r="BX32" s="18">
        <f t="shared" ca="1" si="16"/>
        <v>0</v>
      </c>
      <c r="BY32" s="18">
        <f t="shared" ca="1" si="16"/>
        <v>0</v>
      </c>
      <c r="BZ32" s="18">
        <f t="shared" ca="1" si="16"/>
        <v>4440586.4000000004</v>
      </c>
      <c r="CA32" s="18">
        <f t="shared" ca="1" si="20"/>
        <v>150013118.97999999</v>
      </c>
      <c r="CB32" s="18">
        <f t="shared" ca="1" si="20"/>
        <v>355062.51</v>
      </c>
      <c r="CC32" s="18">
        <f t="shared" ca="1" si="20"/>
        <v>18145307.780000001</v>
      </c>
      <c r="CD32" s="18">
        <f t="shared" ca="1" si="20"/>
        <v>0</v>
      </c>
      <c r="CE32" s="18">
        <f t="shared" ca="1" si="20"/>
        <v>0</v>
      </c>
      <c r="CF32" s="18">
        <f t="shared" ca="1" si="20"/>
        <v>617604.78</v>
      </c>
      <c r="CG32" s="18">
        <f t="shared" ca="1" si="20"/>
        <v>3219626.06</v>
      </c>
      <c r="CH32" s="18">
        <f t="shared" ca="1" si="20"/>
        <v>275581.40999999997</v>
      </c>
      <c r="CI32" s="19">
        <f t="shared" ca="1" si="25"/>
        <v>186190914.70999998</v>
      </c>
      <c r="CJ32" s="18">
        <f t="shared" ca="1" si="22"/>
        <v>2323532.48</v>
      </c>
      <c r="CK32" s="18">
        <f t="shared" ca="1" si="22"/>
        <v>40375549.750003994</v>
      </c>
      <c r="CL32" s="19">
        <f t="shared" ca="1" si="26"/>
        <v>143186102.03</v>
      </c>
      <c r="CM32" s="18">
        <f t="shared" ca="1" si="23"/>
        <v>6900919.5299999993</v>
      </c>
      <c r="CN32" s="18">
        <f t="shared" ca="1" si="23"/>
        <v>136285182.5</v>
      </c>
      <c r="CO32" s="19">
        <f t="shared" ca="1" si="27"/>
        <v>305730.44999599998</v>
      </c>
      <c r="CP32" s="18">
        <f t="shared" ca="1" si="21"/>
        <v>174298.76999599999</v>
      </c>
      <c r="CQ32" s="18">
        <f t="shared" ca="1" si="21"/>
        <v>131431.67999999999</v>
      </c>
      <c r="CR32" s="18">
        <f t="shared" ca="1" si="21"/>
        <v>29869191.23</v>
      </c>
      <c r="CS32" s="18">
        <f t="shared" ca="1" si="21"/>
        <v>0</v>
      </c>
      <c r="CT32" s="18">
        <f t="shared" ca="1" si="21"/>
        <v>88321.099999999991</v>
      </c>
      <c r="CU32" s="19">
        <f t="shared" ca="1" si="9"/>
        <v>7702768765.0605221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241502876.17983928</v>
      </c>
      <c r="E33" s="18">
        <f t="shared" ca="1" si="17"/>
        <v>112619471.58984116</v>
      </c>
      <c r="F33" s="18">
        <f t="shared" ca="1" si="17"/>
        <v>45666732.049999952</v>
      </c>
      <c r="G33" s="18">
        <f t="shared" ca="1" si="17"/>
        <v>83216672.539998174</v>
      </c>
      <c r="H33" s="18">
        <f t="shared" ca="1" si="17"/>
        <v>8430538.6499999966</v>
      </c>
      <c r="I33" s="18">
        <f t="shared" ca="1" si="17"/>
        <v>91922699.440009922</v>
      </c>
      <c r="J33" s="18">
        <f t="shared" ca="1" si="17"/>
        <v>2653775.7799999961</v>
      </c>
      <c r="K33" s="18">
        <f t="shared" ca="1" si="17"/>
        <v>751560.77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142041838.41000059</v>
      </c>
      <c r="P33" s="18">
        <f t="shared" ca="1" si="17"/>
        <v>0</v>
      </c>
      <c r="Q33" s="18">
        <f t="shared" ca="1" si="17"/>
        <v>550</v>
      </c>
      <c r="R33" s="18">
        <f t="shared" ca="1" si="17"/>
        <v>0</v>
      </c>
      <c r="S33" s="18">
        <f t="shared" ca="1" si="17"/>
        <v>0</v>
      </c>
      <c r="T33" s="18">
        <f t="shared" ca="1" si="11"/>
        <v>1571751050.1697206</v>
      </c>
      <c r="U33" s="18">
        <f t="shared" ca="1" si="18"/>
        <v>101548683.06999928</v>
      </c>
      <c r="V33" s="18">
        <f t="shared" ca="1" si="18"/>
        <v>33792345.590000033</v>
      </c>
      <c r="W33" s="18">
        <f t="shared" ca="1" si="18"/>
        <v>560001456.50998616</v>
      </c>
      <c r="X33" s="18">
        <f t="shared" ca="1" si="18"/>
        <v>6911002.9799992358</v>
      </c>
      <c r="Y33" s="18">
        <f t="shared" ca="1" si="18"/>
        <v>67229590.399999976</v>
      </c>
      <c r="Z33" s="18">
        <f t="shared" ca="1" si="18"/>
        <v>48581309.670000032</v>
      </c>
      <c r="AA33" s="18">
        <f t="shared" ca="1" si="18"/>
        <v>102510.72999999995</v>
      </c>
      <c r="AB33" s="18">
        <f t="shared" ca="1" si="18"/>
        <v>0</v>
      </c>
      <c r="AC33" s="18">
        <f t="shared" ca="1" si="18"/>
        <v>2881270.5999999875</v>
      </c>
      <c r="AD33" s="18">
        <f t="shared" ca="1" si="18"/>
        <v>26570945.819993388</v>
      </c>
      <c r="AE33" s="18">
        <f t="shared" ca="1" si="18"/>
        <v>15800</v>
      </c>
      <c r="AF33" s="18">
        <f t="shared" ca="1" si="18"/>
        <v>921620.07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421336.09</v>
      </c>
      <c r="AK33" s="18">
        <f t="shared" ca="1" si="15"/>
        <v>154277.8000000001</v>
      </c>
      <c r="AL33" s="18">
        <f t="shared" ca="1" si="15"/>
        <v>0</v>
      </c>
      <c r="AM33" s="18">
        <f t="shared" ca="1" si="15"/>
        <v>12000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836670.10000000009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315738435.99000812</v>
      </c>
      <c r="AU33" s="18">
        <f t="shared" ca="1" si="15"/>
        <v>31761319.780019455</v>
      </c>
      <c r="AV33" s="18">
        <f t="shared" ca="1" si="15"/>
        <v>6779681.1600041492</v>
      </c>
      <c r="AW33" s="18">
        <f t="shared" ca="1" si="15"/>
        <v>0</v>
      </c>
      <c r="AX33" s="18">
        <f t="shared" ca="1" si="15"/>
        <v>5301961.1200011624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35286508.719996288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1576562.3499998862</v>
      </c>
      <c r="BO33" s="18">
        <f t="shared" ca="1" si="19"/>
        <v>0</v>
      </c>
      <c r="BP33" s="18">
        <f t="shared" ca="1" si="16"/>
        <v>76054514.519999817</v>
      </c>
      <c r="BQ33" s="18">
        <f t="shared" ca="1" si="16"/>
        <v>668360.68999999983</v>
      </c>
      <c r="BR33" s="18">
        <f t="shared" ca="1" si="16"/>
        <v>5386682.7799999919</v>
      </c>
      <c r="BS33" s="18">
        <f t="shared" ca="1" si="16"/>
        <v>15347788.140000179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39037.799999999996</v>
      </c>
      <c r="BX33" s="18">
        <f t="shared" ca="1" si="16"/>
        <v>0</v>
      </c>
      <c r="BY33" s="18">
        <f t="shared" ca="1" si="16"/>
        <v>0</v>
      </c>
      <c r="BZ33" s="18">
        <f t="shared" ca="1" si="16"/>
        <v>7275806.3100000015</v>
      </c>
      <c r="CA33" s="18">
        <f t="shared" ca="1" si="20"/>
        <v>190725226.94</v>
      </c>
      <c r="CB33" s="18">
        <f t="shared" ca="1" si="20"/>
        <v>0</v>
      </c>
      <c r="CC33" s="18">
        <f t="shared" ca="1" si="20"/>
        <v>12766353.56000001</v>
      </c>
      <c r="CD33" s="18">
        <f t="shared" ca="1" si="20"/>
        <v>0</v>
      </c>
      <c r="CE33" s="18">
        <f t="shared" ca="1" si="20"/>
        <v>0</v>
      </c>
      <c r="CF33" s="18">
        <f t="shared" ca="1" si="20"/>
        <v>41610</v>
      </c>
      <c r="CG33" s="18">
        <f t="shared" ca="1" si="20"/>
        <v>686273.67999999993</v>
      </c>
      <c r="CH33" s="18">
        <f t="shared" ca="1" si="20"/>
        <v>7622592.4299999997</v>
      </c>
      <c r="CI33" s="19">
        <f t="shared" ca="1" si="25"/>
        <v>180548660.48999986</v>
      </c>
      <c r="CJ33" s="18">
        <f t="shared" ca="1" si="22"/>
        <v>23597012.369999845</v>
      </c>
      <c r="CK33" s="18">
        <f t="shared" ca="1" si="22"/>
        <v>2423141.19</v>
      </c>
      <c r="CL33" s="19">
        <f t="shared" ca="1" si="26"/>
        <v>154528506.93000001</v>
      </c>
      <c r="CM33" s="18">
        <f t="shared" ca="1" si="23"/>
        <v>3887976.9999999991</v>
      </c>
      <c r="CN33" s="18">
        <f t="shared" ca="1" si="23"/>
        <v>150640529.93000001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3389169.4999999572</v>
      </c>
      <c r="CS33" s="18">
        <f t="shared" ca="1" si="21"/>
        <v>0</v>
      </c>
      <c r="CT33" s="18">
        <f t="shared" ca="1" si="21"/>
        <v>0</v>
      </c>
      <c r="CU33" s="19">
        <f t="shared" ca="1" si="9"/>
        <v>3806032254.7895775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15471292.600000076</v>
      </c>
      <c r="E34" s="18">
        <f t="shared" ca="1" si="17"/>
        <v>11065725.140000064</v>
      </c>
      <c r="F34" s="18">
        <f t="shared" ca="1" si="17"/>
        <v>798596.72999999952</v>
      </c>
      <c r="G34" s="18">
        <f t="shared" ca="1" si="17"/>
        <v>3606970.7300000121</v>
      </c>
      <c r="H34" s="18">
        <f t="shared" ca="1" si="17"/>
        <v>1318.67</v>
      </c>
      <c r="I34" s="18">
        <f t="shared" ca="1" si="17"/>
        <v>25530868.100000482</v>
      </c>
      <c r="J34" s="18">
        <f t="shared" ca="1" si="17"/>
        <v>0</v>
      </c>
      <c r="K34" s="18">
        <f t="shared" ca="1" si="17"/>
        <v>861261.8200000003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5654161.5999999996</v>
      </c>
      <c r="P34" s="18">
        <f t="shared" ca="1" si="17"/>
        <v>4482328</v>
      </c>
      <c r="Q34" s="18">
        <f t="shared" ca="1" si="17"/>
        <v>7500</v>
      </c>
      <c r="R34" s="18">
        <f t="shared" ca="1" si="17"/>
        <v>0</v>
      </c>
      <c r="S34" s="18">
        <f t="shared" ca="1" si="17"/>
        <v>0</v>
      </c>
      <c r="T34" s="18">
        <f t="shared" ca="1" si="11"/>
        <v>604980718.14012814</v>
      </c>
      <c r="U34" s="18">
        <f t="shared" ca="1" si="18"/>
        <v>2463198.41</v>
      </c>
      <c r="V34" s="18">
        <f t="shared" ca="1" si="18"/>
        <v>12533911.630000312</v>
      </c>
      <c r="W34" s="18">
        <f t="shared" ca="1" si="18"/>
        <v>262911312.72989702</v>
      </c>
      <c r="X34" s="18">
        <f t="shared" ca="1" si="18"/>
        <v>0</v>
      </c>
      <c r="Y34" s="18">
        <f t="shared" ca="1" si="18"/>
        <v>3064229.25</v>
      </c>
      <c r="Z34" s="18">
        <f t="shared" ca="1" si="18"/>
        <v>4949150.8999999976</v>
      </c>
      <c r="AA34" s="18">
        <f t="shared" ca="1" si="18"/>
        <v>3168.3999999999996</v>
      </c>
      <c r="AB34" s="18">
        <f t="shared" ca="1" si="18"/>
        <v>0</v>
      </c>
      <c r="AC34" s="18">
        <f t="shared" ca="1" si="18"/>
        <v>359194.77000000264</v>
      </c>
      <c r="AD34" s="18">
        <f t="shared" ca="1" si="18"/>
        <v>6444434.0499999905</v>
      </c>
      <c r="AE34" s="18">
        <f t="shared" ca="1" si="18"/>
        <v>0</v>
      </c>
      <c r="AF34" s="18">
        <f t="shared" ca="1" si="18"/>
        <v>48158.900000000009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321272.89999999997</v>
      </c>
      <c r="AK34" s="18">
        <f t="shared" ca="1" si="15"/>
        <v>62593.670000000042</v>
      </c>
      <c r="AL34" s="18">
        <f t="shared" ca="1" si="15"/>
        <v>0</v>
      </c>
      <c r="AM34" s="18">
        <f t="shared" ca="1" si="15"/>
        <v>178579.8</v>
      </c>
      <c r="AN34" s="18">
        <f t="shared" ca="1" si="15"/>
        <v>0</v>
      </c>
      <c r="AO34" s="18">
        <f t="shared" ca="1" si="15"/>
        <v>0</v>
      </c>
      <c r="AP34" s="18">
        <f t="shared" ca="1" si="15"/>
        <v>4821.13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15691584.490000127</v>
      </c>
      <c r="AU34" s="18">
        <f t="shared" ca="1" si="15"/>
        <v>258761.79000000088</v>
      </c>
      <c r="AV34" s="18">
        <f t="shared" ca="1" si="15"/>
        <v>414864.73999999516</v>
      </c>
      <c r="AW34" s="18">
        <f t="shared" ca="1" si="15"/>
        <v>0</v>
      </c>
      <c r="AX34" s="18">
        <f t="shared" ca="1" si="15"/>
        <v>413439.00000000169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2642125.1100000842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922192.92999998538</v>
      </c>
      <c r="BO34" s="18">
        <f t="shared" ca="1" si="19"/>
        <v>0</v>
      </c>
      <c r="BP34" s="18">
        <f t="shared" ca="1" si="16"/>
        <v>591472.04000000015</v>
      </c>
      <c r="BQ34" s="18">
        <f t="shared" ca="1" si="16"/>
        <v>0</v>
      </c>
      <c r="BR34" s="18">
        <f t="shared" ca="1" si="16"/>
        <v>45160.950000000004</v>
      </c>
      <c r="BS34" s="18">
        <f t="shared" ca="1" si="16"/>
        <v>1237341.5300000035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2289857.5499999993</v>
      </c>
      <c r="CA34" s="18">
        <f t="shared" ca="1" si="20"/>
        <v>51211987.859999992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8008202.1299999626</v>
      </c>
      <c r="CS34" s="18">
        <f t="shared" ca="1" si="21"/>
        <v>0</v>
      </c>
      <c r="CT34" s="18">
        <f t="shared" ca="1" si="21"/>
        <v>0</v>
      </c>
      <c r="CU34" s="19">
        <f t="shared" ca="1" si="9"/>
        <v>1034060465.5900259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51168725</v>
      </c>
      <c r="E35" s="18">
        <f t="shared" ca="1" si="17"/>
        <v>11249296.91</v>
      </c>
      <c r="F35" s="18">
        <f t="shared" ca="1" si="17"/>
        <v>39919428.090000004</v>
      </c>
      <c r="G35" s="18">
        <f t="shared" ca="1" si="17"/>
        <v>0</v>
      </c>
      <c r="H35" s="18">
        <f t="shared" ca="1" si="17"/>
        <v>87436922.590000004</v>
      </c>
      <c r="I35" s="18">
        <f t="shared" ca="1" si="17"/>
        <v>6331053.46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103661257.79000001</v>
      </c>
      <c r="P35" s="18">
        <f t="shared" ca="1" si="17"/>
        <v>0</v>
      </c>
      <c r="Q35" s="18">
        <f t="shared" ca="1" si="17"/>
        <v>9654866.4900000002</v>
      </c>
      <c r="R35" s="18">
        <f t="shared" ca="1" si="17"/>
        <v>0</v>
      </c>
      <c r="S35" s="18">
        <f t="shared" ca="1" si="17"/>
        <v>0</v>
      </c>
      <c r="T35" s="18">
        <f t="shared" ca="1" si="11"/>
        <v>34502.43</v>
      </c>
      <c r="U35" s="18">
        <f t="shared" ca="1" si="18"/>
        <v>0</v>
      </c>
      <c r="V35" s="18">
        <f t="shared" ca="1" si="18"/>
        <v>0</v>
      </c>
      <c r="W35" s="18">
        <f t="shared" ca="1" si="18"/>
        <v>38820180.630000003</v>
      </c>
      <c r="X35" s="18">
        <f t="shared" ca="1" si="18"/>
        <v>0</v>
      </c>
      <c r="Y35" s="18">
        <f t="shared" ca="1" si="18"/>
        <v>51590038.629999995</v>
      </c>
      <c r="Z35" s="18">
        <f t="shared" ca="1" si="18"/>
        <v>19823796.84</v>
      </c>
      <c r="AA35" s="18">
        <f t="shared" ca="1" si="18"/>
        <v>0</v>
      </c>
      <c r="AB35" s="18">
        <f t="shared" ca="1" si="18"/>
        <v>0</v>
      </c>
      <c r="AC35" s="18">
        <f t="shared" ca="1" si="18"/>
        <v>1637883.53</v>
      </c>
      <c r="AD35" s="18">
        <f t="shared" ca="1" si="18"/>
        <v>17627288.010000002</v>
      </c>
      <c r="AE35" s="18">
        <f t="shared" ca="1" si="18"/>
        <v>0</v>
      </c>
      <c r="AF35" s="18">
        <f t="shared" ca="1" si="18"/>
        <v>2023152.31</v>
      </c>
      <c r="AG35" s="18">
        <f t="shared" ca="1" si="18"/>
        <v>0</v>
      </c>
      <c r="AH35" s="18">
        <f t="shared" ca="1" si="18"/>
        <v>5517443.5800000001</v>
      </c>
      <c r="AI35" s="18">
        <f t="shared" ca="1" si="18"/>
        <v>0</v>
      </c>
      <c r="AJ35" s="18">
        <f t="shared" ca="1" si="18"/>
        <v>238708.14</v>
      </c>
      <c r="AK35" s="18">
        <f t="shared" ca="1" si="15"/>
        <v>13193.71</v>
      </c>
      <c r="AL35" s="18">
        <f t="shared" ca="1" si="15"/>
        <v>0</v>
      </c>
      <c r="AM35" s="18">
        <f t="shared" ca="1" si="15"/>
        <v>77110342.209999993</v>
      </c>
      <c r="AN35" s="18">
        <f t="shared" ca="1" si="15"/>
        <v>4199123.76</v>
      </c>
      <c r="AO35" s="18">
        <f t="shared" ca="1" si="15"/>
        <v>2187859.04</v>
      </c>
      <c r="AP35" s="18">
        <f t="shared" ca="1" si="15"/>
        <v>15641213.879999999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237591819.89999998</v>
      </c>
      <c r="AU35" s="18">
        <f t="shared" ca="1" si="15"/>
        <v>7190111.1000000006</v>
      </c>
      <c r="AV35" s="18">
        <f t="shared" ca="1" si="15"/>
        <v>2812435.5300000003</v>
      </c>
      <c r="AW35" s="18">
        <f t="shared" ca="1" si="15"/>
        <v>0</v>
      </c>
      <c r="AX35" s="18">
        <f t="shared" ca="1" si="15"/>
        <v>2025932.0099999998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23017155.210000001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8682549.0899999999</v>
      </c>
      <c r="BQ35" s="18">
        <f t="shared" ca="1" si="16"/>
        <v>2763747.57</v>
      </c>
      <c r="BR35" s="18">
        <f t="shared" ca="1" si="16"/>
        <v>3172391.58</v>
      </c>
      <c r="BS35" s="18">
        <f t="shared" ca="1" si="16"/>
        <v>1061313248.6999999</v>
      </c>
      <c r="BT35" s="18">
        <f t="shared" ca="1" si="16"/>
        <v>0</v>
      </c>
      <c r="BU35" s="18">
        <f t="shared" ca="1" si="16"/>
        <v>0</v>
      </c>
      <c r="BV35" s="18">
        <f t="shared" ca="1" si="16"/>
        <v>39621534.809999995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846835.82</v>
      </c>
      <c r="CI35" s="19">
        <f t="shared" ca="1" si="25"/>
        <v>14650123.52</v>
      </c>
      <c r="CJ35" s="18">
        <f t="shared" ca="1" si="22"/>
        <v>141785.09</v>
      </c>
      <c r="CK35" s="18">
        <f t="shared" ca="1" si="22"/>
        <v>14508338.43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14007006.82</v>
      </c>
      <c r="CS35" s="18">
        <f t="shared" ca="1" si="21"/>
        <v>0</v>
      </c>
      <c r="CT35" s="18">
        <f t="shared" ca="1" si="21"/>
        <v>0</v>
      </c>
      <c r="CU35" s="19">
        <f t="shared" ca="1" si="9"/>
        <v>1912695494.5899997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29198367.160000004</v>
      </c>
      <c r="E36" s="18">
        <f t="shared" ca="1" si="17"/>
        <v>4695922</v>
      </c>
      <c r="F36" s="18">
        <f t="shared" ca="1" si="17"/>
        <v>11464248.160000004</v>
      </c>
      <c r="G36" s="18">
        <f t="shared" ca="1" si="17"/>
        <v>13038197</v>
      </c>
      <c r="H36" s="18">
        <f t="shared" ca="1" si="17"/>
        <v>0</v>
      </c>
      <c r="I36" s="18">
        <f t="shared" ca="1" si="17"/>
        <v>13760098</v>
      </c>
      <c r="J36" s="18">
        <f t="shared" ca="1" si="17"/>
        <v>823546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16487268.610000001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316939687.59000003</v>
      </c>
      <c r="U36" s="18">
        <f t="shared" ca="1" si="18"/>
        <v>3572594.34</v>
      </c>
      <c r="V36" s="18">
        <f t="shared" ca="1" si="18"/>
        <v>22059674</v>
      </c>
      <c r="W36" s="18">
        <f t="shared" ca="1" si="18"/>
        <v>329336303.81999993</v>
      </c>
      <c r="X36" s="18">
        <f t="shared" ca="1" si="18"/>
        <v>6631437</v>
      </c>
      <c r="Y36" s="18">
        <f t="shared" ca="1" si="18"/>
        <v>8562030</v>
      </c>
      <c r="Z36" s="18">
        <f t="shared" ca="1" si="18"/>
        <v>8559349</v>
      </c>
      <c r="AA36" s="18">
        <f t="shared" ca="1" si="18"/>
        <v>0</v>
      </c>
      <c r="AB36" s="18">
        <f t="shared" ca="1" si="18"/>
        <v>0</v>
      </c>
      <c r="AC36" s="18">
        <f t="shared" ca="1" si="18"/>
        <v>1262591</v>
      </c>
      <c r="AD36" s="18">
        <f t="shared" ca="1" si="18"/>
        <v>4934417</v>
      </c>
      <c r="AE36" s="18">
        <f t="shared" ca="1" si="18"/>
        <v>0</v>
      </c>
      <c r="AF36" s="18">
        <f t="shared" ca="1" si="18"/>
        <v>94178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755099.59000000008</v>
      </c>
      <c r="AK36" s="18">
        <f t="shared" ca="1" si="15"/>
        <v>270827</v>
      </c>
      <c r="AL36" s="18">
        <f t="shared" ca="1" si="15"/>
        <v>0</v>
      </c>
      <c r="AM36" s="18">
        <f t="shared" ca="1" si="15"/>
        <v>3807560</v>
      </c>
      <c r="AN36" s="18">
        <f t="shared" ca="1" si="15"/>
        <v>0</v>
      </c>
      <c r="AO36" s="18">
        <f t="shared" ca="1" si="15"/>
        <v>0</v>
      </c>
      <c r="AP36" s="18">
        <f t="shared" ca="1" si="15"/>
        <v>498712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29830782</v>
      </c>
      <c r="AU36" s="18">
        <f t="shared" ca="1" si="15"/>
        <v>3234404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17514640.170000002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2696577</v>
      </c>
      <c r="BQ36" s="18">
        <f t="shared" ca="1" si="16"/>
        <v>274605</v>
      </c>
      <c r="BR36" s="18">
        <f t="shared" ca="1" si="16"/>
        <v>4321196</v>
      </c>
      <c r="BS36" s="18">
        <f t="shared" ca="1" si="16"/>
        <v>4788865.53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250760334.11000001</v>
      </c>
      <c r="CJ36" s="18">
        <f t="shared" ca="1" si="22"/>
        <v>0</v>
      </c>
      <c r="CK36" s="18">
        <f t="shared" ca="1" si="22"/>
        <v>148878602.86000001</v>
      </c>
      <c r="CL36" s="19">
        <f t="shared" ca="1" si="26"/>
        <v>101881731.25</v>
      </c>
      <c r="CM36" s="18">
        <f t="shared" ca="1" si="23"/>
        <v>0</v>
      </c>
      <c r="CN36" s="18">
        <f t="shared" ca="1" si="23"/>
        <v>101881731.25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6874570.4500000011</v>
      </c>
      <c r="CS36" s="18">
        <f t="shared" ca="1" si="21"/>
        <v>0</v>
      </c>
      <c r="CT36" s="18">
        <f t="shared" ca="1" si="21"/>
        <v>0</v>
      </c>
      <c r="CU36" s="19">
        <f t="shared" ca="1" si="9"/>
        <v>1087852714.3699999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448657822.79999995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273534289.82999998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722192112.62999988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519606601.63997847</v>
      </c>
      <c r="E38" s="18">
        <f t="shared" ca="1" si="17"/>
        <v>82473830.669982389</v>
      </c>
      <c r="F38" s="18">
        <f t="shared" ca="1" si="17"/>
        <v>309264394.05999601</v>
      </c>
      <c r="G38" s="18">
        <f t="shared" ca="1" si="17"/>
        <v>127868376.9100001</v>
      </c>
      <c r="H38" s="18">
        <f t="shared" ca="1" si="17"/>
        <v>24588866.170000002</v>
      </c>
      <c r="I38" s="18">
        <f t="shared" ca="1" si="17"/>
        <v>19191225.379999999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77655261.450000003</v>
      </c>
      <c r="P38" s="18">
        <f t="shared" ca="1" si="17"/>
        <v>222414.55</v>
      </c>
      <c r="Q38" s="18">
        <f t="shared" ca="1" si="17"/>
        <v>5887255.2199999997</v>
      </c>
      <c r="R38" s="18">
        <f t="shared" ca="1" si="17"/>
        <v>0</v>
      </c>
      <c r="S38" s="18">
        <f t="shared" ca="1" si="17"/>
        <v>0</v>
      </c>
      <c r="T38" s="18">
        <f t="shared" ca="1" si="11"/>
        <v>486367396.00999999</v>
      </c>
      <c r="U38" s="18">
        <f t="shared" ca="1" si="18"/>
        <v>0</v>
      </c>
      <c r="V38" s="18">
        <f t="shared" ca="1" si="18"/>
        <v>59097125.600000001</v>
      </c>
      <c r="W38" s="18">
        <f t="shared" ca="1" si="18"/>
        <v>673898573.0200001</v>
      </c>
      <c r="X38" s="18">
        <f t="shared" ca="1" si="18"/>
        <v>1500</v>
      </c>
      <c r="Y38" s="18">
        <f t="shared" ca="1" si="18"/>
        <v>27552052.239999998</v>
      </c>
      <c r="Z38" s="18">
        <f t="shared" ca="1" si="18"/>
        <v>42382025.079999998</v>
      </c>
      <c r="AA38" s="18">
        <f t="shared" ca="1" si="18"/>
        <v>0</v>
      </c>
      <c r="AB38" s="18">
        <f t="shared" ca="1" si="18"/>
        <v>0</v>
      </c>
      <c r="AC38" s="18">
        <f t="shared" ca="1" si="18"/>
        <v>4785280.2899999991</v>
      </c>
      <c r="AD38" s="18">
        <f t="shared" ca="1" si="18"/>
        <v>23237356.979999997</v>
      </c>
      <c r="AE38" s="18">
        <f t="shared" ca="1" si="18"/>
        <v>2955386</v>
      </c>
      <c r="AF38" s="18">
        <f t="shared" ca="1" si="18"/>
        <v>4703645.83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426115.17</v>
      </c>
      <c r="AK38" s="18">
        <f t="shared" ca="1" si="28"/>
        <v>222101.33</v>
      </c>
      <c r="AL38" s="18">
        <f t="shared" ca="1" si="28"/>
        <v>0</v>
      </c>
      <c r="AM38" s="18">
        <f t="shared" ca="1" si="28"/>
        <v>67309166.040000007</v>
      </c>
      <c r="AN38" s="18">
        <f t="shared" ca="1" si="28"/>
        <v>0</v>
      </c>
      <c r="AO38" s="18">
        <f t="shared" ca="1" si="28"/>
        <v>0</v>
      </c>
      <c r="AP38" s="18">
        <f t="shared" ca="1" si="28"/>
        <v>4894156.97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24913515.260000002</v>
      </c>
      <c r="BE38" s="18">
        <f t="shared" ca="1" si="19"/>
        <v>-591773.91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137383.71</v>
      </c>
      <c r="BM38" s="18">
        <f t="shared" ca="1" si="19"/>
        <v>5910.84</v>
      </c>
      <c r="BN38" s="18">
        <f t="shared" ca="1" si="19"/>
        <v>2455632.2600000002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60034057.979999997</v>
      </c>
      <c r="BQ38" s="18">
        <f t="shared" ca="1" si="29"/>
        <v>1939108.17</v>
      </c>
      <c r="BR38" s="18">
        <f t="shared" ca="1" si="29"/>
        <v>11218532.699999999</v>
      </c>
      <c r="BS38" s="18">
        <f t="shared" ca="1" si="29"/>
        <v>21798310.799999997</v>
      </c>
      <c r="BT38" s="18">
        <f t="shared" ca="1" si="29"/>
        <v>0</v>
      </c>
      <c r="BU38" s="18">
        <f t="shared" ca="1" si="29"/>
        <v>0</v>
      </c>
      <c r="BV38" s="18">
        <f t="shared" ca="1" si="29"/>
        <v>16000826.459999999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116664.58</v>
      </c>
      <c r="CA38" s="18">
        <f t="shared" ca="1" si="29"/>
        <v>24039591.989999998</v>
      </c>
      <c r="CB38" s="18">
        <f t="shared" ca="1" si="29"/>
        <v>0</v>
      </c>
      <c r="CC38" s="18">
        <f t="shared" ca="1" si="20"/>
        <v>268082.67</v>
      </c>
      <c r="CD38" s="18">
        <f t="shared" ca="1" si="20"/>
        <v>542290.03999999992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61934736.390002698</v>
      </c>
      <c r="CJ38" s="18">
        <f t="shared" ca="1" si="22"/>
        <v>2927.5</v>
      </c>
      <c r="CK38" s="18">
        <f t="shared" ca="1" si="22"/>
        <v>0</v>
      </c>
      <c r="CL38" s="19">
        <f t="shared" ca="1" si="26"/>
        <v>48738020.660000101</v>
      </c>
      <c r="CM38" s="18">
        <f t="shared" ca="1" si="23"/>
        <v>15403459.390000099</v>
      </c>
      <c r="CN38" s="18">
        <f t="shared" ca="1" si="23"/>
        <v>33334561.27</v>
      </c>
      <c r="CO38" s="19">
        <f t="shared" ca="1" si="27"/>
        <v>13193788.230002599</v>
      </c>
      <c r="CP38" s="18">
        <f t="shared" ca="1" si="21"/>
        <v>0</v>
      </c>
      <c r="CQ38" s="18">
        <f t="shared" ca="1" si="21"/>
        <v>13193788.230002599</v>
      </c>
      <c r="CR38" s="18">
        <f t="shared" ca="1" si="21"/>
        <v>784355.73</v>
      </c>
      <c r="CS38" s="18">
        <f t="shared" ca="1" si="21"/>
        <v>0</v>
      </c>
      <c r="CT38" s="18">
        <f t="shared" ca="1" si="21"/>
        <v>0</v>
      </c>
      <c r="CU38" s="19">
        <f t="shared" ca="1" si="9"/>
        <v>2270580730.6399813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76131321.060000002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65846087.539999999</v>
      </c>
      <c r="F39" s="18">
        <f t="shared" ca="1" si="30"/>
        <v>10285233.52</v>
      </c>
      <c r="G39" s="18">
        <f t="shared" ca="1" si="30"/>
        <v>0</v>
      </c>
      <c r="H39" s="18">
        <f t="shared" ca="1" si="30"/>
        <v>0</v>
      </c>
      <c r="I39" s="18">
        <f t="shared" ca="1" si="30"/>
        <v>54775264.259999998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1707750651.6599998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2453055.63</v>
      </c>
      <c r="V39" s="18">
        <f t="shared" ca="1" si="31"/>
        <v>144732018.02000001</v>
      </c>
      <c r="W39" s="18">
        <f t="shared" ca="1" si="31"/>
        <v>134300115.13</v>
      </c>
      <c r="X39" s="18">
        <f t="shared" ca="1" si="31"/>
        <v>0</v>
      </c>
      <c r="Y39" s="18">
        <f t="shared" ca="1" si="31"/>
        <v>31521.4</v>
      </c>
      <c r="Z39" s="18">
        <f t="shared" ca="1" si="31"/>
        <v>982010.71</v>
      </c>
      <c r="AA39" s="18">
        <f t="shared" ca="1" si="31"/>
        <v>0</v>
      </c>
      <c r="AB39" s="18">
        <f t="shared" ca="1" si="31"/>
        <v>0</v>
      </c>
      <c r="AC39" s="18">
        <f t="shared" ca="1" si="31"/>
        <v>4577603.68</v>
      </c>
      <c r="AD39" s="18">
        <f t="shared" ca="1" si="31"/>
        <v>8090458.3399999999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241555.78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131934.87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13012961.57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23508220.68</v>
      </c>
      <c r="BO39" s="18">
        <f t="shared" ca="1" si="32"/>
        <v>0</v>
      </c>
      <c r="BP39" s="18">
        <f t="shared" ca="1" si="29"/>
        <v>93620.73</v>
      </c>
      <c r="BQ39" s="18">
        <f t="shared" ca="1" si="29"/>
        <v>0</v>
      </c>
      <c r="BR39" s="18">
        <f t="shared" ca="1" si="29"/>
        <v>0</v>
      </c>
      <c r="BS39" s="18">
        <f t="shared" ca="1" si="29"/>
        <v>1128198.03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71159805.959999993</v>
      </c>
      <c r="CJ39" s="18">
        <f t="shared" ca="1" si="22"/>
        <v>0</v>
      </c>
      <c r="CK39" s="18">
        <f t="shared" ca="1" si="22"/>
        <v>0</v>
      </c>
      <c r="CL39" s="19">
        <f t="shared" ca="1" si="26"/>
        <v>71159805.959999993</v>
      </c>
      <c r="CM39" s="18">
        <f t="shared" ca="1" si="23"/>
        <v>972107.82</v>
      </c>
      <c r="CN39" s="18">
        <f t="shared" ca="1" si="23"/>
        <v>70187698.140000001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766948.53</v>
      </c>
      <c r="CS39" s="18">
        <f t="shared" ca="1" si="34"/>
        <v>0</v>
      </c>
      <c r="CT39" s="18">
        <f t="shared" ca="1" si="34"/>
        <v>0</v>
      </c>
      <c r="CU39" s="19">
        <f t="shared" ca="1" si="9"/>
        <v>2243867266.04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18717274.41</v>
      </c>
      <c r="E40" s="18">
        <f t="shared" ca="1" si="30"/>
        <v>3072433.46</v>
      </c>
      <c r="F40" s="18">
        <f t="shared" ca="1" si="30"/>
        <v>10516819.879999999</v>
      </c>
      <c r="G40" s="18">
        <f t="shared" ca="1" si="30"/>
        <v>5128021.07</v>
      </c>
      <c r="H40" s="18">
        <f t="shared" ca="1" si="30"/>
        <v>891057.58020100009</v>
      </c>
      <c r="I40" s="18">
        <f t="shared" ca="1" si="30"/>
        <v>19877695.030000001</v>
      </c>
      <c r="J40" s="18">
        <f t="shared" ca="1" si="30"/>
        <v>0</v>
      </c>
      <c r="K40" s="18">
        <f t="shared" ca="1" si="30"/>
        <v>8588155.6300000008</v>
      </c>
      <c r="L40" s="18">
        <f t="shared" ca="1" si="30"/>
        <v>0</v>
      </c>
      <c r="M40" s="18">
        <f t="shared" ca="1" si="30"/>
        <v>0</v>
      </c>
      <c r="N40" s="18">
        <f t="shared" ca="1" si="30"/>
        <v>231891.17</v>
      </c>
      <c r="O40" s="18">
        <f t="shared" ca="1" si="30"/>
        <v>58040521.04676</v>
      </c>
      <c r="P40" s="18">
        <f t="shared" ca="1" si="30"/>
        <v>0</v>
      </c>
      <c r="Q40" s="18">
        <f t="shared" ca="1" si="30"/>
        <v>2042443.2613609999</v>
      </c>
      <c r="R40" s="18">
        <f t="shared" ca="1" si="30"/>
        <v>0</v>
      </c>
      <c r="S40" s="18">
        <f t="shared" ca="1" si="30"/>
        <v>0</v>
      </c>
      <c r="T40" s="18">
        <f t="shared" ca="1" si="11"/>
        <v>6171977564.0500011</v>
      </c>
      <c r="U40" s="18">
        <f t="shared" ca="1" si="31"/>
        <v>2460482.27</v>
      </c>
      <c r="V40" s="18">
        <f t="shared" ca="1" si="31"/>
        <v>255627095.45074999</v>
      </c>
      <c r="W40" s="18">
        <f t="shared" ca="1" si="31"/>
        <v>8661337.1199999992</v>
      </c>
      <c r="X40" s="18">
        <f t="shared" ca="1" si="31"/>
        <v>0</v>
      </c>
      <c r="Y40" s="18">
        <f t="shared" ca="1" si="31"/>
        <v>11337983.383024</v>
      </c>
      <c r="Z40" s="18">
        <f t="shared" ca="1" si="31"/>
        <v>5802815.4327230006</v>
      </c>
      <c r="AA40" s="18">
        <f t="shared" ca="1" si="31"/>
        <v>0</v>
      </c>
      <c r="AB40" s="18">
        <f t="shared" ca="1" si="31"/>
        <v>0</v>
      </c>
      <c r="AC40" s="18">
        <f t="shared" ca="1" si="31"/>
        <v>599296.87567399989</v>
      </c>
      <c r="AD40" s="18">
        <f t="shared" ca="1" si="31"/>
        <v>2332637.9174219999</v>
      </c>
      <c r="AE40" s="18">
        <f t="shared" ca="1" si="31"/>
        <v>2850</v>
      </c>
      <c r="AF40" s="18">
        <f t="shared" ca="1" si="31"/>
        <v>499487.02</v>
      </c>
      <c r="AG40" s="18">
        <f t="shared" ca="1" si="31"/>
        <v>4399112.83</v>
      </c>
      <c r="AH40" s="18">
        <f t="shared" ca="1" si="31"/>
        <v>6330142.9994219998</v>
      </c>
      <c r="AI40" s="18">
        <f t="shared" ca="1" si="31"/>
        <v>0</v>
      </c>
      <c r="AJ40" s="18">
        <f t="shared" ca="1" si="31"/>
        <v>2917808.62</v>
      </c>
      <c r="AK40" s="18">
        <f t="shared" ca="1" si="28"/>
        <v>29271.64</v>
      </c>
      <c r="AL40" s="18">
        <f t="shared" ca="1" si="28"/>
        <v>0</v>
      </c>
      <c r="AM40" s="18">
        <f t="shared" ca="1" si="28"/>
        <v>803005.04</v>
      </c>
      <c r="AN40" s="18">
        <f t="shared" ca="1" si="28"/>
        <v>0</v>
      </c>
      <c r="AO40" s="18">
        <f t="shared" ca="1" si="28"/>
        <v>0</v>
      </c>
      <c r="AP40" s="18">
        <f t="shared" ca="1" si="28"/>
        <v>43360.3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58071454.130858004</v>
      </c>
      <c r="AU40" s="18">
        <f t="shared" ca="1" si="28"/>
        <v>2699708.032722</v>
      </c>
      <c r="AV40" s="18">
        <f t="shared" ca="1" si="28"/>
        <v>0</v>
      </c>
      <c r="AW40" s="18">
        <f t="shared" ca="1" si="28"/>
        <v>0</v>
      </c>
      <c r="AX40" s="18">
        <f t="shared" ca="1" si="28"/>
        <v>2318460.6590100001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1553977.0020920001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3547586.7330900002</v>
      </c>
      <c r="BO40" s="18">
        <f t="shared" ca="1" si="32"/>
        <v>0</v>
      </c>
      <c r="BP40" s="18">
        <f t="shared" ca="1" si="29"/>
        <v>35210229.116330005</v>
      </c>
      <c r="BQ40" s="18">
        <f t="shared" ca="1" si="29"/>
        <v>12198289.07</v>
      </c>
      <c r="BR40" s="18">
        <f t="shared" ca="1" si="29"/>
        <v>54800039.969999999</v>
      </c>
      <c r="BS40" s="18">
        <f t="shared" ca="1" si="29"/>
        <v>5141602.8210620005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13535.83</v>
      </c>
      <c r="BX40" s="18">
        <f t="shared" ca="1" si="29"/>
        <v>0</v>
      </c>
      <c r="BY40" s="18">
        <f t="shared" ca="1" si="29"/>
        <v>0</v>
      </c>
      <c r="BZ40" s="18">
        <f t="shared" ca="1" si="29"/>
        <v>217441.87</v>
      </c>
      <c r="CA40" s="18">
        <f t="shared" ca="1" si="29"/>
        <v>25310281.09</v>
      </c>
      <c r="CB40" s="18">
        <f t="shared" ca="1" si="29"/>
        <v>0</v>
      </c>
      <c r="CC40" s="18">
        <f t="shared" ca="1" si="29"/>
        <v>581586.56999999995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149058.29</v>
      </c>
      <c r="CH40" s="18">
        <f t="shared" ca="1" si="33"/>
        <v>2117.38</v>
      </c>
      <c r="CI40" s="19">
        <f t="shared" ca="1" si="25"/>
        <v>45450308.840000004</v>
      </c>
      <c r="CJ40" s="18">
        <f t="shared" ca="1" si="22"/>
        <v>0</v>
      </c>
      <c r="CK40" s="18">
        <f t="shared" ca="1" si="22"/>
        <v>0</v>
      </c>
      <c r="CL40" s="19">
        <f t="shared" ca="1" si="26"/>
        <v>45450308.840000004</v>
      </c>
      <c r="CM40" s="18">
        <f t="shared" ca="1" si="23"/>
        <v>0</v>
      </c>
      <c r="CN40" s="18">
        <f t="shared" ca="1" si="23"/>
        <v>45450308.840000004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12271286.00303</v>
      </c>
      <c r="CS40" s="18">
        <f t="shared" ca="1" si="34"/>
        <v>458842504</v>
      </c>
      <c r="CT40" s="18">
        <f t="shared" ca="1" si="34"/>
        <v>0</v>
      </c>
      <c r="CU40" s="19">
        <f t="shared" ca="1" si="9"/>
        <v>7300592756.4855356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6783638.3599999994</v>
      </c>
      <c r="E41" s="18">
        <f t="shared" ca="1" si="30"/>
        <v>1043878.75</v>
      </c>
      <c r="F41" s="18">
        <f t="shared" ca="1" si="30"/>
        <v>3029942.62</v>
      </c>
      <c r="G41" s="18">
        <f t="shared" ca="1" si="30"/>
        <v>2709816.9899999998</v>
      </c>
      <c r="H41" s="18">
        <f t="shared" ca="1" si="30"/>
        <v>24877.22</v>
      </c>
      <c r="I41" s="18">
        <f t="shared" ca="1" si="30"/>
        <v>1205502.21</v>
      </c>
      <c r="J41" s="18">
        <f t="shared" ca="1" si="30"/>
        <v>0</v>
      </c>
      <c r="K41" s="18">
        <f t="shared" ca="1" si="30"/>
        <v>83462.48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18100754.079999998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321256454.02999997</v>
      </c>
      <c r="X41" s="18">
        <f t="shared" ca="1" si="31"/>
        <v>5323715.03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264504.34999999998</v>
      </c>
      <c r="AD41" s="18">
        <f t="shared" ca="1" si="31"/>
        <v>213805.88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19375730.120000001</v>
      </c>
      <c r="AU41" s="18">
        <f t="shared" ca="1" si="28"/>
        <v>737988.39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2206847.02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5927332.6500000004</v>
      </c>
      <c r="BO41" s="18">
        <f t="shared" ca="1" si="32"/>
        <v>0</v>
      </c>
      <c r="BP41" s="18">
        <f t="shared" ca="1" si="29"/>
        <v>1427887.12</v>
      </c>
      <c r="BQ41" s="18">
        <f t="shared" ca="1" si="29"/>
        <v>0</v>
      </c>
      <c r="BR41" s="18">
        <f t="shared" ca="1" si="29"/>
        <v>1658130.05</v>
      </c>
      <c r="BS41" s="18">
        <f t="shared" ca="1" si="29"/>
        <v>596987.82999999996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385187616.81999993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9038.56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25975662.010000024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222681.24999999235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123065.62000000002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26330447.440000016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8668210.7700000145</v>
      </c>
      <c r="E43" s="18">
        <f t="shared" ca="1" si="30"/>
        <v>4747223.1500000497</v>
      </c>
      <c r="F43" s="18">
        <f t="shared" ca="1" si="30"/>
        <v>182205.43000000002</v>
      </c>
      <c r="G43" s="18">
        <f t="shared" ca="1" si="30"/>
        <v>3738782.189999965</v>
      </c>
      <c r="H43" s="18">
        <f t="shared" ca="1" si="30"/>
        <v>0</v>
      </c>
      <c r="I43" s="18">
        <f t="shared" ca="1" si="30"/>
        <v>3734548.2399999793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204223.74</v>
      </c>
      <c r="P43" s="18">
        <f t="shared" ca="1" si="30"/>
        <v>0</v>
      </c>
      <c r="Q43" s="18">
        <f t="shared" ca="1" si="30"/>
        <v>106437.98</v>
      </c>
      <c r="R43" s="18">
        <f t="shared" ca="1" si="30"/>
        <v>0</v>
      </c>
      <c r="S43" s="18">
        <f t="shared" ca="1" si="30"/>
        <v>0</v>
      </c>
      <c r="T43" s="18">
        <f t="shared" ca="1" si="11"/>
        <v>36813819.180000007</v>
      </c>
      <c r="U43" s="18">
        <f t="shared" ca="1" si="31"/>
        <v>0</v>
      </c>
      <c r="V43" s="18">
        <f t="shared" ca="1" si="31"/>
        <v>689659.4199999962</v>
      </c>
      <c r="W43" s="18">
        <f t="shared" ca="1" si="31"/>
        <v>35016296.739999957</v>
      </c>
      <c r="X43" s="18">
        <f t="shared" ca="1" si="31"/>
        <v>0</v>
      </c>
      <c r="Y43" s="18">
        <f t="shared" ca="1" si="31"/>
        <v>33132.959999999999</v>
      </c>
      <c r="Z43" s="18">
        <f t="shared" ca="1" si="31"/>
        <v>174380.02</v>
      </c>
      <c r="AA43" s="18">
        <f t="shared" ca="1" si="31"/>
        <v>0</v>
      </c>
      <c r="AB43" s="18">
        <f t="shared" ca="1" si="31"/>
        <v>0</v>
      </c>
      <c r="AC43" s="18">
        <f t="shared" ca="1" si="31"/>
        <v>121375.299999999</v>
      </c>
      <c r="AD43" s="18">
        <f t="shared" ca="1" si="31"/>
        <v>112922.300000006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213173.49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2550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30152446.460000101</v>
      </c>
      <c r="AU43" s="18">
        <f t="shared" ca="1" si="28"/>
        <v>2021567.02999999</v>
      </c>
      <c r="AV43" s="18">
        <f t="shared" ca="1" si="28"/>
        <v>438917.01</v>
      </c>
      <c r="AW43" s="18">
        <f t="shared" ca="1" si="28"/>
        <v>0</v>
      </c>
      <c r="AX43" s="18">
        <f t="shared" ca="1" si="28"/>
        <v>379876.46999999799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7281873.1799999606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58220.730000000396</v>
      </c>
      <c r="BM43" s="18">
        <f t="shared" ca="1" si="32"/>
        <v>0</v>
      </c>
      <c r="BN43" s="18">
        <f t="shared" ca="1" si="32"/>
        <v>116948.50000000578</v>
      </c>
      <c r="BO43" s="18">
        <f t="shared" ca="1" si="32"/>
        <v>0</v>
      </c>
      <c r="BP43" s="18">
        <f t="shared" ca="1" si="29"/>
        <v>11849453.810000001</v>
      </c>
      <c r="BQ43" s="18">
        <f t="shared" ca="1" si="29"/>
        <v>0</v>
      </c>
      <c r="BR43" s="18">
        <f t="shared" ca="1" si="29"/>
        <v>56385.539999999994</v>
      </c>
      <c r="BS43" s="18">
        <f t="shared" ca="1" si="29"/>
        <v>6632983.5900000101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144879402.46000001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5709334.4599999851</v>
      </c>
      <c r="E44" s="18">
        <f t="shared" ca="1" si="30"/>
        <v>4395713.7699999828</v>
      </c>
      <c r="F44" s="18">
        <f t="shared" ca="1" si="30"/>
        <v>0</v>
      </c>
      <c r="G44" s="18">
        <f t="shared" ca="1" si="30"/>
        <v>1313620.690000002</v>
      </c>
      <c r="H44" s="18">
        <f t="shared" ca="1" si="30"/>
        <v>0</v>
      </c>
      <c r="I44" s="18">
        <f t="shared" ca="1" si="30"/>
        <v>12758580.469999816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1486797.6099999966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262266669.13999149</v>
      </c>
      <c r="U44" s="18">
        <f t="shared" ca="1" si="31"/>
        <v>6521880.6000000853</v>
      </c>
      <c r="V44" s="18">
        <f t="shared" ca="1" si="31"/>
        <v>30175168.659999926</v>
      </c>
      <c r="W44" s="18">
        <f t="shared" ca="1" si="31"/>
        <v>264164782.38000247</v>
      </c>
      <c r="X44" s="18">
        <f t="shared" ca="1" si="31"/>
        <v>0</v>
      </c>
      <c r="Y44" s="18">
        <f t="shared" ca="1" si="31"/>
        <v>33343.909999999996</v>
      </c>
      <c r="Z44" s="18">
        <f t="shared" ca="1" si="31"/>
        <v>107950.08999999988</v>
      </c>
      <c r="AA44" s="18">
        <f t="shared" ca="1" si="31"/>
        <v>0</v>
      </c>
      <c r="AB44" s="18">
        <f t="shared" ca="1" si="31"/>
        <v>0</v>
      </c>
      <c r="AC44" s="18">
        <f t="shared" ca="1" si="31"/>
        <v>588505.68000000017</v>
      </c>
      <c r="AD44" s="18">
        <f t="shared" ca="1" si="31"/>
        <v>294226.08000000246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277708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17863.09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11657605.960000157</v>
      </c>
      <c r="AU44" s="18">
        <f t="shared" ca="1" si="28"/>
        <v>638488.48000000243</v>
      </c>
      <c r="AV44" s="18">
        <f t="shared" ca="1" si="28"/>
        <v>590512.09000000183</v>
      </c>
      <c r="AW44" s="18">
        <f t="shared" ca="1" si="28"/>
        <v>0</v>
      </c>
      <c r="AX44" s="18">
        <f t="shared" ca="1" si="28"/>
        <v>583987.6600000019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8611007.7000002153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3290093.0899999556</v>
      </c>
      <c r="BO44" s="18">
        <f t="shared" ca="1" si="32"/>
        <v>0</v>
      </c>
      <c r="BP44" s="18">
        <f t="shared" ca="1" si="29"/>
        <v>153907.08000000028</v>
      </c>
      <c r="BQ44" s="18">
        <f t="shared" ca="1" si="29"/>
        <v>0</v>
      </c>
      <c r="BR44" s="18">
        <f t="shared" ca="1" si="29"/>
        <v>427.18</v>
      </c>
      <c r="BS44" s="18">
        <f t="shared" ca="1" si="29"/>
        <v>466436.16000000056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4200</v>
      </c>
      <c r="BX44" s="18">
        <f t="shared" ca="1" si="29"/>
        <v>0</v>
      </c>
      <c r="BY44" s="18">
        <f t="shared" ca="1" si="29"/>
        <v>0</v>
      </c>
      <c r="BZ44" s="18">
        <f t="shared" ca="1" si="29"/>
        <v>2587704.7400000007</v>
      </c>
      <c r="CA44" s="18">
        <f t="shared" ca="1" si="29"/>
        <v>48252770.939999908</v>
      </c>
      <c r="CB44" s="18">
        <f t="shared" ca="1" si="29"/>
        <v>0</v>
      </c>
      <c r="CC44" s="18">
        <f t="shared" ca="1" si="29"/>
        <v>391257.71999999991</v>
      </c>
      <c r="CD44" s="18">
        <f t="shared" ca="1" si="29"/>
        <v>0</v>
      </c>
      <c r="CE44" s="18">
        <f t="shared" ca="1" si="33"/>
        <v>0</v>
      </c>
      <c r="CF44" s="18">
        <f t="shared" ca="1" si="33"/>
        <v>7680</v>
      </c>
      <c r="CG44" s="18">
        <f t="shared" ca="1" si="33"/>
        <v>34394.53</v>
      </c>
      <c r="CH44" s="18">
        <f t="shared" ca="1" si="33"/>
        <v>0</v>
      </c>
      <c r="CI44" s="19">
        <f t="shared" ca="1" si="25"/>
        <v>28955384.300000001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610555.15999999992</v>
      </c>
      <c r="CL44" s="19">
        <f t="shared" ca="1" si="26"/>
        <v>28344829.140000001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481827.16000000003</v>
      </c>
      <c r="CN44" s="18">
        <f t="shared" ca="1" si="37"/>
        <v>27863001.98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893679.97000000987</v>
      </c>
      <c r="CS44" s="18">
        <f t="shared" ca="1" si="34"/>
        <v>0</v>
      </c>
      <c r="CT44" s="18">
        <f t="shared" ca="1" si="34"/>
        <v>0</v>
      </c>
      <c r="CU44" s="19">
        <f t="shared" ref="CU44:CU57" ca="1" si="38">+D44+SUM(H44:CI44)+SUM(CR44:CT44)</f>
        <v>691522347.76999402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10351485.379999975</v>
      </c>
      <c r="E45" s="18">
        <f t="shared" ca="1" si="30"/>
        <v>2945880.6499999813</v>
      </c>
      <c r="F45" s="18">
        <f t="shared" ca="1" si="30"/>
        <v>5300768.3099999931</v>
      </c>
      <c r="G45" s="18">
        <f t="shared" ca="1" si="30"/>
        <v>2104836.42</v>
      </c>
      <c r="H45" s="18">
        <f t="shared" ca="1" si="30"/>
        <v>0</v>
      </c>
      <c r="I45" s="18">
        <f t="shared" ca="1" si="30"/>
        <v>9174564.5899999719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411659064.69997287</v>
      </c>
      <c r="X45" s="18">
        <f t="shared" ca="1" si="31"/>
        <v>6397807.030000098</v>
      </c>
      <c r="Y45" s="18">
        <f t="shared" ca="1" si="31"/>
        <v>186714.53</v>
      </c>
      <c r="Z45" s="18">
        <f t="shared" ca="1" si="31"/>
        <v>3202387.5000002738</v>
      </c>
      <c r="AA45" s="18">
        <f t="shared" ca="1" si="31"/>
        <v>1102.19</v>
      </c>
      <c r="AB45" s="18">
        <f t="shared" ca="1" si="31"/>
        <v>0</v>
      </c>
      <c r="AC45" s="18">
        <f t="shared" ca="1" si="31"/>
        <v>443983.61000000342</v>
      </c>
      <c r="AD45" s="18">
        <f t="shared" ca="1" si="31"/>
        <v>844394.68000001204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242184.31</v>
      </c>
      <c r="AK45" s="18">
        <f t="shared" ca="1" si="28"/>
        <v>481476.02999999811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28359132.599999838</v>
      </c>
      <c r="AU45" s="18">
        <f t="shared" ca="1" si="28"/>
        <v>17346466.409999996</v>
      </c>
      <c r="AV45" s="18">
        <f t="shared" ca="1" si="28"/>
        <v>136837.75000000081</v>
      </c>
      <c r="AW45" s="18">
        <f t="shared" ca="1" si="28"/>
        <v>0</v>
      </c>
      <c r="AX45" s="18">
        <f t="shared" ca="1" si="28"/>
        <v>134828.74000000019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4661156.5099998489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2481402.5699999994</v>
      </c>
      <c r="BQ45" s="18">
        <f t="shared" ca="1" si="29"/>
        <v>0</v>
      </c>
      <c r="BR45" s="18">
        <f t="shared" ca="1" si="29"/>
        <v>5634306.9000000004</v>
      </c>
      <c r="BS45" s="18">
        <f t="shared" ca="1" si="29"/>
        <v>383602.32000000041</v>
      </c>
      <c r="BT45" s="18">
        <f t="shared" ca="1" si="29"/>
        <v>0</v>
      </c>
      <c r="BU45" s="18">
        <f t="shared" ca="1" si="29"/>
        <v>0</v>
      </c>
      <c r="BV45" s="18">
        <f t="shared" ca="1" si="29"/>
        <v>1084171.75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1539771.9400000011</v>
      </c>
      <c r="CB45" s="18">
        <f t="shared" ca="1" si="29"/>
        <v>0</v>
      </c>
      <c r="CC45" s="18">
        <f t="shared" ca="1" si="33"/>
        <v>-66179.259999999966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89836.809999999983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504774025.74997288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14191410.870000001</v>
      </c>
      <c r="E46" s="18">
        <f t="shared" ca="1" si="30"/>
        <v>66133.39</v>
      </c>
      <c r="F46" s="18">
        <f t="shared" ca="1" si="30"/>
        <v>8363821.1799999997</v>
      </c>
      <c r="G46" s="18">
        <f t="shared" ca="1" si="30"/>
        <v>5761456.2999999998</v>
      </c>
      <c r="H46" s="18">
        <f t="shared" ca="1" si="30"/>
        <v>86331.06</v>
      </c>
      <c r="I46" s="18">
        <f t="shared" ca="1" si="30"/>
        <v>374158.33</v>
      </c>
      <c r="J46" s="18">
        <f t="shared" ca="1" si="30"/>
        <v>0</v>
      </c>
      <c r="K46" s="18">
        <f t="shared" ca="1" si="30"/>
        <v>85211843.890000001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11896336.779999999</v>
      </c>
      <c r="P46" s="18">
        <f t="shared" ca="1" si="30"/>
        <v>0</v>
      </c>
      <c r="Q46" s="18">
        <f t="shared" ca="1" si="30"/>
        <v>3918804.72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42968923.18</v>
      </c>
      <c r="X46" s="18">
        <f t="shared" ca="1" si="31"/>
        <v>127532.81</v>
      </c>
      <c r="Y46" s="18">
        <f t="shared" ca="1" si="31"/>
        <v>17202877.59</v>
      </c>
      <c r="Z46" s="18">
        <f t="shared" ca="1" si="31"/>
        <v>33596928.609999999</v>
      </c>
      <c r="AA46" s="18">
        <f t="shared" ca="1" si="31"/>
        <v>0</v>
      </c>
      <c r="AB46" s="18">
        <f t="shared" ca="1" si="31"/>
        <v>0</v>
      </c>
      <c r="AC46" s="18">
        <f t="shared" ca="1" si="31"/>
        <v>34361.35</v>
      </c>
      <c r="AD46" s="18">
        <f t="shared" ca="1" si="31"/>
        <v>4693620.43</v>
      </c>
      <c r="AE46" s="18">
        <f t="shared" ca="1" si="31"/>
        <v>0</v>
      </c>
      <c r="AF46" s="18">
        <f t="shared" ca="1" si="31"/>
        <v>518410.16</v>
      </c>
      <c r="AG46" s="18">
        <f t="shared" ca="1" si="31"/>
        <v>-15412221.6</v>
      </c>
      <c r="AH46" s="18">
        <f t="shared" ca="1" si="31"/>
        <v>0</v>
      </c>
      <c r="AI46" s="18">
        <f t="shared" ca="1" si="31"/>
        <v>75518944.75</v>
      </c>
      <c r="AJ46" s="18">
        <f t="shared" ca="1" si="31"/>
        <v>0</v>
      </c>
      <c r="AK46" s="18">
        <f t="shared" ca="1" si="28"/>
        <v>2654.68</v>
      </c>
      <c r="AL46" s="18">
        <f t="shared" ca="1" si="28"/>
        <v>0</v>
      </c>
      <c r="AM46" s="18">
        <f t="shared" ca="1" si="28"/>
        <v>2149681.67</v>
      </c>
      <c r="AN46" s="18">
        <f t="shared" ca="1" si="28"/>
        <v>0</v>
      </c>
      <c r="AO46" s="18">
        <f t="shared" ca="1" si="28"/>
        <v>0</v>
      </c>
      <c r="AP46" s="18">
        <f t="shared" ca="1" si="28"/>
        <v>278674.53000000003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37196733.950000003</v>
      </c>
      <c r="AU46" s="18">
        <f t="shared" ca="1" si="28"/>
        <v>2412040.2200000002</v>
      </c>
      <c r="AV46" s="18">
        <f t="shared" ca="1" si="28"/>
        <v>415673.67</v>
      </c>
      <c r="AW46" s="18">
        <f t="shared" ca="1" si="28"/>
        <v>0</v>
      </c>
      <c r="AX46" s="18">
        <f t="shared" ca="1" si="28"/>
        <v>414998.2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7820354.4699999997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1250.19</v>
      </c>
      <c r="BM46" s="18">
        <f t="shared" ca="1" si="32"/>
        <v>0</v>
      </c>
      <c r="BN46" s="18">
        <f t="shared" ca="1" si="32"/>
        <v>37793754.350000001</v>
      </c>
      <c r="BO46" s="18">
        <f t="shared" ca="1" si="32"/>
        <v>0</v>
      </c>
      <c r="BP46" s="18">
        <f t="shared" ca="1" si="29"/>
        <v>13606428.68</v>
      </c>
      <c r="BQ46" s="18">
        <f t="shared" ca="1" si="29"/>
        <v>320491.73</v>
      </c>
      <c r="BR46" s="18">
        <f t="shared" ca="1" si="29"/>
        <v>13091535.109999999</v>
      </c>
      <c r="BS46" s="18">
        <f t="shared" ca="1" si="29"/>
        <v>2516266.67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141312</v>
      </c>
      <c r="CI46" s="19">
        <f t="shared" ca="1" si="25"/>
        <v>17564334.399999999</v>
      </c>
      <c r="CJ46" s="18">
        <f t="shared" ca="1" si="36"/>
        <v>0</v>
      </c>
      <c r="CK46" s="18">
        <f t="shared" ca="1" si="36"/>
        <v>17564334.399999999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8316428.7400000002</v>
      </c>
      <c r="CS46" s="18">
        <f t="shared" ca="1" si="34"/>
        <v>0</v>
      </c>
      <c r="CT46" s="18">
        <f t="shared" ca="1" si="34"/>
        <v>0</v>
      </c>
      <c r="CU46" s="19">
        <f t="shared" ca="1" si="38"/>
        <v>418970876.19000018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180829.90999999995</v>
      </c>
      <c r="E47" s="18">
        <f t="shared" ca="1" si="30"/>
        <v>16865.190000000006</v>
      </c>
      <c r="F47" s="18">
        <f t="shared" ca="1" si="30"/>
        <v>0</v>
      </c>
      <c r="G47" s="18">
        <f t="shared" ca="1" si="30"/>
        <v>163964.71999999994</v>
      </c>
      <c r="H47" s="18">
        <f t="shared" ca="1" si="30"/>
        <v>368912.75</v>
      </c>
      <c r="I47" s="18">
        <f t="shared" ca="1" si="30"/>
        <v>68159.859999999986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219886.98999999982</v>
      </c>
      <c r="X47" s="18">
        <f t="shared" ca="1" si="31"/>
        <v>0</v>
      </c>
      <c r="Y47" s="18">
        <f t="shared" ca="1" si="31"/>
        <v>53519.72</v>
      </c>
      <c r="Z47" s="18">
        <f t="shared" ca="1" si="31"/>
        <v>342510</v>
      </c>
      <c r="AA47" s="18">
        <f t="shared" ca="1" si="31"/>
        <v>0</v>
      </c>
      <c r="AB47" s="18">
        <f t="shared" ca="1" si="31"/>
        <v>0</v>
      </c>
      <c r="AC47" s="18">
        <f t="shared" ca="1" si="31"/>
        <v>1044.6300000000001</v>
      </c>
      <c r="AD47" s="18">
        <f t="shared" ca="1" si="31"/>
        <v>1442.4199999999994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213184.31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994.79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4187082.9299999997</v>
      </c>
      <c r="AU47" s="18">
        <f t="shared" ca="1" si="28"/>
        <v>7026.130000000001</v>
      </c>
      <c r="AV47" s="18">
        <f t="shared" ca="1" si="28"/>
        <v>0.8</v>
      </c>
      <c r="AW47" s="18">
        <f t="shared" ca="1" si="28"/>
        <v>0</v>
      </c>
      <c r="AX47" s="18">
        <f t="shared" ca="1" si="28"/>
        <v>0.8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5321.02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344657.24999999988</v>
      </c>
      <c r="BO47" s="18">
        <f t="shared" ca="1" si="32"/>
        <v>0</v>
      </c>
      <c r="BP47" s="18">
        <f t="shared" ca="1" si="29"/>
        <v>78311.700000000012</v>
      </c>
      <c r="BQ47" s="18">
        <f t="shared" ca="1" si="29"/>
        <v>0</v>
      </c>
      <c r="BR47" s="18">
        <f t="shared" ca="1" si="29"/>
        <v>14491.980000000001</v>
      </c>
      <c r="BS47" s="18">
        <f t="shared" ca="1" si="29"/>
        <v>92232.94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1576445.21</v>
      </c>
      <c r="CJ47" s="18">
        <f t="shared" ca="1" si="36"/>
        <v>0</v>
      </c>
      <c r="CK47" s="18">
        <f t="shared" ca="1" si="36"/>
        <v>1576445.21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39342.36</v>
      </c>
      <c r="CS47" s="18">
        <f t="shared" ca="1" si="34"/>
        <v>0</v>
      </c>
      <c r="CT47" s="18">
        <f t="shared" ca="1" si="34"/>
        <v>0</v>
      </c>
      <c r="CU47" s="19">
        <f t="shared" ca="1" si="38"/>
        <v>7798256.7800000003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3291.18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1602633210.95</v>
      </c>
      <c r="U48" s="18">
        <f t="shared" ca="1" si="31"/>
        <v>1616186</v>
      </c>
      <c r="V48" s="18">
        <f t="shared" ca="1" si="31"/>
        <v>97302338.269999996</v>
      </c>
      <c r="W48" s="18">
        <f t="shared" ca="1" si="31"/>
        <v>640853898.86300004</v>
      </c>
      <c r="X48" s="18">
        <f t="shared" ca="1" si="31"/>
        <v>0</v>
      </c>
      <c r="Y48" s="18">
        <f t="shared" ca="1" si="31"/>
        <v>0</v>
      </c>
      <c r="Z48" s="18">
        <f t="shared" ca="1" si="31"/>
        <v>436206.01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157610.78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142471685.19999999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117439.32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1674038.68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43410001.32</v>
      </c>
      <c r="CJ48" s="18">
        <f t="shared" ca="1" si="36"/>
        <v>0</v>
      </c>
      <c r="CK48" s="18">
        <f t="shared" ca="1" si="36"/>
        <v>20670828.060000002</v>
      </c>
      <c r="CL48" s="19">
        <f t="shared" ca="1" si="26"/>
        <v>22739173.259999998</v>
      </c>
      <c r="CM48" s="18">
        <f t="shared" ca="1" si="37"/>
        <v>320636.89999999997</v>
      </c>
      <c r="CN48" s="18">
        <f t="shared" ca="1" si="37"/>
        <v>22418536.359999999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4998646.3099999996</v>
      </c>
      <c r="CS48" s="18">
        <f t="shared" ca="1" si="34"/>
        <v>0</v>
      </c>
      <c r="CT48" s="18">
        <f t="shared" ca="1" si="34"/>
        <v>572438.81000000006</v>
      </c>
      <c r="CU48" s="19">
        <f t="shared" ca="1" si="38"/>
        <v>2536246991.6930003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12661034.120000003</v>
      </c>
      <c r="E49" s="18">
        <f t="shared" ca="1" si="30"/>
        <v>2324063.6900000013</v>
      </c>
      <c r="F49" s="18">
        <f t="shared" ca="1" si="30"/>
        <v>1022221.5</v>
      </c>
      <c r="G49" s="18">
        <f t="shared" ca="1" si="30"/>
        <v>9314748.9300000016</v>
      </c>
      <c r="H49" s="18">
        <f t="shared" ca="1" si="30"/>
        <v>241322.46</v>
      </c>
      <c r="I49" s="18">
        <f t="shared" ca="1" si="30"/>
        <v>3961654.27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46516.75</v>
      </c>
      <c r="P49" s="18">
        <f t="shared" ca="1" si="30"/>
        <v>0</v>
      </c>
      <c r="Q49" s="18">
        <f t="shared" ca="1" si="30"/>
        <v>7747.2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548215992.51999998</v>
      </c>
      <c r="X49" s="18">
        <f t="shared" ca="1" si="31"/>
        <v>0</v>
      </c>
      <c r="Y49" s="18">
        <f t="shared" ca="1" si="31"/>
        <v>646641.24</v>
      </c>
      <c r="Z49" s="18">
        <f t="shared" ca="1" si="31"/>
        <v>700015.58</v>
      </c>
      <c r="AA49" s="18">
        <f t="shared" ca="1" si="31"/>
        <v>0</v>
      </c>
      <c r="AB49" s="18">
        <f t="shared" ca="1" si="31"/>
        <v>0</v>
      </c>
      <c r="AC49" s="18">
        <f t="shared" ca="1" si="31"/>
        <v>400415.38</v>
      </c>
      <c r="AD49" s="18">
        <f t="shared" ca="1" si="31"/>
        <v>7378647.25</v>
      </c>
      <c r="AE49" s="18">
        <f t="shared" ca="1" si="31"/>
        <v>0</v>
      </c>
      <c r="AF49" s="18">
        <f t="shared" ca="1" si="31"/>
        <v>14971.96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27173.919999999998</v>
      </c>
      <c r="AK49" s="18">
        <f t="shared" ca="1" si="28"/>
        <v>0</v>
      </c>
      <c r="AL49" s="18">
        <f t="shared" ca="1" si="28"/>
        <v>0</v>
      </c>
      <c r="AM49" s="18">
        <f t="shared" ca="1" si="28"/>
        <v>47850</v>
      </c>
      <c r="AN49" s="18">
        <f t="shared" ca="1" si="28"/>
        <v>0</v>
      </c>
      <c r="AO49" s="18">
        <f t="shared" ca="1" si="28"/>
        <v>0</v>
      </c>
      <c r="AP49" s="18">
        <f t="shared" ca="1" si="28"/>
        <v>1894.5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28756225.239999998</v>
      </c>
      <c r="AU49" s="18">
        <f t="shared" ca="1" si="28"/>
        <v>4836386.84</v>
      </c>
      <c r="AV49" s="18">
        <f t="shared" ca="1" si="28"/>
        <v>1847668.7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6712499.1699999999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1251760.24</v>
      </c>
      <c r="BO49" s="18">
        <f t="shared" ca="1" si="32"/>
        <v>0</v>
      </c>
      <c r="BP49" s="18">
        <f t="shared" ca="1" si="29"/>
        <v>36864704.840000004</v>
      </c>
      <c r="BQ49" s="18">
        <f t="shared" ca="1" si="29"/>
        <v>32202.959999999999</v>
      </c>
      <c r="BR49" s="18">
        <f t="shared" ca="1" si="29"/>
        <v>109717.86</v>
      </c>
      <c r="BS49" s="18">
        <f t="shared" ca="1" si="29"/>
        <v>1130752.79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244677.72</v>
      </c>
      <c r="BZ49" s="18">
        <f t="shared" ca="1" si="29"/>
        <v>161941.47</v>
      </c>
      <c r="CA49" s="18">
        <f t="shared" ca="1" si="29"/>
        <v>76954808.269999996</v>
      </c>
      <c r="CB49" s="18">
        <f t="shared" ca="1" si="29"/>
        <v>686720</v>
      </c>
      <c r="CC49" s="18">
        <f t="shared" ca="1" si="33"/>
        <v>1547297.8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25242.75</v>
      </c>
      <c r="CH49" s="18">
        <f t="shared" ca="1" si="33"/>
        <v>0</v>
      </c>
      <c r="CI49" s="19">
        <f t="shared" ca="1" si="25"/>
        <v>25900598.030000001</v>
      </c>
      <c r="CJ49" s="18">
        <f t="shared" ca="1" si="36"/>
        <v>1595</v>
      </c>
      <c r="CK49" s="18">
        <f t="shared" ca="1" si="36"/>
        <v>1356435.95</v>
      </c>
      <c r="CL49" s="19">
        <f t="shared" ca="1" si="26"/>
        <v>24542567.080000002</v>
      </c>
      <c r="CM49" s="18">
        <f t="shared" ca="1" si="37"/>
        <v>0</v>
      </c>
      <c r="CN49" s="18">
        <f t="shared" ca="1" si="37"/>
        <v>24542567.080000002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2591694.17</v>
      </c>
      <c r="CS49" s="18">
        <f t="shared" ca="1" si="34"/>
        <v>0</v>
      </c>
      <c r="CT49" s="18">
        <f t="shared" ca="1" si="34"/>
        <v>0</v>
      </c>
      <c r="CU49" s="19">
        <f t="shared" ca="1" si="38"/>
        <v>764010338.5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3553298.92</v>
      </c>
      <c r="E50" s="18">
        <f t="shared" ca="1" si="30"/>
        <v>2710196.23</v>
      </c>
      <c r="F50" s="18">
        <f t="shared" ca="1" si="30"/>
        <v>198572.35</v>
      </c>
      <c r="G50" s="18">
        <f t="shared" ca="1" si="30"/>
        <v>644530.34</v>
      </c>
      <c r="H50" s="18">
        <f t="shared" ca="1" si="30"/>
        <v>2066.91</v>
      </c>
      <c r="I50" s="18">
        <f t="shared" ca="1" si="30"/>
        <v>7762641.4400000004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28646131.149999999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768167180.49000001</v>
      </c>
      <c r="X50" s="18">
        <f t="shared" ca="1" si="31"/>
        <v>0</v>
      </c>
      <c r="Y50" s="18">
        <f t="shared" ca="1" si="31"/>
        <v>918085.96</v>
      </c>
      <c r="Z50" s="18">
        <f t="shared" ca="1" si="31"/>
        <v>219443.57</v>
      </c>
      <c r="AA50" s="18">
        <f t="shared" ca="1" si="31"/>
        <v>8220.6200000000008</v>
      </c>
      <c r="AB50" s="18">
        <f t="shared" ca="1" si="31"/>
        <v>49961.51</v>
      </c>
      <c r="AC50" s="18">
        <f t="shared" ca="1" si="31"/>
        <v>131566.07999999999</v>
      </c>
      <c r="AD50" s="18">
        <f t="shared" ca="1" si="31"/>
        <v>340059.07</v>
      </c>
      <c r="AE50" s="18">
        <f t="shared" ca="1" si="31"/>
        <v>0</v>
      </c>
      <c r="AF50" s="18">
        <f t="shared" ca="1" si="31"/>
        <v>3476.33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286253.55</v>
      </c>
      <c r="AK50" s="18">
        <f t="shared" ca="1" si="28"/>
        <v>0</v>
      </c>
      <c r="AL50" s="18">
        <f t="shared" ca="1" si="28"/>
        <v>0</v>
      </c>
      <c r="AM50" s="18">
        <f t="shared" ca="1" si="28"/>
        <v>322083.77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13663022.32</v>
      </c>
      <c r="AU50" s="18">
        <f t="shared" ca="1" si="28"/>
        <v>174284.88</v>
      </c>
      <c r="AV50" s="18">
        <f t="shared" ca="1" si="28"/>
        <v>465520.58</v>
      </c>
      <c r="AW50" s="18">
        <f t="shared" ca="1" si="28"/>
        <v>0</v>
      </c>
      <c r="AX50" s="18">
        <f t="shared" ca="1" si="28"/>
        <v>157446.17000000001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8049381.6399999997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4971519.42</v>
      </c>
      <c r="BO50" s="18">
        <f t="shared" ca="1" si="32"/>
        <v>0</v>
      </c>
      <c r="BP50" s="18">
        <f t="shared" ca="1" si="29"/>
        <v>192112.01</v>
      </c>
      <c r="BQ50" s="18">
        <f t="shared" ca="1" si="29"/>
        <v>0</v>
      </c>
      <c r="BR50" s="18">
        <f t="shared" ca="1" si="29"/>
        <v>382278.01</v>
      </c>
      <c r="BS50" s="18">
        <f t="shared" ca="1" si="29"/>
        <v>576533.44999999995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8708058.8000000007</v>
      </c>
      <c r="CS50" s="18">
        <f t="shared" ca="1" si="34"/>
        <v>0</v>
      </c>
      <c r="CT50" s="18">
        <f t="shared" ca="1" si="34"/>
        <v>0</v>
      </c>
      <c r="CU50" s="19">
        <f t="shared" ca="1" si="38"/>
        <v>847750626.6500001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58561835.789999999</v>
      </c>
      <c r="U51" s="18">
        <f t="shared" ca="1" si="31"/>
        <v>1468375.8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271620.33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52700</v>
      </c>
      <c r="CJ51" s="18">
        <f t="shared" ca="1" si="36"/>
        <v>0</v>
      </c>
      <c r="CK51" s="18">
        <f t="shared" ca="1" si="36"/>
        <v>52700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501761727.35000002</v>
      </c>
      <c r="CS51" s="18">
        <f t="shared" ca="1" si="34"/>
        <v>3600</v>
      </c>
      <c r="CT51" s="18">
        <f t="shared" ca="1" si="34"/>
        <v>0</v>
      </c>
      <c r="CU51" s="19">
        <f t="shared" ca="1" si="38"/>
        <v>562119859.26999998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63890562.770000026</v>
      </c>
      <c r="E52" s="18">
        <f t="shared" ca="1" si="30"/>
        <v>25056657.44000002</v>
      </c>
      <c r="F52" s="18">
        <f t="shared" ca="1" si="30"/>
        <v>31269169.170000009</v>
      </c>
      <c r="G52" s="18">
        <f t="shared" ca="1" si="30"/>
        <v>7564736.1600000001</v>
      </c>
      <c r="H52" s="18">
        <f t="shared" ca="1" si="30"/>
        <v>0</v>
      </c>
      <c r="I52" s="18">
        <f t="shared" ca="1" si="30"/>
        <v>6431623.9599999487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1544643.0699999998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176746778.59000009</v>
      </c>
      <c r="X52" s="18">
        <f t="shared" ca="1" si="31"/>
        <v>144356.16</v>
      </c>
      <c r="Y52" s="18">
        <f t="shared" ca="1" si="31"/>
        <v>2122258.02</v>
      </c>
      <c r="Z52" s="18">
        <f t="shared" ca="1" si="31"/>
        <v>1130327.6599999999</v>
      </c>
      <c r="AA52" s="18">
        <f t="shared" ca="1" si="31"/>
        <v>310.48</v>
      </c>
      <c r="AB52" s="18">
        <f t="shared" ca="1" si="31"/>
        <v>0</v>
      </c>
      <c r="AC52" s="18">
        <f t="shared" ca="1" si="31"/>
        <v>0</v>
      </c>
      <c r="AD52" s="18">
        <f t="shared" ca="1" si="31"/>
        <v>3356060.4099999098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239516</v>
      </c>
      <c r="AK52" s="18">
        <f t="shared" ca="1" si="28"/>
        <v>50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84615.48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31811072.819995388</v>
      </c>
      <c r="BE52" s="18">
        <f t="shared" ca="1" si="32"/>
        <v>408727.239999999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122294651.19999905</v>
      </c>
      <c r="BO52" s="18">
        <f t="shared" ca="1" si="32"/>
        <v>0</v>
      </c>
      <c r="BP52" s="18">
        <f t="shared" ca="1" si="29"/>
        <v>35948303.110000007</v>
      </c>
      <c r="BQ52" s="18">
        <f t="shared" ca="1" si="29"/>
        <v>214575.38</v>
      </c>
      <c r="BR52" s="18">
        <f t="shared" ca="1" si="29"/>
        <v>1091600.1000000001</v>
      </c>
      <c r="BS52" s="18">
        <f t="shared" ca="1" si="29"/>
        <v>3034830.129999999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27928.79</v>
      </c>
      <c r="CS52" s="18">
        <f t="shared" ca="1" si="34"/>
        <v>0</v>
      </c>
      <c r="CT52" s="18">
        <f t="shared" ca="1" si="34"/>
        <v>0</v>
      </c>
      <c r="CU52" s="19">
        <f t="shared" ca="1" si="38"/>
        <v>450581489.83999443</v>
      </c>
    </row>
    <row r="53" spans="1:99" ht="12.75" customHeight="1">
      <c r="A53" s="57" t="s">
        <v>239</v>
      </c>
      <c r="B53" s="17">
        <v>1058</v>
      </c>
      <c r="C53" s="58" t="s">
        <v>146</v>
      </c>
      <c r="D53" s="19">
        <f t="shared" ca="1" si="24"/>
        <v>144568.70000000001</v>
      </c>
      <c r="E53" s="18">
        <f t="shared" ca="1" si="30"/>
        <v>0</v>
      </c>
      <c r="F53" s="18">
        <f t="shared" ca="1" si="30"/>
        <v>144568.70000000001</v>
      </c>
      <c r="G53" s="18">
        <f t="shared" ca="1" si="30"/>
        <v>0</v>
      </c>
      <c r="H53" s="18">
        <f t="shared" ca="1" si="30"/>
        <v>0</v>
      </c>
      <c r="I53" s="18">
        <f t="shared" ca="1" si="30"/>
        <v>2271.65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177556.1</v>
      </c>
      <c r="X53" s="18">
        <f t="shared" ca="1" si="31"/>
        <v>0</v>
      </c>
      <c r="Y53" s="18">
        <f t="shared" ca="1" si="31"/>
        <v>263711.42</v>
      </c>
      <c r="Z53" s="18">
        <f t="shared" ca="1" si="31"/>
        <v>263713.33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21157.62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21047.62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56115.8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75486992.290000007</v>
      </c>
      <c r="BN53" s="18">
        <f t="shared" ca="1" si="32"/>
        <v>18924573.010000002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0</v>
      </c>
      <c r="CJ53" s="18">
        <f t="shared" ca="1" si="36"/>
        <v>0</v>
      </c>
      <c r="CK53" s="18">
        <f t="shared" ca="1" si="36"/>
        <v>0</v>
      </c>
      <c r="CL53" s="19">
        <f t="shared" ca="1" si="26"/>
        <v>0</v>
      </c>
      <c r="CM53" s="18">
        <f t="shared" ca="1" si="37"/>
        <v>0</v>
      </c>
      <c r="CN53" s="18">
        <f t="shared" ca="1" si="37"/>
        <v>0</v>
      </c>
      <c r="CO53" s="19">
        <f t="shared" ca="1" si="27"/>
        <v>0</v>
      </c>
      <c r="CP53" s="18">
        <f t="shared" ca="1" si="34"/>
        <v>0</v>
      </c>
      <c r="CQ53" s="18">
        <f t="shared" ca="1" si="34"/>
        <v>0</v>
      </c>
      <c r="CR53" s="18">
        <f t="shared" ca="1" si="34"/>
        <v>0</v>
      </c>
      <c r="CS53" s="18">
        <f t="shared" ca="1" si="34"/>
        <v>0</v>
      </c>
      <c r="CT53" s="18">
        <f t="shared" ca="1" si="34"/>
        <v>0</v>
      </c>
      <c r="CU53" s="19">
        <f t="shared" ref="CU53" ca="1" si="39">+D53+SUM(H53:CI53)+SUM(CR53:CT53)</f>
        <v>95361707.540000021</v>
      </c>
    </row>
    <row r="54" spans="1:99" ht="12.75" customHeight="1">
      <c r="A54" s="57" t="s">
        <v>241</v>
      </c>
      <c r="B54" s="17">
        <v>2001</v>
      </c>
      <c r="C54" s="58" t="s">
        <v>146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40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40"/>
        <v>0</v>
      </c>
      <c r="AL54" s="18">
        <f t="shared" ca="1" si="40"/>
        <v>0</v>
      </c>
      <c r="AM54" s="18">
        <f t="shared" ca="1" si="40"/>
        <v>0</v>
      </c>
      <c r="AN54" s="18">
        <f t="shared" ca="1" si="40"/>
        <v>0</v>
      </c>
      <c r="AO54" s="18">
        <f t="shared" ca="1" si="40"/>
        <v>0</v>
      </c>
      <c r="AP54" s="18">
        <f t="shared" ca="1" si="40"/>
        <v>0</v>
      </c>
      <c r="AQ54" s="18">
        <f t="shared" ca="1" si="40"/>
        <v>0</v>
      </c>
      <c r="AR54" s="18">
        <f t="shared" ca="1" si="40"/>
        <v>0</v>
      </c>
      <c r="AS54" s="18">
        <f t="shared" ca="1" si="40"/>
        <v>0</v>
      </c>
      <c r="AT54" s="18">
        <f t="shared" ca="1" si="40"/>
        <v>0</v>
      </c>
      <c r="AU54" s="18">
        <f t="shared" ca="1" si="40"/>
        <v>0</v>
      </c>
      <c r="AV54" s="18">
        <f t="shared" ca="1" si="40"/>
        <v>0</v>
      </c>
      <c r="AW54" s="18">
        <f t="shared" ca="1" si="40"/>
        <v>0</v>
      </c>
      <c r="AX54" s="18">
        <f t="shared" ca="1" si="40"/>
        <v>0</v>
      </c>
      <c r="AY54" s="18">
        <f t="shared" ca="1" si="40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0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1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1"/>
        <v>0</v>
      </c>
      <c r="BQ54" s="18">
        <f t="shared" ca="1" si="41"/>
        <v>0</v>
      </c>
      <c r="BR54" s="18">
        <f t="shared" ca="1" si="41"/>
        <v>0</v>
      </c>
      <c r="BS54" s="18">
        <f t="shared" ca="1" si="41"/>
        <v>0</v>
      </c>
      <c r="BT54" s="18">
        <f t="shared" ca="1" si="41"/>
        <v>0</v>
      </c>
      <c r="BU54" s="18">
        <f t="shared" ca="1" si="41"/>
        <v>0</v>
      </c>
      <c r="BV54" s="18">
        <f t="shared" ca="1" si="41"/>
        <v>0</v>
      </c>
      <c r="BW54" s="18">
        <f t="shared" ca="1" si="41"/>
        <v>0</v>
      </c>
      <c r="BX54" s="18">
        <f t="shared" ca="1" si="41"/>
        <v>0</v>
      </c>
      <c r="BY54" s="18">
        <f t="shared" ca="1" si="41"/>
        <v>0</v>
      </c>
      <c r="BZ54" s="18">
        <f t="shared" ca="1" si="41"/>
        <v>0</v>
      </c>
      <c r="CA54" s="18">
        <f t="shared" ca="1" si="41"/>
        <v>0</v>
      </c>
      <c r="CB54" s="18">
        <f t="shared" ca="1" si="41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0</v>
      </c>
      <c r="CI54" s="19">
        <f t="shared" ca="1" si="25"/>
        <v>7317432689.1744413</v>
      </c>
      <c r="CJ54" s="18">
        <f t="shared" ca="1" si="36"/>
        <v>3045297.1244999995</v>
      </c>
      <c r="CK54" s="18">
        <f t="shared" ca="1" si="36"/>
        <v>43143.429299999902</v>
      </c>
      <c r="CL54" s="19">
        <f t="shared" ca="1" si="26"/>
        <v>1279854728.5235038</v>
      </c>
      <c r="CM54" s="18">
        <f t="shared" ca="1" si="37"/>
        <v>20183988.835000228</v>
      </c>
      <c r="CN54" s="18">
        <f t="shared" ca="1" si="37"/>
        <v>1259670739.6885035</v>
      </c>
      <c r="CO54" s="19">
        <f t="shared" ca="1" si="27"/>
        <v>6034489520.0971375</v>
      </c>
      <c r="CP54" s="18">
        <f t="shared" ca="1" si="34"/>
        <v>439817801.82999849</v>
      </c>
      <c r="CQ54" s="18">
        <f t="shared" ca="1" si="34"/>
        <v>5594671718.2671394</v>
      </c>
      <c r="CR54" s="18">
        <f t="shared" ca="1" si="34"/>
        <v>433155.97000000032</v>
      </c>
      <c r="CS54" s="18">
        <f t="shared" ca="1" si="34"/>
        <v>0</v>
      </c>
      <c r="CT54" s="18">
        <f t="shared" ca="1" si="34"/>
        <v>0</v>
      </c>
      <c r="CU54" s="19">
        <f t="shared" ca="1" si="38"/>
        <v>7317865845.1444416</v>
      </c>
    </row>
    <row r="55" spans="1:99" ht="12.75" customHeight="1">
      <c r="A55" s="57" t="s">
        <v>243</v>
      </c>
      <c r="B55" s="17">
        <v>2002</v>
      </c>
      <c r="C55" s="58" t="s">
        <v>244</v>
      </c>
      <c r="D55" s="19">
        <f t="shared" ca="1" si="24"/>
        <v>0</v>
      </c>
      <c r="E55" s="18">
        <f t="shared" ref="E55:S70" ca="1" si="4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2"/>
        <v>0</v>
      </c>
      <c r="G55" s="18">
        <f t="shared" ca="1" si="42"/>
        <v>0</v>
      </c>
      <c r="H55" s="18">
        <f t="shared" ca="1" si="42"/>
        <v>0</v>
      </c>
      <c r="I55" s="18">
        <f t="shared" ca="1" si="42"/>
        <v>0</v>
      </c>
      <c r="J55" s="18">
        <f t="shared" ca="1" si="42"/>
        <v>0</v>
      </c>
      <c r="K55" s="18">
        <f t="shared" ca="1" si="42"/>
        <v>0</v>
      </c>
      <c r="L55" s="18">
        <f t="shared" ca="1" si="42"/>
        <v>0</v>
      </c>
      <c r="M55" s="18">
        <f t="shared" ca="1" si="42"/>
        <v>0</v>
      </c>
      <c r="N55" s="18">
        <f t="shared" ca="1" si="42"/>
        <v>0</v>
      </c>
      <c r="O55" s="18">
        <f t="shared" ca="1" si="42"/>
        <v>0</v>
      </c>
      <c r="P55" s="18">
        <f t="shared" ca="1" si="42"/>
        <v>0</v>
      </c>
      <c r="Q55" s="18">
        <f t="shared" ca="1" si="42"/>
        <v>0</v>
      </c>
      <c r="R55" s="18">
        <f t="shared" ca="1" si="42"/>
        <v>0</v>
      </c>
      <c r="S55" s="18">
        <f t="shared" ca="1" si="42"/>
        <v>0</v>
      </c>
      <c r="T55" s="18">
        <f t="shared" ca="1" si="11"/>
        <v>0</v>
      </c>
      <c r="U55" s="18">
        <f t="shared" ref="U55:AJ70" ca="1" si="43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3"/>
        <v>0</v>
      </c>
      <c r="W55" s="18">
        <f t="shared" ca="1" si="43"/>
        <v>0</v>
      </c>
      <c r="X55" s="18">
        <f t="shared" ca="1" si="43"/>
        <v>0</v>
      </c>
      <c r="Y55" s="18">
        <f t="shared" ca="1" si="43"/>
        <v>0</v>
      </c>
      <c r="Z55" s="18">
        <f t="shared" ca="1" si="43"/>
        <v>0</v>
      </c>
      <c r="AA55" s="18">
        <f t="shared" ca="1" si="43"/>
        <v>0</v>
      </c>
      <c r="AB55" s="18">
        <f t="shared" ca="1" si="43"/>
        <v>0</v>
      </c>
      <c r="AC55" s="18">
        <f t="shared" ca="1" si="43"/>
        <v>0</v>
      </c>
      <c r="AD55" s="18">
        <f t="shared" ca="1" si="43"/>
        <v>0</v>
      </c>
      <c r="AE55" s="18">
        <f t="shared" ca="1" si="43"/>
        <v>0</v>
      </c>
      <c r="AF55" s="18">
        <f t="shared" ca="1" si="43"/>
        <v>0</v>
      </c>
      <c r="AG55" s="18">
        <f t="shared" ca="1" si="43"/>
        <v>0</v>
      </c>
      <c r="AH55" s="18">
        <f t="shared" ca="1" si="43"/>
        <v>0</v>
      </c>
      <c r="AI55" s="18">
        <f t="shared" ca="1" si="43"/>
        <v>0</v>
      </c>
      <c r="AJ55" s="18">
        <f t="shared" ca="1" si="43"/>
        <v>0</v>
      </c>
      <c r="AK55" s="18">
        <f t="shared" ca="1" si="40"/>
        <v>0</v>
      </c>
      <c r="AL55" s="18">
        <f t="shared" ca="1" si="40"/>
        <v>0</v>
      </c>
      <c r="AM55" s="18">
        <f t="shared" ca="1" si="40"/>
        <v>0</v>
      </c>
      <c r="AN55" s="18">
        <f t="shared" ca="1" si="40"/>
        <v>0</v>
      </c>
      <c r="AO55" s="18">
        <f t="shared" ca="1" si="40"/>
        <v>0</v>
      </c>
      <c r="AP55" s="18">
        <f t="shared" ca="1" si="40"/>
        <v>0</v>
      </c>
      <c r="AQ55" s="18">
        <f t="shared" ca="1" si="40"/>
        <v>0</v>
      </c>
      <c r="AR55" s="18">
        <f t="shared" ca="1" si="40"/>
        <v>0</v>
      </c>
      <c r="AS55" s="18">
        <f t="shared" ca="1" si="40"/>
        <v>0</v>
      </c>
      <c r="AT55" s="18">
        <f t="shared" ca="1" si="40"/>
        <v>0</v>
      </c>
      <c r="AU55" s="18">
        <f t="shared" ca="1" si="40"/>
        <v>0</v>
      </c>
      <c r="AV55" s="18">
        <f t="shared" ca="1" si="40"/>
        <v>0</v>
      </c>
      <c r="AW55" s="18">
        <f t="shared" ca="1" si="40"/>
        <v>0</v>
      </c>
      <c r="AX55" s="18">
        <f t="shared" ca="1" si="40"/>
        <v>0</v>
      </c>
      <c r="AY55" s="18">
        <f t="shared" ca="1" si="40"/>
        <v>0</v>
      </c>
      <c r="AZ55" s="18">
        <f t="shared" ref="AZ55:BO70" ca="1" si="44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4"/>
        <v>0</v>
      </c>
      <c r="BB55" s="18">
        <f t="shared" ca="1" si="44"/>
        <v>0</v>
      </c>
      <c r="BC55" s="18">
        <f t="shared" ca="1" si="44"/>
        <v>0</v>
      </c>
      <c r="BD55" s="18">
        <f t="shared" ca="1" si="44"/>
        <v>3789594.05</v>
      </c>
      <c r="BE55" s="18">
        <f t="shared" ca="1" si="44"/>
        <v>0</v>
      </c>
      <c r="BF55" s="18">
        <f t="shared" ca="1" si="44"/>
        <v>0</v>
      </c>
      <c r="BG55" s="18">
        <f t="shared" ca="1" si="44"/>
        <v>0</v>
      </c>
      <c r="BH55" s="18">
        <f t="shared" ca="1" si="44"/>
        <v>0</v>
      </c>
      <c r="BI55" s="18">
        <f t="shared" ca="1" si="44"/>
        <v>0</v>
      </c>
      <c r="BJ55" s="18">
        <f t="shared" ca="1" si="44"/>
        <v>0</v>
      </c>
      <c r="BK55" s="18">
        <f t="shared" ca="1" si="44"/>
        <v>0</v>
      </c>
      <c r="BL55" s="18">
        <f t="shared" ca="1" si="44"/>
        <v>0</v>
      </c>
      <c r="BM55" s="18">
        <f t="shared" ca="1" si="44"/>
        <v>0</v>
      </c>
      <c r="BN55" s="18">
        <f t="shared" ca="1" si="44"/>
        <v>0</v>
      </c>
      <c r="BO55" s="18">
        <f t="shared" ca="1" si="44"/>
        <v>0</v>
      </c>
      <c r="BP55" s="18">
        <f t="shared" ca="1" si="41"/>
        <v>0</v>
      </c>
      <c r="BQ55" s="18">
        <f t="shared" ca="1" si="41"/>
        <v>0</v>
      </c>
      <c r="BR55" s="18">
        <f t="shared" ca="1" si="41"/>
        <v>0</v>
      </c>
      <c r="BS55" s="18">
        <f t="shared" ca="1" si="41"/>
        <v>0</v>
      </c>
      <c r="BT55" s="18">
        <f t="shared" ca="1" si="41"/>
        <v>0</v>
      </c>
      <c r="BU55" s="18">
        <f t="shared" ca="1" si="41"/>
        <v>0</v>
      </c>
      <c r="BV55" s="18">
        <f t="shared" ca="1" si="41"/>
        <v>0</v>
      </c>
      <c r="BW55" s="18">
        <f t="shared" ca="1" si="41"/>
        <v>0</v>
      </c>
      <c r="BX55" s="18">
        <f t="shared" ca="1" si="41"/>
        <v>0</v>
      </c>
      <c r="BY55" s="18">
        <f t="shared" ca="1" si="41"/>
        <v>0</v>
      </c>
      <c r="BZ55" s="18">
        <f t="shared" ca="1" si="41"/>
        <v>0</v>
      </c>
      <c r="CA55" s="18">
        <f t="shared" ca="1" si="41"/>
        <v>0</v>
      </c>
      <c r="CB55" s="18">
        <f t="shared" ca="1" si="41"/>
        <v>0</v>
      </c>
      <c r="CC55" s="18">
        <f t="shared" ca="1" si="41"/>
        <v>0</v>
      </c>
      <c r="CD55" s="18">
        <f t="shared" ca="1" si="41"/>
        <v>0</v>
      </c>
      <c r="CE55" s="18">
        <f t="shared" ref="CC55:CH70" ca="1" si="45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5"/>
        <v>0</v>
      </c>
      <c r="CG55" s="18">
        <f t="shared" ca="1" si="45"/>
        <v>0</v>
      </c>
      <c r="CH55" s="18">
        <f t="shared" ca="1" si="45"/>
        <v>363.48571428571427</v>
      </c>
      <c r="CI55" s="19">
        <f t="shared" ca="1" si="25"/>
        <v>0</v>
      </c>
      <c r="CJ55" s="18">
        <f t="shared" ca="1" si="36"/>
        <v>0</v>
      </c>
      <c r="CK55" s="18">
        <f t="shared" ca="1" si="36"/>
        <v>0</v>
      </c>
      <c r="CL55" s="19">
        <f t="shared" ca="1" si="26"/>
        <v>0</v>
      </c>
      <c r="CM55" s="18">
        <f t="shared" ca="1" si="37"/>
        <v>0</v>
      </c>
      <c r="CN55" s="18">
        <f t="shared" ca="1" si="37"/>
        <v>0</v>
      </c>
      <c r="CO55" s="19">
        <f t="shared" ca="1" si="27"/>
        <v>0</v>
      </c>
      <c r="CP55" s="18">
        <f t="shared" ref="CP55:CT70" ca="1" si="46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0</v>
      </c>
      <c r="CQ55" s="18">
        <f t="shared" ca="1" si="46"/>
        <v>0</v>
      </c>
      <c r="CR55" s="18">
        <f t="shared" ca="1" si="46"/>
        <v>0</v>
      </c>
      <c r="CS55" s="18">
        <f t="shared" ca="1" si="46"/>
        <v>0</v>
      </c>
      <c r="CT55" s="18">
        <f t="shared" ca="1" si="46"/>
        <v>0</v>
      </c>
      <c r="CU55" s="19">
        <f t="shared" ca="1" si="38"/>
        <v>3789957.5357142854</v>
      </c>
    </row>
    <row r="56" spans="1:99" ht="12.75" customHeight="1">
      <c r="A56" s="57" t="s">
        <v>246</v>
      </c>
      <c r="B56" s="17">
        <v>2005</v>
      </c>
      <c r="C56" s="58" t="s">
        <v>244</v>
      </c>
      <c r="D56" s="19">
        <f t="shared" ca="1" si="24"/>
        <v>0</v>
      </c>
      <c r="E56" s="18">
        <f t="shared" ca="1" si="42"/>
        <v>0</v>
      </c>
      <c r="F56" s="18">
        <f t="shared" ca="1" si="42"/>
        <v>0</v>
      </c>
      <c r="G56" s="18">
        <f t="shared" ca="1" si="42"/>
        <v>0</v>
      </c>
      <c r="H56" s="18">
        <f t="shared" ca="1" si="42"/>
        <v>0</v>
      </c>
      <c r="I56" s="18">
        <f t="shared" ca="1" si="42"/>
        <v>0</v>
      </c>
      <c r="J56" s="18">
        <f t="shared" ca="1" si="42"/>
        <v>0</v>
      </c>
      <c r="K56" s="18">
        <f t="shared" ca="1" si="42"/>
        <v>0</v>
      </c>
      <c r="L56" s="18">
        <f t="shared" ca="1" si="42"/>
        <v>0</v>
      </c>
      <c r="M56" s="18">
        <f t="shared" ca="1" si="42"/>
        <v>0</v>
      </c>
      <c r="N56" s="18">
        <f t="shared" ca="1" si="42"/>
        <v>0</v>
      </c>
      <c r="O56" s="18">
        <f t="shared" ca="1" si="42"/>
        <v>0</v>
      </c>
      <c r="P56" s="18">
        <f t="shared" ca="1" si="42"/>
        <v>0</v>
      </c>
      <c r="Q56" s="18">
        <f t="shared" ca="1" si="42"/>
        <v>0</v>
      </c>
      <c r="R56" s="18">
        <f t="shared" ca="1" si="42"/>
        <v>0</v>
      </c>
      <c r="S56" s="18">
        <f t="shared" ca="1" si="42"/>
        <v>0</v>
      </c>
      <c r="T56" s="18">
        <f t="shared" ca="1" si="11"/>
        <v>0</v>
      </c>
      <c r="U56" s="18">
        <f t="shared" ca="1" si="43"/>
        <v>0</v>
      </c>
      <c r="V56" s="18">
        <f t="shared" ca="1" si="43"/>
        <v>0</v>
      </c>
      <c r="W56" s="18">
        <f t="shared" ca="1" si="43"/>
        <v>0</v>
      </c>
      <c r="X56" s="18">
        <f t="shared" ca="1" si="43"/>
        <v>0</v>
      </c>
      <c r="Y56" s="18">
        <f t="shared" ca="1" si="43"/>
        <v>0</v>
      </c>
      <c r="Z56" s="18">
        <f t="shared" ca="1" si="43"/>
        <v>0</v>
      </c>
      <c r="AA56" s="18">
        <f t="shared" ca="1" si="43"/>
        <v>0</v>
      </c>
      <c r="AB56" s="18">
        <f t="shared" ca="1" si="43"/>
        <v>0</v>
      </c>
      <c r="AC56" s="18">
        <f t="shared" ca="1" si="43"/>
        <v>0</v>
      </c>
      <c r="AD56" s="18">
        <f t="shared" ca="1" si="43"/>
        <v>0</v>
      </c>
      <c r="AE56" s="18">
        <f t="shared" ca="1" si="43"/>
        <v>0</v>
      </c>
      <c r="AF56" s="18">
        <f t="shared" ca="1" si="43"/>
        <v>0</v>
      </c>
      <c r="AG56" s="18">
        <f t="shared" ca="1" si="43"/>
        <v>0</v>
      </c>
      <c r="AH56" s="18">
        <f t="shared" ca="1" si="43"/>
        <v>0</v>
      </c>
      <c r="AI56" s="18">
        <f t="shared" ca="1" si="43"/>
        <v>0</v>
      </c>
      <c r="AJ56" s="18">
        <f t="shared" ca="1" si="43"/>
        <v>0</v>
      </c>
      <c r="AK56" s="18">
        <f t="shared" ca="1" si="40"/>
        <v>0</v>
      </c>
      <c r="AL56" s="18">
        <f t="shared" ca="1" si="40"/>
        <v>0</v>
      </c>
      <c r="AM56" s="18">
        <f t="shared" ca="1" si="40"/>
        <v>0</v>
      </c>
      <c r="AN56" s="18">
        <f t="shared" ca="1" si="40"/>
        <v>0</v>
      </c>
      <c r="AO56" s="18">
        <f t="shared" ca="1" si="40"/>
        <v>0</v>
      </c>
      <c r="AP56" s="18">
        <f t="shared" ca="1" si="40"/>
        <v>0</v>
      </c>
      <c r="AQ56" s="18">
        <f t="shared" ca="1" si="40"/>
        <v>0</v>
      </c>
      <c r="AR56" s="18">
        <f t="shared" ca="1" si="40"/>
        <v>0</v>
      </c>
      <c r="AS56" s="18">
        <f t="shared" ca="1" si="40"/>
        <v>0</v>
      </c>
      <c r="AT56" s="18">
        <f t="shared" ca="1" si="40"/>
        <v>0</v>
      </c>
      <c r="AU56" s="18">
        <f t="shared" ca="1" si="40"/>
        <v>0</v>
      </c>
      <c r="AV56" s="18">
        <f t="shared" ca="1" si="40"/>
        <v>0</v>
      </c>
      <c r="AW56" s="18">
        <f t="shared" ca="1" si="40"/>
        <v>0</v>
      </c>
      <c r="AX56" s="18">
        <f t="shared" ca="1" si="40"/>
        <v>0</v>
      </c>
      <c r="AY56" s="18">
        <f t="shared" ca="1" si="40"/>
        <v>0</v>
      </c>
      <c r="AZ56" s="18">
        <f t="shared" ca="1" si="44"/>
        <v>0</v>
      </c>
      <c r="BA56" s="18">
        <f t="shared" ca="1" si="44"/>
        <v>0</v>
      </c>
      <c r="BB56" s="18">
        <f t="shared" ca="1" si="44"/>
        <v>0</v>
      </c>
      <c r="BC56" s="18">
        <f t="shared" ca="1" si="44"/>
        <v>0</v>
      </c>
      <c r="BD56" s="18">
        <f t="shared" ca="1" si="44"/>
        <v>150334.87999998307</v>
      </c>
      <c r="BE56" s="18">
        <f t="shared" ca="1" si="44"/>
        <v>0</v>
      </c>
      <c r="BF56" s="18">
        <f t="shared" ca="1" si="44"/>
        <v>0</v>
      </c>
      <c r="BG56" s="18">
        <f t="shared" ca="1" si="44"/>
        <v>0</v>
      </c>
      <c r="BH56" s="18">
        <f t="shared" ca="1" si="44"/>
        <v>0</v>
      </c>
      <c r="BI56" s="18">
        <f t="shared" ca="1" si="44"/>
        <v>0</v>
      </c>
      <c r="BJ56" s="18">
        <f t="shared" ca="1" si="44"/>
        <v>0</v>
      </c>
      <c r="BK56" s="18">
        <f t="shared" ca="1" si="44"/>
        <v>0</v>
      </c>
      <c r="BL56" s="18">
        <f t="shared" ca="1" si="44"/>
        <v>0</v>
      </c>
      <c r="BM56" s="18">
        <f t="shared" ca="1" si="44"/>
        <v>0</v>
      </c>
      <c r="BN56" s="18">
        <f t="shared" ca="1" si="44"/>
        <v>0</v>
      </c>
      <c r="BO56" s="18">
        <f t="shared" ca="1" si="44"/>
        <v>0</v>
      </c>
      <c r="BP56" s="18">
        <f t="shared" ca="1" si="41"/>
        <v>0</v>
      </c>
      <c r="BQ56" s="18">
        <f t="shared" ca="1" si="41"/>
        <v>0</v>
      </c>
      <c r="BR56" s="18">
        <f t="shared" ca="1" si="41"/>
        <v>0</v>
      </c>
      <c r="BS56" s="18">
        <f t="shared" ca="1" si="41"/>
        <v>0</v>
      </c>
      <c r="BT56" s="18">
        <f t="shared" ca="1" si="41"/>
        <v>0</v>
      </c>
      <c r="BU56" s="18">
        <f t="shared" ca="1" si="41"/>
        <v>0</v>
      </c>
      <c r="BV56" s="18">
        <f t="shared" ca="1" si="41"/>
        <v>0</v>
      </c>
      <c r="BW56" s="18">
        <f t="shared" ca="1" si="41"/>
        <v>0</v>
      </c>
      <c r="BX56" s="18">
        <f t="shared" ca="1" si="41"/>
        <v>0</v>
      </c>
      <c r="BY56" s="18">
        <f t="shared" ca="1" si="41"/>
        <v>0</v>
      </c>
      <c r="BZ56" s="18">
        <f t="shared" ca="1" si="41"/>
        <v>0</v>
      </c>
      <c r="CA56" s="18">
        <f t="shared" ca="1" si="41"/>
        <v>0</v>
      </c>
      <c r="CB56" s="18">
        <f t="shared" ca="1" si="41"/>
        <v>0</v>
      </c>
      <c r="CC56" s="18">
        <f t="shared" ca="1" si="45"/>
        <v>0</v>
      </c>
      <c r="CD56" s="18">
        <f t="shared" ca="1" si="45"/>
        <v>0</v>
      </c>
      <c r="CE56" s="18">
        <f t="shared" ca="1" si="45"/>
        <v>0</v>
      </c>
      <c r="CF56" s="18">
        <f t="shared" ca="1" si="45"/>
        <v>0</v>
      </c>
      <c r="CG56" s="18">
        <f t="shared" ca="1" si="45"/>
        <v>0</v>
      </c>
      <c r="CH56" s="18">
        <f t="shared" ca="1" si="45"/>
        <v>0</v>
      </c>
      <c r="CI56" s="19">
        <f t="shared" ca="1" si="25"/>
        <v>252874811.5100041</v>
      </c>
      <c r="CJ56" s="18">
        <f t="shared" ca="1" si="36"/>
        <v>14457.520000000002</v>
      </c>
      <c r="CK56" s="18">
        <f t="shared" ca="1" si="36"/>
        <v>74654450.95000343</v>
      </c>
      <c r="CL56" s="19">
        <f t="shared" ca="1" si="26"/>
        <v>85489834.720000654</v>
      </c>
      <c r="CM56" s="18">
        <f t="shared" ca="1" si="37"/>
        <v>407079.86000000092</v>
      </c>
      <c r="CN56" s="18">
        <f t="shared" ca="1" si="37"/>
        <v>85082754.860000655</v>
      </c>
      <c r="CO56" s="19">
        <f t="shared" ca="1" si="27"/>
        <v>92716068.320000038</v>
      </c>
      <c r="CP56" s="18">
        <f t="shared" ca="1" si="46"/>
        <v>11111728.170000004</v>
      </c>
      <c r="CQ56" s="18">
        <f t="shared" ca="1" si="46"/>
        <v>81604340.150000036</v>
      </c>
      <c r="CR56" s="18">
        <f t="shared" ca="1" si="46"/>
        <v>48461957.539974518</v>
      </c>
      <c r="CS56" s="18">
        <f t="shared" ca="1" si="46"/>
        <v>0</v>
      </c>
      <c r="CT56" s="18">
        <f t="shared" ca="1" si="46"/>
        <v>0</v>
      </c>
      <c r="CU56" s="19">
        <f t="shared" ca="1" si="38"/>
        <v>301487103.92997861</v>
      </c>
    </row>
    <row r="57" spans="1:99" ht="12.75" customHeight="1">
      <c r="A57" s="57" t="s">
        <v>248</v>
      </c>
      <c r="B57" s="17">
        <v>2006</v>
      </c>
      <c r="C57" s="58" t="s">
        <v>244</v>
      </c>
      <c r="D57" s="19">
        <f t="shared" ca="1" si="24"/>
        <v>0</v>
      </c>
      <c r="E57" s="18">
        <f t="shared" ca="1" si="42"/>
        <v>0</v>
      </c>
      <c r="F57" s="18">
        <f t="shared" ca="1" si="42"/>
        <v>0</v>
      </c>
      <c r="G57" s="18">
        <f t="shared" ca="1" si="42"/>
        <v>0</v>
      </c>
      <c r="H57" s="18">
        <f t="shared" ca="1" si="42"/>
        <v>0</v>
      </c>
      <c r="I57" s="18">
        <f t="shared" ca="1" si="42"/>
        <v>0</v>
      </c>
      <c r="J57" s="18">
        <f t="shared" ca="1" si="42"/>
        <v>0</v>
      </c>
      <c r="K57" s="18">
        <f t="shared" ca="1" si="42"/>
        <v>0</v>
      </c>
      <c r="L57" s="18">
        <f t="shared" ca="1" si="42"/>
        <v>0</v>
      </c>
      <c r="M57" s="18">
        <f t="shared" ca="1" si="42"/>
        <v>0</v>
      </c>
      <c r="N57" s="18">
        <f t="shared" ca="1" si="42"/>
        <v>0</v>
      </c>
      <c r="O57" s="18">
        <f t="shared" ca="1" si="42"/>
        <v>0</v>
      </c>
      <c r="P57" s="18">
        <f t="shared" ca="1" si="42"/>
        <v>0</v>
      </c>
      <c r="Q57" s="18">
        <f t="shared" ca="1" si="42"/>
        <v>0</v>
      </c>
      <c r="R57" s="18">
        <f t="shared" ca="1" si="42"/>
        <v>0</v>
      </c>
      <c r="S57" s="18">
        <f t="shared" ca="1" si="42"/>
        <v>0</v>
      </c>
      <c r="T57" s="18">
        <f t="shared" ca="1" si="11"/>
        <v>0</v>
      </c>
      <c r="U57" s="18">
        <f t="shared" ca="1" si="43"/>
        <v>0</v>
      </c>
      <c r="V57" s="18">
        <f t="shared" ca="1" si="43"/>
        <v>0</v>
      </c>
      <c r="W57" s="18">
        <f t="shared" ca="1" si="43"/>
        <v>0</v>
      </c>
      <c r="X57" s="18">
        <f t="shared" ca="1" si="43"/>
        <v>0</v>
      </c>
      <c r="Y57" s="18">
        <f t="shared" ca="1" si="43"/>
        <v>0</v>
      </c>
      <c r="Z57" s="18">
        <f t="shared" ca="1" si="43"/>
        <v>0</v>
      </c>
      <c r="AA57" s="18">
        <f t="shared" ca="1" si="43"/>
        <v>0</v>
      </c>
      <c r="AB57" s="18">
        <f t="shared" ca="1" si="43"/>
        <v>0</v>
      </c>
      <c r="AC57" s="18">
        <f t="shared" ca="1" si="43"/>
        <v>0</v>
      </c>
      <c r="AD57" s="18">
        <f t="shared" ca="1" si="43"/>
        <v>0</v>
      </c>
      <c r="AE57" s="18">
        <f t="shared" ca="1" si="43"/>
        <v>0</v>
      </c>
      <c r="AF57" s="18">
        <f t="shared" ca="1" si="43"/>
        <v>0</v>
      </c>
      <c r="AG57" s="18">
        <f t="shared" ca="1" si="43"/>
        <v>0</v>
      </c>
      <c r="AH57" s="18">
        <f t="shared" ca="1" si="43"/>
        <v>0</v>
      </c>
      <c r="AI57" s="18">
        <f t="shared" ca="1" si="43"/>
        <v>0</v>
      </c>
      <c r="AJ57" s="18">
        <f t="shared" ca="1" si="43"/>
        <v>0</v>
      </c>
      <c r="AK57" s="18">
        <f t="shared" ca="1" si="40"/>
        <v>0</v>
      </c>
      <c r="AL57" s="18">
        <f t="shared" ca="1" si="40"/>
        <v>0</v>
      </c>
      <c r="AM57" s="18">
        <f t="shared" ca="1" si="40"/>
        <v>0</v>
      </c>
      <c r="AN57" s="18">
        <f t="shared" ca="1" si="40"/>
        <v>0</v>
      </c>
      <c r="AO57" s="18">
        <f t="shared" ca="1" si="40"/>
        <v>0</v>
      </c>
      <c r="AP57" s="18">
        <f t="shared" ca="1" si="40"/>
        <v>0</v>
      </c>
      <c r="AQ57" s="18">
        <f t="shared" ca="1" si="40"/>
        <v>0</v>
      </c>
      <c r="AR57" s="18">
        <f t="shared" ca="1" si="40"/>
        <v>0</v>
      </c>
      <c r="AS57" s="18">
        <f t="shared" ca="1" si="40"/>
        <v>0</v>
      </c>
      <c r="AT57" s="18">
        <f t="shared" ca="1" si="40"/>
        <v>0</v>
      </c>
      <c r="AU57" s="18">
        <f t="shared" ca="1" si="40"/>
        <v>0</v>
      </c>
      <c r="AV57" s="18">
        <f t="shared" ca="1" si="40"/>
        <v>0</v>
      </c>
      <c r="AW57" s="18">
        <f t="shared" ca="1" si="40"/>
        <v>0</v>
      </c>
      <c r="AX57" s="18">
        <f t="shared" ca="1" si="40"/>
        <v>0</v>
      </c>
      <c r="AY57" s="18">
        <f t="shared" ca="1" si="40"/>
        <v>0</v>
      </c>
      <c r="AZ57" s="18">
        <f t="shared" ca="1" si="44"/>
        <v>0</v>
      </c>
      <c r="BA57" s="18">
        <f t="shared" ca="1" si="44"/>
        <v>0</v>
      </c>
      <c r="BB57" s="18">
        <f t="shared" ca="1" si="44"/>
        <v>0</v>
      </c>
      <c r="BC57" s="18">
        <f t="shared" ca="1" si="44"/>
        <v>0</v>
      </c>
      <c r="BD57" s="18">
        <f t="shared" ca="1" si="44"/>
        <v>162542.45000000001</v>
      </c>
      <c r="BE57" s="18">
        <f t="shared" ca="1" si="44"/>
        <v>0</v>
      </c>
      <c r="BF57" s="18">
        <f t="shared" ca="1" si="44"/>
        <v>0</v>
      </c>
      <c r="BG57" s="18">
        <f t="shared" ca="1" si="44"/>
        <v>0</v>
      </c>
      <c r="BH57" s="18">
        <f t="shared" ca="1" si="44"/>
        <v>0</v>
      </c>
      <c r="BI57" s="18">
        <f t="shared" ca="1" si="44"/>
        <v>0</v>
      </c>
      <c r="BJ57" s="18">
        <f t="shared" ca="1" si="44"/>
        <v>0</v>
      </c>
      <c r="BK57" s="18">
        <f t="shared" ca="1" si="44"/>
        <v>0</v>
      </c>
      <c r="BL57" s="18">
        <f t="shared" ca="1" si="44"/>
        <v>0</v>
      </c>
      <c r="BM57" s="18">
        <f t="shared" ca="1" si="44"/>
        <v>0</v>
      </c>
      <c r="BN57" s="18">
        <f t="shared" ca="1" si="44"/>
        <v>0</v>
      </c>
      <c r="BO57" s="18">
        <f t="shared" ca="1" si="44"/>
        <v>0</v>
      </c>
      <c r="BP57" s="18">
        <f t="shared" ca="1" si="41"/>
        <v>0</v>
      </c>
      <c r="BQ57" s="18">
        <f t="shared" ca="1" si="41"/>
        <v>0</v>
      </c>
      <c r="BR57" s="18">
        <f t="shared" ca="1" si="41"/>
        <v>0</v>
      </c>
      <c r="BS57" s="18">
        <f t="shared" ca="1" si="41"/>
        <v>0</v>
      </c>
      <c r="BT57" s="18">
        <f t="shared" ca="1" si="41"/>
        <v>0</v>
      </c>
      <c r="BU57" s="18">
        <f t="shared" ca="1" si="41"/>
        <v>0</v>
      </c>
      <c r="BV57" s="18">
        <f t="shared" ca="1" si="41"/>
        <v>0</v>
      </c>
      <c r="BW57" s="18">
        <f t="shared" ca="1" si="41"/>
        <v>0</v>
      </c>
      <c r="BX57" s="18">
        <f t="shared" ca="1" si="41"/>
        <v>0</v>
      </c>
      <c r="BY57" s="18">
        <f t="shared" ca="1" si="41"/>
        <v>0</v>
      </c>
      <c r="BZ57" s="18">
        <f t="shared" ca="1" si="41"/>
        <v>0</v>
      </c>
      <c r="CA57" s="18">
        <f t="shared" ca="1" si="41"/>
        <v>0</v>
      </c>
      <c r="CB57" s="18">
        <f t="shared" ca="1" si="41"/>
        <v>0</v>
      </c>
      <c r="CC57" s="18">
        <f t="shared" ca="1" si="45"/>
        <v>0</v>
      </c>
      <c r="CD57" s="18">
        <f t="shared" ca="1" si="45"/>
        <v>0</v>
      </c>
      <c r="CE57" s="18">
        <f t="shared" ca="1" si="45"/>
        <v>0</v>
      </c>
      <c r="CF57" s="18">
        <f t="shared" ca="1" si="45"/>
        <v>0</v>
      </c>
      <c r="CG57" s="18">
        <f t="shared" ca="1" si="45"/>
        <v>0</v>
      </c>
      <c r="CH57" s="18">
        <f t="shared" ca="1" si="45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6"/>
        <v>0</v>
      </c>
      <c r="CQ57" s="18">
        <f t="shared" ca="1" si="46"/>
        <v>0</v>
      </c>
      <c r="CR57" s="18">
        <f t="shared" ca="1" si="46"/>
        <v>0</v>
      </c>
      <c r="CS57" s="18">
        <f t="shared" ca="1" si="46"/>
        <v>0</v>
      </c>
      <c r="CT57" s="18">
        <f t="shared" ca="1" si="46"/>
        <v>0</v>
      </c>
      <c r="CU57" s="19">
        <f t="shared" ca="1" si="38"/>
        <v>162542.45000000001</v>
      </c>
    </row>
    <row r="58" spans="1:99" ht="12.75" customHeight="1">
      <c r="A58" s="57" t="s">
        <v>250</v>
      </c>
      <c r="B58" s="17">
        <v>2007</v>
      </c>
      <c r="C58" s="58" t="s">
        <v>244</v>
      </c>
      <c r="D58" s="19">
        <f t="shared" ca="1" si="24"/>
        <v>0</v>
      </c>
      <c r="E58" s="18">
        <f t="shared" ca="1" si="42"/>
        <v>0</v>
      </c>
      <c r="F58" s="18">
        <f t="shared" ca="1" si="42"/>
        <v>0</v>
      </c>
      <c r="G58" s="18">
        <f t="shared" ca="1" si="42"/>
        <v>0</v>
      </c>
      <c r="H58" s="18">
        <f t="shared" ca="1" si="42"/>
        <v>0</v>
      </c>
      <c r="I58" s="18">
        <f t="shared" ca="1" si="42"/>
        <v>0</v>
      </c>
      <c r="J58" s="18">
        <f t="shared" ca="1" si="42"/>
        <v>0</v>
      </c>
      <c r="K58" s="18">
        <f t="shared" ca="1" si="42"/>
        <v>0</v>
      </c>
      <c r="L58" s="18">
        <f t="shared" ca="1" si="42"/>
        <v>0</v>
      </c>
      <c r="M58" s="18">
        <f t="shared" ca="1" si="42"/>
        <v>0</v>
      </c>
      <c r="N58" s="18">
        <f t="shared" ca="1" si="42"/>
        <v>0</v>
      </c>
      <c r="O58" s="18">
        <f t="shared" ca="1" si="42"/>
        <v>0</v>
      </c>
      <c r="P58" s="18">
        <f t="shared" ca="1" si="42"/>
        <v>0</v>
      </c>
      <c r="Q58" s="18">
        <f t="shared" ca="1" si="42"/>
        <v>0</v>
      </c>
      <c r="R58" s="18">
        <f t="shared" ca="1" si="42"/>
        <v>0</v>
      </c>
      <c r="S58" s="18">
        <f t="shared" ca="1" si="42"/>
        <v>0</v>
      </c>
      <c r="T58" s="18">
        <f t="shared" ca="1" si="11"/>
        <v>0</v>
      </c>
      <c r="U58" s="18">
        <f t="shared" ca="1" si="43"/>
        <v>0</v>
      </c>
      <c r="V58" s="18">
        <f t="shared" ca="1" si="43"/>
        <v>0</v>
      </c>
      <c r="W58" s="18">
        <f t="shared" ca="1" si="43"/>
        <v>0</v>
      </c>
      <c r="X58" s="18">
        <f t="shared" ca="1" si="43"/>
        <v>0</v>
      </c>
      <c r="Y58" s="18">
        <f t="shared" ca="1" si="43"/>
        <v>0</v>
      </c>
      <c r="Z58" s="18">
        <f t="shared" ca="1" si="43"/>
        <v>0</v>
      </c>
      <c r="AA58" s="18">
        <f t="shared" ca="1" si="43"/>
        <v>0</v>
      </c>
      <c r="AB58" s="18">
        <f t="shared" ca="1" si="43"/>
        <v>0</v>
      </c>
      <c r="AC58" s="18">
        <f t="shared" ca="1" si="43"/>
        <v>0</v>
      </c>
      <c r="AD58" s="18">
        <f t="shared" ca="1" si="43"/>
        <v>0</v>
      </c>
      <c r="AE58" s="18">
        <f t="shared" ca="1" si="43"/>
        <v>0</v>
      </c>
      <c r="AF58" s="18">
        <f t="shared" ca="1" si="43"/>
        <v>0</v>
      </c>
      <c r="AG58" s="18">
        <f t="shared" ca="1" si="43"/>
        <v>0</v>
      </c>
      <c r="AH58" s="18">
        <f t="shared" ca="1" si="43"/>
        <v>0</v>
      </c>
      <c r="AI58" s="18">
        <f t="shared" ca="1" si="43"/>
        <v>0</v>
      </c>
      <c r="AJ58" s="18">
        <f t="shared" ca="1" si="43"/>
        <v>0</v>
      </c>
      <c r="AK58" s="18">
        <f t="shared" ca="1" si="40"/>
        <v>0</v>
      </c>
      <c r="AL58" s="18">
        <f t="shared" ca="1" si="40"/>
        <v>0</v>
      </c>
      <c r="AM58" s="18">
        <f t="shared" ca="1" si="40"/>
        <v>0</v>
      </c>
      <c r="AN58" s="18">
        <f t="shared" ca="1" si="40"/>
        <v>0</v>
      </c>
      <c r="AO58" s="18">
        <f t="shared" ca="1" si="40"/>
        <v>0</v>
      </c>
      <c r="AP58" s="18">
        <f t="shared" ca="1" si="40"/>
        <v>0</v>
      </c>
      <c r="AQ58" s="18">
        <f t="shared" ca="1" si="40"/>
        <v>0</v>
      </c>
      <c r="AR58" s="18">
        <f t="shared" ca="1" si="40"/>
        <v>0</v>
      </c>
      <c r="AS58" s="18">
        <f t="shared" ca="1" si="40"/>
        <v>0</v>
      </c>
      <c r="AT58" s="18">
        <f t="shared" ca="1" si="40"/>
        <v>0</v>
      </c>
      <c r="AU58" s="18">
        <f t="shared" ca="1" si="40"/>
        <v>0</v>
      </c>
      <c r="AV58" s="18">
        <f t="shared" ca="1" si="40"/>
        <v>0</v>
      </c>
      <c r="AW58" s="18">
        <f t="shared" ca="1" si="40"/>
        <v>0</v>
      </c>
      <c r="AX58" s="18">
        <f t="shared" ca="1" si="40"/>
        <v>0</v>
      </c>
      <c r="AY58" s="18">
        <f t="shared" ca="1" si="40"/>
        <v>0</v>
      </c>
      <c r="AZ58" s="18">
        <f t="shared" ca="1" si="44"/>
        <v>0</v>
      </c>
      <c r="BA58" s="18">
        <f t="shared" ca="1" si="44"/>
        <v>0</v>
      </c>
      <c r="BB58" s="18">
        <f t="shared" ca="1" si="44"/>
        <v>0</v>
      </c>
      <c r="BC58" s="18">
        <f t="shared" ca="1" si="44"/>
        <v>0</v>
      </c>
      <c r="BD58" s="18">
        <f t="shared" ca="1" si="44"/>
        <v>329773.68</v>
      </c>
      <c r="BE58" s="18">
        <f t="shared" ca="1" si="44"/>
        <v>797028.6399999999</v>
      </c>
      <c r="BF58" s="18">
        <f t="shared" ca="1" si="44"/>
        <v>0</v>
      </c>
      <c r="BG58" s="18">
        <f t="shared" ca="1" si="44"/>
        <v>0</v>
      </c>
      <c r="BH58" s="18">
        <f t="shared" ca="1" si="44"/>
        <v>0</v>
      </c>
      <c r="BI58" s="18">
        <f t="shared" ca="1" si="44"/>
        <v>0</v>
      </c>
      <c r="BJ58" s="18">
        <f t="shared" ca="1" si="44"/>
        <v>0</v>
      </c>
      <c r="BK58" s="18">
        <f t="shared" ca="1" si="44"/>
        <v>0</v>
      </c>
      <c r="BL58" s="18">
        <f t="shared" ca="1" si="44"/>
        <v>0</v>
      </c>
      <c r="BM58" s="18">
        <f t="shared" ca="1" si="44"/>
        <v>0</v>
      </c>
      <c r="BN58" s="18">
        <f t="shared" ca="1" si="44"/>
        <v>0</v>
      </c>
      <c r="BO58" s="18">
        <f t="shared" ca="1" si="44"/>
        <v>0</v>
      </c>
      <c r="BP58" s="18">
        <f t="shared" ca="1" si="41"/>
        <v>0</v>
      </c>
      <c r="BQ58" s="18">
        <f t="shared" ca="1" si="41"/>
        <v>0</v>
      </c>
      <c r="BR58" s="18">
        <f t="shared" ca="1" si="41"/>
        <v>0</v>
      </c>
      <c r="BS58" s="18">
        <f t="shared" ca="1" si="41"/>
        <v>0</v>
      </c>
      <c r="BT58" s="18">
        <f t="shared" ca="1" si="41"/>
        <v>0</v>
      </c>
      <c r="BU58" s="18">
        <f t="shared" ca="1" si="41"/>
        <v>0</v>
      </c>
      <c r="BV58" s="18">
        <f t="shared" ca="1" si="41"/>
        <v>0</v>
      </c>
      <c r="BW58" s="18">
        <f t="shared" ca="1" si="41"/>
        <v>0</v>
      </c>
      <c r="BX58" s="18">
        <f t="shared" ca="1" si="41"/>
        <v>0</v>
      </c>
      <c r="BY58" s="18">
        <f t="shared" ca="1" si="41"/>
        <v>0</v>
      </c>
      <c r="BZ58" s="18">
        <f t="shared" ca="1" si="41"/>
        <v>0</v>
      </c>
      <c r="CA58" s="18">
        <f t="shared" ca="1" si="41"/>
        <v>0</v>
      </c>
      <c r="CB58" s="18">
        <f t="shared" ca="1" si="41"/>
        <v>0</v>
      </c>
      <c r="CC58" s="18">
        <f t="shared" ca="1" si="45"/>
        <v>0</v>
      </c>
      <c r="CD58" s="18">
        <f t="shared" ca="1" si="45"/>
        <v>0</v>
      </c>
      <c r="CE58" s="18">
        <f t="shared" ca="1" si="45"/>
        <v>0</v>
      </c>
      <c r="CF58" s="18">
        <f t="shared" ca="1" si="45"/>
        <v>0</v>
      </c>
      <c r="CG58" s="18">
        <f t="shared" ca="1" si="45"/>
        <v>0</v>
      </c>
      <c r="CH58" s="18">
        <f t="shared" ca="1" si="45"/>
        <v>0</v>
      </c>
      <c r="CI58" s="19">
        <f t="shared" ca="1" si="25"/>
        <v>0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0</v>
      </c>
      <c r="CP58" s="18">
        <f t="shared" ca="1" si="46"/>
        <v>0</v>
      </c>
      <c r="CQ58" s="18">
        <f t="shared" ca="1" si="46"/>
        <v>0</v>
      </c>
      <c r="CR58" s="18">
        <f t="shared" ca="1" si="46"/>
        <v>0</v>
      </c>
      <c r="CS58" s="18">
        <f t="shared" ca="1" si="46"/>
        <v>0</v>
      </c>
      <c r="CT58" s="18">
        <f t="shared" ca="1" si="46"/>
        <v>0</v>
      </c>
      <c r="CU58" s="19">
        <f t="shared" ref="CU58" ca="1" si="47">+D58+SUM(H58:CI58)+SUM(CR58:CT58)</f>
        <v>1126802.3199999998</v>
      </c>
    </row>
    <row r="59" spans="1:99" ht="12.75" customHeight="1">
      <c r="A59" s="57" t="s">
        <v>252</v>
      </c>
      <c r="B59" s="17">
        <v>3001</v>
      </c>
      <c r="C59" s="58" t="s">
        <v>253</v>
      </c>
      <c r="D59" s="19">
        <f t="shared" ca="1" si="24"/>
        <v>0</v>
      </c>
      <c r="E59" s="18">
        <f t="shared" ca="1" si="42"/>
        <v>0</v>
      </c>
      <c r="F59" s="18">
        <f t="shared" ca="1" si="42"/>
        <v>0</v>
      </c>
      <c r="G59" s="18">
        <f t="shared" ca="1" si="42"/>
        <v>0</v>
      </c>
      <c r="H59" s="18">
        <f t="shared" ca="1" si="42"/>
        <v>0</v>
      </c>
      <c r="I59" s="18">
        <f t="shared" ca="1" si="42"/>
        <v>0</v>
      </c>
      <c r="J59" s="18">
        <f t="shared" ca="1" si="42"/>
        <v>0</v>
      </c>
      <c r="K59" s="18">
        <f t="shared" ca="1" si="42"/>
        <v>0</v>
      </c>
      <c r="L59" s="18">
        <f t="shared" ca="1" si="42"/>
        <v>0</v>
      </c>
      <c r="M59" s="18">
        <f t="shared" ca="1" si="42"/>
        <v>0</v>
      </c>
      <c r="N59" s="18">
        <f t="shared" ca="1" si="42"/>
        <v>0</v>
      </c>
      <c r="O59" s="18">
        <f t="shared" ca="1" si="42"/>
        <v>0</v>
      </c>
      <c r="P59" s="18">
        <f t="shared" ca="1" si="42"/>
        <v>0</v>
      </c>
      <c r="Q59" s="18">
        <f t="shared" ca="1" si="42"/>
        <v>0</v>
      </c>
      <c r="R59" s="18">
        <f t="shared" ca="1" si="42"/>
        <v>0</v>
      </c>
      <c r="S59" s="18">
        <f t="shared" ca="1" si="42"/>
        <v>0</v>
      </c>
      <c r="T59" s="18">
        <f t="shared" ca="1" si="11"/>
        <v>0</v>
      </c>
      <c r="U59" s="18">
        <f t="shared" ca="1" si="43"/>
        <v>0</v>
      </c>
      <c r="V59" s="18">
        <f t="shared" ca="1" si="43"/>
        <v>0</v>
      </c>
      <c r="W59" s="18">
        <f t="shared" ca="1" si="43"/>
        <v>0</v>
      </c>
      <c r="X59" s="18">
        <f t="shared" ca="1" si="43"/>
        <v>0</v>
      </c>
      <c r="Y59" s="18">
        <f t="shared" ca="1" si="43"/>
        <v>0</v>
      </c>
      <c r="Z59" s="18">
        <f t="shared" ca="1" si="43"/>
        <v>0</v>
      </c>
      <c r="AA59" s="18">
        <f t="shared" ca="1" si="43"/>
        <v>0</v>
      </c>
      <c r="AB59" s="18">
        <f t="shared" ca="1" si="43"/>
        <v>0</v>
      </c>
      <c r="AC59" s="18">
        <f t="shared" ca="1" si="43"/>
        <v>0</v>
      </c>
      <c r="AD59" s="18">
        <f t="shared" ca="1" si="43"/>
        <v>0</v>
      </c>
      <c r="AE59" s="18">
        <f t="shared" ca="1" si="43"/>
        <v>0</v>
      </c>
      <c r="AF59" s="18">
        <f t="shared" ca="1" si="43"/>
        <v>0</v>
      </c>
      <c r="AG59" s="18">
        <f t="shared" ca="1" si="43"/>
        <v>0</v>
      </c>
      <c r="AH59" s="18">
        <f t="shared" ca="1" si="43"/>
        <v>0</v>
      </c>
      <c r="AI59" s="18">
        <f t="shared" ca="1" si="43"/>
        <v>0</v>
      </c>
      <c r="AJ59" s="18">
        <f t="shared" ca="1" si="43"/>
        <v>0</v>
      </c>
      <c r="AK59" s="18">
        <f t="shared" ca="1" si="40"/>
        <v>0</v>
      </c>
      <c r="AL59" s="18">
        <f t="shared" ca="1" si="40"/>
        <v>0</v>
      </c>
      <c r="AM59" s="18">
        <f t="shared" ca="1" si="40"/>
        <v>0</v>
      </c>
      <c r="AN59" s="18">
        <f t="shared" ca="1" si="40"/>
        <v>0</v>
      </c>
      <c r="AO59" s="18">
        <f t="shared" ca="1" si="40"/>
        <v>0</v>
      </c>
      <c r="AP59" s="18">
        <f t="shared" ca="1" si="40"/>
        <v>0</v>
      </c>
      <c r="AQ59" s="18">
        <f t="shared" ca="1" si="40"/>
        <v>0</v>
      </c>
      <c r="AR59" s="18">
        <f t="shared" ca="1" si="40"/>
        <v>0</v>
      </c>
      <c r="AS59" s="18">
        <f t="shared" ca="1" si="40"/>
        <v>0</v>
      </c>
      <c r="AT59" s="18">
        <f t="shared" ca="1" si="40"/>
        <v>0</v>
      </c>
      <c r="AU59" s="18">
        <f t="shared" ca="1" si="40"/>
        <v>0</v>
      </c>
      <c r="AV59" s="18">
        <f t="shared" ca="1" si="40"/>
        <v>0</v>
      </c>
      <c r="AW59" s="18">
        <f t="shared" ca="1" si="40"/>
        <v>0</v>
      </c>
      <c r="AX59" s="18">
        <f t="shared" ca="1" si="40"/>
        <v>0</v>
      </c>
      <c r="AY59" s="18">
        <f t="shared" ca="1" si="40"/>
        <v>0</v>
      </c>
      <c r="AZ59" s="18">
        <f t="shared" ca="1" si="44"/>
        <v>0</v>
      </c>
      <c r="BA59" s="18">
        <f t="shared" ca="1" si="44"/>
        <v>0</v>
      </c>
      <c r="BB59" s="18">
        <f t="shared" ca="1" si="44"/>
        <v>0</v>
      </c>
      <c r="BC59" s="18">
        <f t="shared" ca="1" si="44"/>
        <v>0</v>
      </c>
      <c r="BD59" s="18">
        <f t="shared" ca="1" si="44"/>
        <v>9.9999999999999995E-7</v>
      </c>
      <c r="BE59" s="18">
        <f t="shared" ca="1" si="44"/>
        <v>0</v>
      </c>
      <c r="BF59" s="18">
        <f t="shared" ca="1" si="44"/>
        <v>0</v>
      </c>
      <c r="BG59" s="18">
        <f t="shared" ca="1" si="44"/>
        <v>0</v>
      </c>
      <c r="BH59" s="18">
        <f t="shared" ca="1" si="44"/>
        <v>0</v>
      </c>
      <c r="BI59" s="18">
        <f t="shared" ca="1" si="44"/>
        <v>0</v>
      </c>
      <c r="BJ59" s="18">
        <f t="shared" ca="1" si="44"/>
        <v>0</v>
      </c>
      <c r="BK59" s="18">
        <f t="shared" ca="1" si="44"/>
        <v>0</v>
      </c>
      <c r="BL59" s="18">
        <f t="shared" ca="1" si="44"/>
        <v>0</v>
      </c>
      <c r="BM59" s="18">
        <f t="shared" ca="1" si="44"/>
        <v>0</v>
      </c>
      <c r="BN59" s="18">
        <f t="shared" ca="1" si="44"/>
        <v>0</v>
      </c>
      <c r="BO59" s="18">
        <f t="shared" ca="1" si="44"/>
        <v>0</v>
      </c>
      <c r="BP59" s="18">
        <f t="shared" ca="1" si="41"/>
        <v>0</v>
      </c>
      <c r="BQ59" s="18">
        <f t="shared" ca="1" si="41"/>
        <v>0</v>
      </c>
      <c r="BR59" s="18">
        <f t="shared" ca="1" si="41"/>
        <v>0</v>
      </c>
      <c r="BS59" s="18">
        <f t="shared" ca="1" si="41"/>
        <v>0</v>
      </c>
      <c r="BT59" s="18">
        <f t="shared" ca="1" si="41"/>
        <v>0</v>
      </c>
      <c r="BU59" s="18">
        <f t="shared" ca="1" si="41"/>
        <v>0</v>
      </c>
      <c r="BV59" s="18">
        <f t="shared" ca="1" si="41"/>
        <v>0</v>
      </c>
      <c r="BW59" s="18">
        <f t="shared" ca="1" si="41"/>
        <v>0</v>
      </c>
      <c r="BX59" s="18">
        <f t="shared" ca="1" si="41"/>
        <v>0</v>
      </c>
      <c r="BY59" s="18">
        <f t="shared" ca="1" si="41"/>
        <v>0</v>
      </c>
      <c r="BZ59" s="18">
        <f t="shared" ca="1" si="41"/>
        <v>0</v>
      </c>
      <c r="CA59" s="18">
        <f t="shared" ca="1" si="41"/>
        <v>0</v>
      </c>
      <c r="CB59" s="18">
        <f t="shared" ca="1" si="41"/>
        <v>0</v>
      </c>
      <c r="CC59" s="18">
        <f t="shared" ca="1" si="45"/>
        <v>0</v>
      </c>
      <c r="CD59" s="18">
        <f t="shared" ca="1" si="45"/>
        <v>0</v>
      </c>
      <c r="CE59" s="18">
        <f t="shared" ca="1" si="45"/>
        <v>0</v>
      </c>
      <c r="CF59" s="18">
        <f t="shared" ca="1" si="45"/>
        <v>0</v>
      </c>
      <c r="CG59" s="18">
        <f t="shared" ca="1" si="45"/>
        <v>0</v>
      </c>
      <c r="CH59" s="18">
        <f t="shared" ca="1" si="45"/>
        <v>0</v>
      </c>
      <c r="CI59" s="19">
        <f t="shared" ca="1" si="25"/>
        <v>13065986.101499999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13065986.101499999</v>
      </c>
      <c r="CP59" s="18">
        <f t="shared" ca="1" si="46"/>
        <v>0.01</v>
      </c>
      <c r="CQ59" s="18">
        <f t="shared" ca="1" si="46"/>
        <v>13065986.091499999</v>
      </c>
      <c r="CR59" s="18">
        <f t="shared" ca="1" si="46"/>
        <v>0</v>
      </c>
      <c r="CS59" s="18">
        <f t="shared" ca="1" si="46"/>
        <v>0</v>
      </c>
      <c r="CT59" s="18">
        <f t="shared" ca="1" si="46"/>
        <v>0</v>
      </c>
      <c r="CU59" s="19">
        <f t="shared" ref="CU59:CU74" ca="1" si="48">+D59+SUM(H59:CI59)+SUM(CR59:CT59)</f>
        <v>13065986.101500999</v>
      </c>
    </row>
    <row r="60" spans="1:99" ht="12.75" customHeight="1">
      <c r="A60" s="57" t="s">
        <v>255</v>
      </c>
      <c r="B60" s="17">
        <v>3002</v>
      </c>
      <c r="C60" s="58" t="s">
        <v>253</v>
      </c>
      <c r="D60" s="19">
        <f t="shared" ca="1" si="24"/>
        <v>0</v>
      </c>
      <c r="E60" s="18">
        <f t="shared" ca="1" si="42"/>
        <v>0</v>
      </c>
      <c r="F60" s="18">
        <f t="shared" ca="1" si="42"/>
        <v>0</v>
      </c>
      <c r="G60" s="18">
        <f t="shared" ca="1" si="42"/>
        <v>0</v>
      </c>
      <c r="H60" s="18">
        <f t="shared" ca="1" si="42"/>
        <v>0</v>
      </c>
      <c r="I60" s="18">
        <f t="shared" ca="1" si="42"/>
        <v>0</v>
      </c>
      <c r="J60" s="18">
        <f t="shared" ca="1" si="42"/>
        <v>0</v>
      </c>
      <c r="K60" s="18">
        <f t="shared" ca="1" si="42"/>
        <v>0</v>
      </c>
      <c r="L60" s="18">
        <f t="shared" ca="1" si="42"/>
        <v>0</v>
      </c>
      <c r="M60" s="18">
        <f t="shared" ca="1" si="42"/>
        <v>0</v>
      </c>
      <c r="N60" s="18">
        <f t="shared" ca="1" si="42"/>
        <v>0</v>
      </c>
      <c r="O60" s="18">
        <f t="shared" ca="1" si="42"/>
        <v>0</v>
      </c>
      <c r="P60" s="18">
        <f t="shared" ca="1" si="42"/>
        <v>0</v>
      </c>
      <c r="Q60" s="18">
        <f t="shared" ca="1" si="42"/>
        <v>0</v>
      </c>
      <c r="R60" s="18">
        <f t="shared" ca="1" si="42"/>
        <v>0</v>
      </c>
      <c r="S60" s="18">
        <f t="shared" ca="1" si="42"/>
        <v>0</v>
      </c>
      <c r="T60" s="18">
        <f t="shared" ca="1" si="11"/>
        <v>0</v>
      </c>
      <c r="U60" s="18">
        <f t="shared" ca="1" si="43"/>
        <v>0</v>
      </c>
      <c r="V60" s="18">
        <f t="shared" ca="1" si="43"/>
        <v>0</v>
      </c>
      <c r="W60" s="18">
        <f t="shared" ca="1" si="43"/>
        <v>0</v>
      </c>
      <c r="X60" s="18">
        <f t="shared" ca="1" si="43"/>
        <v>0</v>
      </c>
      <c r="Y60" s="18">
        <f t="shared" ca="1" si="43"/>
        <v>0</v>
      </c>
      <c r="Z60" s="18">
        <f t="shared" ca="1" si="43"/>
        <v>0</v>
      </c>
      <c r="AA60" s="18">
        <f t="shared" ca="1" si="43"/>
        <v>0</v>
      </c>
      <c r="AB60" s="18">
        <f t="shared" ca="1" si="43"/>
        <v>0</v>
      </c>
      <c r="AC60" s="18">
        <f t="shared" ca="1" si="43"/>
        <v>0</v>
      </c>
      <c r="AD60" s="18">
        <f t="shared" ca="1" si="43"/>
        <v>0</v>
      </c>
      <c r="AE60" s="18">
        <f t="shared" ca="1" si="43"/>
        <v>0</v>
      </c>
      <c r="AF60" s="18">
        <f t="shared" ca="1" si="43"/>
        <v>0</v>
      </c>
      <c r="AG60" s="18">
        <f t="shared" ca="1" si="43"/>
        <v>0</v>
      </c>
      <c r="AH60" s="18">
        <f t="shared" ca="1" si="43"/>
        <v>0</v>
      </c>
      <c r="AI60" s="18">
        <f t="shared" ca="1" si="43"/>
        <v>0</v>
      </c>
      <c r="AJ60" s="18">
        <f t="shared" ca="1" si="43"/>
        <v>0</v>
      </c>
      <c r="AK60" s="18">
        <f t="shared" ca="1" si="40"/>
        <v>0</v>
      </c>
      <c r="AL60" s="18">
        <f t="shared" ca="1" si="40"/>
        <v>0</v>
      </c>
      <c r="AM60" s="18">
        <f t="shared" ca="1" si="40"/>
        <v>0</v>
      </c>
      <c r="AN60" s="18">
        <f t="shared" ca="1" si="40"/>
        <v>0</v>
      </c>
      <c r="AO60" s="18">
        <f t="shared" ca="1" si="40"/>
        <v>0</v>
      </c>
      <c r="AP60" s="18">
        <f t="shared" ca="1" si="40"/>
        <v>0</v>
      </c>
      <c r="AQ60" s="18">
        <f t="shared" ca="1" si="40"/>
        <v>0</v>
      </c>
      <c r="AR60" s="18">
        <f t="shared" ca="1" si="40"/>
        <v>0</v>
      </c>
      <c r="AS60" s="18">
        <f t="shared" ca="1" si="40"/>
        <v>0</v>
      </c>
      <c r="AT60" s="18">
        <f t="shared" ca="1" si="40"/>
        <v>0</v>
      </c>
      <c r="AU60" s="18">
        <f t="shared" ca="1" si="40"/>
        <v>0</v>
      </c>
      <c r="AV60" s="18">
        <f t="shared" ca="1" si="40"/>
        <v>0</v>
      </c>
      <c r="AW60" s="18">
        <f t="shared" ca="1" si="40"/>
        <v>0</v>
      </c>
      <c r="AX60" s="18">
        <f t="shared" ca="1" si="40"/>
        <v>0</v>
      </c>
      <c r="AY60" s="18">
        <f t="shared" ca="1" si="40"/>
        <v>0</v>
      </c>
      <c r="AZ60" s="18">
        <f t="shared" ca="1" si="44"/>
        <v>0</v>
      </c>
      <c r="BA60" s="18">
        <f t="shared" ca="1" si="44"/>
        <v>0</v>
      </c>
      <c r="BB60" s="18">
        <f t="shared" ca="1" si="44"/>
        <v>0</v>
      </c>
      <c r="BC60" s="18">
        <f t="shared" ca="1" si="44"/>
        <v>0</v>
      </c>
      <c r="BD60" s="18">
        <f t="shared" ca="1" si="44"/>
        <v>715399.47</v>
      </c>
      <c r="BE60" s="18">
        <f t="shared" ca="1" si="44"/>
        <v>0</v>
      </c>
      <c r="BF60" s="18">
        <f t="shared" ca="1" si="44"/>
        <v>0</v>
      </c>
      <c r="BG60" s="18">
        <f t="shared" ca="1" si="44"/>
        <v>0</v>
      </c>
      <c r="BH60" s="18">
        <f t="shared" ca="1" si="44"/>
        <v>0</v>
      </c>
      <c r="BI60" s="18">
        <f t="shared" ca="1" si="44"/>
        <v>0</v>
      </c>
      <c r="BJ60" s="18">
        <f t="shared" ca="1" si="44"/>
        <v>0</v>
      </c>
      <c r="BK60" s="18">
        <f t="shared" ca="1" si="44"/>
        <v>0</v>
      </c>
      <c r="BL60" s="18">
        <f t="shared" ca="1" si="44"/>
        <v>0</v>
      </c>
      <c r="BM60" s="18">
        <f t="shared" ca="1" si="44"/>
        <v>0</v>
      </c>
      <c r="BN60" s="18">
        <f t="shared" ca="1" si="44"/>
        <v>0</v>
      </c>
      <c r="BO60" s="18">
        <f t="shared" ca="1" si="44"/>
        <v>0</v>
      </c>
      <c r="BP60" s="18">
        <f t="shared" ca="1" si="41"/>
        <v>0</v>
      </c>
      <c r="BQ60" s="18">
        <f t="shared" ca="1" si="41"/>
        <v>0</v>
      </c>
      <c r="BR60" s="18">
        <f t="shared" ca="1" si="41"/>
        <v>0</v>
      </c>
      <c r="BS60" s="18">
        <f t="shared" ca="1" si="41"/>
        <v>0</v>
      </c>
      <c r="BT60" s="18">
        <f t="shared" ca="1" si="41"/>
        <v>0</v>
      </c>
      <c r="BU60" s="18">
        <f t="shared" ca="1" si="41"/>
        <v>0</v>
      </c>
      <c r="BV60" s="18">
        <f t="shared" ca="1" si="41"/>
        <v>0</v>
      </c>
      <c r="BW60" s="18">
        <f t="shared" ca="1" si="41"/>
        <v>0</v>
      </c>
      <c r="BX60" s="18">
        <f t="shared" ca="1" si="41"/>
        <v>0</v>
      </c>
      <c r="BY60" s="18">
        <f t="shared" ca="1" si="41"/>
        <v>0</v>
      </c>
      <c r="BZ60" s="18">
        <f t="shared" ca="1" si="41"/>
        <v>0</v>
      </c>
      <c r="CA60" s="18">
        <f t="shared" ca="1" si="41"/>
        <v>0</v>
      </c>
      <c r="CB60" s="18">
        <f t="shared" ca="1" si="41"/>
        <v>0</v>
      </c>
      <c r="CC60" s="18">
        <f t="shared" ca="1" si="45"/>
        <v>0</v>
      </c>
      <c r="CD60" s="18">
        <f t="shared" ca="1" si="45"/>
        <v>0</v>
      </c>
      <c r="CE60" s="18">
        <f t="shared" ca="1" si="45"/>
        <v>0</v>
      </c>
      <c r="CF60" s="18">
        <f t="shared" ca="1" si="45"/>
        <v>0</v>
      </c>
      <c r="CG60" s="18">
        <f t="shared" ca="1" si="45"/>
        <v>0</v>
      </c>
      <c r="CH60" s="18">
        <f t="shared" ca="1" si="45"/>
        <v>0</v>
      </c>
      <c r="CI60" s="19">
        <f t="shared" ca="1" si="25"/>
        <v>0</v>
      </c>
      <c r="CJ60" s="18">
        <f t="shared" ref="CJ60:CK74" ca="1" si="49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9"/>
        <v>0</v>
      </c>
      <c r="CL60" s="19">
        <f t="shared" ca="1" si="26"/>
        <v>0</v>
      </c>
      <c r="CM60" s="18">
        <f t="shared" ref="CM60:CN74" ca="1" si="50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50"/>
        <v>0</v>
      </c>
      <c r="CO60" s="19">
        <f t="shared" ca="1" si="27"/>
        <v>0</v>
      </c>
      <c r="CP60" s="18">
        <f t="shared" ca="1" si="46"/>
        <v>0</v>
      </c>
      <c r="CQ60" s="18">
        <f t="shared" ca="1" si="46"/>
        <v>0</v>
      </c>
      <c r="CR60" s="18">
        <f t="shared" ca="1" si="46"/>
        <v>0</v>
      </c>
      <c r="CS60" s="18">
        <f t="shared" ca="1" si="46"/>
        <v>0</v>
      </c>
      <c r="CT60" s="18">
        <f t="shared" ca="1" si="46"/>
        <v>0</v>
      </c>
      <c r="CU60" s="19">
        <f t="shared" ca="1" si="48"/>
        <v>715399.47</v>
      </c>
    </row>
    <row r="61" spans="1:99" ht="12.75" customHeight="1">
      <c r="A61" s="57" t="s">
        <v>257</v>
      </c>
      <c r="B61" s="17">
        <v>3003</v>
      </c>
      <c r="C61" s="58" t="s">
        <v>253</v>
      </c>
      <c r="D61" s="19">
        <f t="shared" ca="1" si="24"/>
        <v>0</v>
      </c>
      <c r="E61" s="18">
        <f t="shared" ca="1" si="42"/>
        <v>0</v>
      </c>
      <c r="F61" s="18">
        <f t="shared" ca="1" si="42"/>
        <v>0</v>
      </c>
      <c r="G61" s="18">
        <f t="shared" ca="1" si="42"/>
        <v>0</v>
      </c>
      <c r="H61" s="18">
        <f t="shared" ca="1" si="42"/>
        <v>0</v>
      </c>
      <c r="I61" s="18">
        <f t="shared" ca="1" si="42"/>
        <v>0</v>
      </c>
      <c r="J61" s="18">
        <f t="shared" ca="1" si="42"/>
        <v>0</v>
      </c>
      <c r="K61" s="18">
        <f t="shared" ca="1" si="42"/>
        <v>0</v>
      </c>
      <c r="L61" s="18">
        <f t="shared" ca="1" si="42"/>
        <v>0</v>
      </c>
      <c r="M61" s="18">
        <f t="shared" ca="1" si="42"/>
        <v>0</v>
      </c>
      <c r="N61" s="18">
        <f t="shared" ca="1" si="42"/>
        <v>0</v>
      </c>
      <c r="O61" s="18">
        <f t="shared" ca="1" si="42"/>
        <v>0</v>
      </c>
      <c r="P61" s="18">
        <f t="shared" ca="1" si="42"/>
        <v>0</v>
      </c>
      <c r="Q61" s="18">
        <f t="shared" ca="1" si="42"/>
        <v>0</v>
      </c>
      <c r="R61" s="18">
        <f t="shared" ca="1" si="42"/>
        <v>0</v>
      </c>
      <c r="S61" s="18">
        <f t="shared" ca="1" si="42"/>
        <v>0</v>
      </c>
      <c r="T61" s="18">
        <f t="shared" ca="1" si="11"/>
        <v>0</v>
      </c>
      <c r="U61" s="18">
        <f t="shared" ca="1" si="43"/>
        <v>0</v>
      </c>
      <c r="V61" s="18">
        <f t="shared" ca="1" si="43"/>
        <v>0</v>
      </c>
      <c r="W61" s="18">
        <f t="shared" ca="1" si="43"/>
        <v>0</v>
      </c>
      <c r="X61" s="18">
        <f t="shared" ca="1" si="43"/>
        <v>0</v>
      </c>
      <c r="Y61" s="18">
        <f t="shared" ca="1" si="43"/>
        <v>0</v>
      </c>
      <c r="Z61" s="18">
        <f t="shared" ca="1" si="43"/>
        <v>0</v>
      </c>
      <c r="AA61" s="18">
        <f t="shared" ca="1" si="43"/>
        <v>0</v>
      </c>
      <c r="AB61" s="18">
        <f t="shared" ca="1" si="43"/>
        <v>0</v>
      </c>
      <c r="AC61" s="18">
        <f t="shared" ca="1" si="43"/>
        <v>0</v>
      </c>
      <c r="AD61" s="18">
        <f t="shared" ca="1" si="43"/>
        <v>0</v>
      </c>
      <c r="AE61" s="18">
        <f t="shared" ca="1" si="43"/>
        <v>0</v>
      </c>
      <c r="AF61" s="18">
        <f t="shared" ca="1" si="43"/>
        <v>0</v>
      </c>
      <c r="AG61" s="18">
        <f t="shared" ca="1" si="43"/>
        <v>0</v>
      </c>
      <c r="AH61" s="18">
        <f t="shared" ca="1" si="43"/>
        <v>0</v>
      </c>
      <c r="AI61" s="18">
        <f t="shared" ca="1" si="43"/>
        <v>0</v>
      </c>
      <c r="AJ61" s="18">
        <f t="shared" ca="1" si="43"/>
        <v>0</v>
      </c>
      <c r="AK61" s="18">
        <f t="shared" ca="1" si="40"/>
        <v>0</v>
      </c>
      <c r="AL61" s="18">
        <f t="shared" ca="1" si="40"/>
        <v>0</v>
      </c>
      <c r="AM61" s="18">
        <f t="shared" ca="1" si="40"/>
        <v>0</v>
      </c>
      <c r="AN61" s="18">
        <f t="shared" ca="1" si="40"/>
        <v>0</v>
      </c>
      <c r="AO61" s="18">
        <f t="shared" ca="1" si="40"/>
        <v>0</v>
      </c>
      <c r="AP61" s="18">
        <f t="shared" ca="1" si="40"/>
        <v>0</v>
      </c>
      <c r="AQ61" s="18">
        <f t="shared" ca="1" si="40"/>
        <v>0</v>
      </c>
      <c r="AR61" s="18">
        <f t="shared" ca="1" si="40"/>
        <v>0</v>
      </c>
      <c r="AS61" s="18">
        <f t="shared" ca="1" si="40"/>
        <v>0</v>
      </c>
      <c r="AT61" s="18">
        <f t="shared" ca="1" si="40"/>
        <v>0</v>
      </c>
      <c r="AU61" s="18">
        <f t="shared" ca="1" si="40"/>
        <v>0</v>
      </c>
      <c r="AV61" s="18">
        <f t="shared" ca="1" si="40"/>
        <v>0</v>
      </c>
      <c r="AW61" s="18">
        <f t="shared" ca="1" si="40"/>
        <v>0</v>
      </c>
      <c r="AX61" s="18">
        <f t="shared" ca="1" si="40"/>
        <v>0</v>
      </c>
      <c r="AY61" s="18">
        <f t="shared" ca="1" si="40"/>
        <v>0</v>
      </c>
      <c r="AZ61" s="18">
        <f t="shared" ca="1" si="44"/>
        <v>0</v>
      </c>
      <c r="BA61" s="18">
        <f t="shared" ca="1" si="44"/>
        <v>0</v>
      </c>
      <c r="BB61" s="18">
        <f t="shared" ca="1" si="44"/>
        <v>0</v>
      </c>
      <c r="BC61" s="18">
        <f t="shared" ca="1" si="44"/>
        <v>0</v>
      </c>
      <c r="BD61" s="18">
        <f t="shared" ca="1" si="44"/>
        <v>108441.07999999989</v>
      </c>
      <c r="BE61" s="18">
        <f t="shared" ca="1" si="44"/>
        <v>903817.69</v>
      </c>
      <c r="BF61" s="18">
        <f t="shared" ca="1" si="44"/>
        <v>0</v>
      </c>
      <c r="BG61" s="18">
        <f t="shared" ca="1" si="44"/>
        <v>0</v>
      </c>
      <c r="BH61" s="18">
        <f t="shared" ca="1" si="44"/>
        <v>0</v>
      </c>
      <c r="BI61" s="18">
        <f t="shared" ca="1" si="44"/>
        <v>0</v>
      </c>
      <c r="BJ61" s="18">
        <f t="shared" ca="1" si="44"/>
        <v>0</v>
      </c>
      <c r="BK61" s="18">
        <f t="shared" ca="1" si="44"/>
        <v>0</v>
      </c>
      <c r="BL61" s="18">
        <f t="shared" ca="1" si="44"/>
        <v>0</v>
      </c>
      <c r="BM61" s="18">
        <f t="shared" ca="1" si="44"/>
        <v>0</v>
      </c>
      <c r="BN61" s="18">
        <f t="shared" ca="1" si="44"/>
        <v>0</v>
      </c>
      <c r="BO61" s="18">
        <f t="shared" ca="1" si="44"/>
        <v>0</v>
      </c>
      <c r="BP61" s="18">
        <f t="shared" ca="1" si="41"/>
        <v>0</v>
      </c>
      <c r="BQ61" s="18">
        <f t="shared" ca="1" si="41"/>
        <v>0</v>
      </c>
      <c r="BR61" s="18">
        <f t="shared" ca="1" si="41"/>
        <v>0</v>
      </c>
      <c r="BS61" s="18">
        <f t="shared" ca="1" si="41"/>
        <v>0</v>
      </c>
      <c r="BT61" s="18">
        <f t="shared" ca="1" si="41"/>
        <v>0</v>
      </c>
      <c r="BU61" s="18">
        <f t="shared" ca="1" si="41"/>
        <v>0</v>
      </c>
      <c r="BV61" s="18">
        <f t="shared" ca="1" si="41"/>
        <v>0</v>
      </c>
      <c r="BW61" s="18">
        <f t="shared" ca="1" si="41"/>
        <v>0</v>
      </c>
      <c r="BX61" s="18">
        <f t="shared" ca="1" si="41"/>
        <v>0</v>
      </c>
      <c r="BY61" s="18">
        <f t="shared" ca="1" si="41"/>
        <v>0</v>
      </c>
      <c r="BZ61" s="18">
        <f t="shared" ca="1" si="41"/>
        <v>0</v>
      </c>
      <c r="CA61" s="18">
        <f t="shared" ca="1" si="41"/>
        <v>0</v>
      </c>
      <c r="CB61" s="18">
        <f t="shared" ca="1" si="41"/>
        <v>0</v>
      </c>
      <c r="CC61" s="18">
        <f t="shared" ca="1" si="45"/>
        <v>0</v>
      </c>
      <c r="CD61" s="18">
        <f t="shared" ca="1" si="45"/>
        <v>0</v>
      </c>
      <c r="CE61" s="18">
        <f t="shared" ca="1" si="45"/>
        <v>0</v>
      </c>
      <c r="CF61" s="18">
        <f t="shared" ca="1" si="45"/>
        <v>0</v>
      </c>
      <c r="CG61" s="18">
        <f t="shared" ca="1" si="45"/>
        <v>0</v>
      </c>
      <c r="CH61" s="18">
        <f t="shared" ca="1" si="45"/>
        <v>0</v>
      </c>
      <c r="CI61" s="19">
        <f t="shared" ca="1" si="25"/>
        <v>0</v>
      </c>
      <c r="CJ61" s="18">
        <f t="shared" ca="1" si="49"/>
        <v>0</v>
      </c>
      <c r="CK61" s="18">
        <f t="shared" ca="1" si="49"/>
        <v>0</v>
      </c>
      <c r="CL61" s="19">
        <f t="shared" ca="1" si="26"/>
        <v>0</v>
      </c>
      <c r="CM61" s="18">
        <f t="shared" ca="1" si="50"/>
        <v>0</v>
      </c>
      <c r="CN61" s="18">
        <f t="shared" ca="1" si="50"/>
        <v>0</v>
      </c>
      <c r="CO61" s="19">
        <f t="shared" ca="1" si="27"/>
        <v>0</v>
      </c>
      <c r="CP61" s="18">
        <f t="shared" ca="1" si="46"/>
        <v>0</v>
      </c>
      <c r="CQ61" s="18">
        <f t="shared" ca="1" si="46"/>
        <v>0</v>
      </c>
      <c r="CR61" s="18">
        <f t="shared" ca="1" si="46"/>
        <v>0</v>
      </c>
      <c r="CS61" s="18">
        <f t="shared" ca="1" si="46"/>
        <v>0</v>
      </c>
      <c r="CT61" s="18">
        <f t="shared" ca="1" si="46"/>
        <v>0</v>
      </c>
      <c r="CU61" s="19">
        <f t="shared" ca="1" si="48"/>
        <v>1012258.7699999998</v>
      </c>
    </row>
    <row r="62" spans="1:99" ht="12.75" customHeight="1">
      <c r="A62" s="57" t="s">
        <v>259</v>
      </c>
      <c r="B62" s="17">
        <v>3004</v>
      </c>
      <c r="C62" s="58" t="s">
        <v>253</v>
      </c>
      <c r="D62" s="19">
        <f t="shared" ca="1" si="24"/>
        <v>0</v>
      </c>
      <c r="E62" s="18">
        <f t="shared" ca="1" si="42"/>
        <v>0</v>
      </c>
      <c r="F62" s="18">
        <f t="shared" ca="1" si="42"/>
        <v>0</v>
      </c>
      <c r="G62" s="18">
        <f t="shared" ca="1" si="42"/>
        <v>0</v>
      </c>
      <c r="H62" s="18">
        <f t="shared" ca="1" si="42"/>
        <v>0</v>
      </c>
      <c r="I62" s="18">
        <f t="shared" ca="1" si="42"/>
        <v>0</v>
      </c>
      <c r="J62" s="18">
        <f t="shared" ca="1" si="42"/>
        <v>0</v>
      </c>
      <c r="K62" s="18">
        <f t="shared" ca="1" si="42"/>
        <v>0</v>
      </c>
      <c r="L62" s="18">
        <f t="shared" ca="1" si="42"/>
        <v>0</v>
      </c>
      <c r="M62" s="18">
        <f t="shared" ca="1" si="42"/>
        <v>0</v>
      </c>
      <c r="N62" s="18">
        <f t="shared" ca="1" si="42"/>
        <v>0</v>
      </c>
      <c r="O62" s="18">
        <f t="shared" ca="1" si="42"/>
        <v>0</v>
      </c>
      <c r="P62" s="18">
        <f t="shared" ca="1" si="42"/>
        <v>0</v>
      </c>
      <c r="Q62" s="18">
        <f t="shared" ca="1" si="42"/>
        <v>0</v>
      </c>
      <c r="R62" s="18">
        <f t="shared" ca="1" si="42"/>
        <v>0</v>
      </c>
      <c r="S62" s="18">
        <f t="shared" ca="1" si="42"/>
        <v>0</v>
      </c>
      <c r="T62" s="18">
        <f t="shared" ca="1" si="11"/>
        <v>0</v>
      </c>
      <c r="U62" s="18">
        <f t="shared" ca="1" si="43"/>
        <v>0</v>
      </c>
      <c r="V62" s="18">
        <f t="shared" ca="1" si="43"/>
        <v>0</v>
      </c>
      <c r="W62" s="18">
        <f t="shared" ca="1" si="43"/>
        <v>0</v>
      </c>
      <c r="X62" s="18">
        <f t="shared" ca="1" si="43"/>
        <v>0</v>
      </c>
      <c r="Y62" s="18">
        <f t="shared" ca="1" si="43"/>
        <v>0</v>
      </c>
      <c r="Z62" s="18">
        <f t="shared" ca="1" si="43"/>
        <v>0</v>
      </c>
      <c r="AA62" s="18">
        <f t="shared" ca="1" si="43"/>
        <v>0</v>
      </c>
      <c r="AB62" s="18">
        <f t="shared" ca="1" si="43"/>
        <v>0</v>
      </c>
      <c r="AC62" s="18">
        <f t="shared" ca="1" si="43"/>
        <v>0</v>
      </c>
      <c r="AD62" s="18">
        <f t="shared" ca="1" si="43"/>
        <v>0</v>
      </c>
      <c r="AE62" s="18">
        <f t="shared" ca="1" si="43"/>
        <v>0</v>
      </c>
      <c r="AF62" s="18">
        <f t="shared" ca="1" si="43"/>
        <v>0</v>
      </c>
      <c r="AG62" s="18">
        <f t="shared" ca="1" si="43"/>
        <v>0</v>
      </c>
      <c r="AH62" s="18">
        <f t="shared" ca="1" si="43"/>
        <v>0</v>
      </c>
      <c r="AI62" s="18">
        <f t="shared" ca="1" si="43"/>
        <v>0</v>
      </c>
      <c r="AJ62" s="18">
        <f t="shared" ca="1" si="43"/>
        <v>0</v>
      </c>
      <c r="AK62" s="18">
        <f t="shared" ca="1" si="40"/>
        <v>0</v>
      </c>
      <c r="AL62" s="18">
        <f t="shared" ca="1" si="40"/>
        <v>0</v>
      </c>
      <c r="AM62" s="18">
        <f t="shared" ca="1" si="40"/>
        <v>0</v>
      </c>
      <c r="AN62" s="18">
        <f t="shared" ca="1" si="40"/>
        <v>0</v>
      </c>
      <c r="AO62" s="18">
        <f t="shared" ca="1" si="40"/>
        <v>0</v>
      </c>
      <c r="AP62" s="18">
        <f t="shared" ca="1" si="40"/>
        <v>0</v>
      </c>
      <c r="AQ62" s="18">
        <f t="shared" ca="1" si="40"/>
        <v>0</v>
      </c>
      <c r="AR62" s="18">
        <f t="shared" ca="1" si="40"/>
        <v>0</v>
      </c>
      <c r="AS62" s="18">
        <f t="shared" ca="1" si="40"/>
        <v>0</v>
      </c>
      <c r="AT62" s="18">
        <f t="shared" ca="1" si="40"/>
        <v>0</v>
      </c>
      <c r="AU62" s="18">
        <f t="shared" ca="1" si="40"/>
        <v>0</v>
      </c>
      <c r="AV62" s="18">
        <f t="shared" ca="1" si="40"/>
        <v>0</v>
      </c>
      <c r="AW62" s="18">
        <f t="shared" ca="1" si="40"/>
        <v>0</v>
      </c>
      <c r="AX62" s="18">
        <f t="shared" ca="1" si="40"/>
        <v>0</v>
      </c>
      <c r="AY62" s="18">
        <f t="shared" ca="1" si="40"/>
        <v>0</v>
      </c>
      <c r="AZ62" s="18">
        <f t="shared" ca="1" si="44"/>
        <v>0</v>
      </c>
      <c r="BA62" s="18">
        <f t="shared" ca="1" si="44"/>
        <v>0</v>
      </c>
      <c r="BB62" s="18">
        <f t="shared" ca="1" si="44"/>
        <v>0</v>
      </c>
      <c r="BC62" s="18">
        <f t="shared" ca="1" si="44"/>
        <v>0</v>
      </c>
      <c r="BD62" s="18">
        <f t="shared" ca="1" si="44"/>
        <v>681152.83000010438</v>
      </c>
      <c r="BE62" s="18">
        <f t="shared" ca="1" si="44"/>
        <v>0</v>
      </c>
      <c r="BF62" s="18">
        <f t="shared" ca="1" si="44"/>
        <v>0</v>
      </c>
      <c r="BG62" s="18">
        <f t="shared" ca="1" si="44"/>
        <v>0</v>
      </c>
      <c r="BH62" s="18">
        <f t="shared" ca="1" si="44"/>
        <v>0</v>
      </c>
      <c r="BI62" s="18">
        <f t="shared" ca="1" si="44"/>
        <v>0</v>
      </c>
      <c r="BJ62" s="18">
        <f t="shared" ca="1" si="44"/>
        <v>0</v>
      </c>
      <c r="BK62" s="18">
        <f t="shared" ca="1" si="44"/>
        <v>0</v>
      </c>
      <c r="BL62" s="18">
        <f t="shared" ca="1" si="44"/>
        <v>0</v>
      </c>
      <c r="BM62" s="18">
        <f t="shared" ca="1" si="44"/>
        <v>0</v>
      </c>
      <c r="BN62" s="18">
        <f t="shared" ca="1" si="44"/>
        <v>0</v>
      </c>
      <c r="BO62" s="18">
        <f t="shared" ca="1" si="44"/>
        <v>0</v>
      </c>
      <c r="BP62" s="18">
        <f t="shared" ca="1" si="41"/>
        <v>0</v>
      </c>
      <c r="BQ62" s="18">
        <f t="shared" ca="1" si="41"/>
        <v>0</v>
      </c>
      <c r="BR62" s="18">
        <f t="shared" ca="1" si="41"/>
        <v>0</v>
      </c>
      <c r="BS62" s="18">
        <f t="shared" ca="1" si="41"/>
        <v>0</v>
      </c>
      <c r="BT62" s="18">
        <f t="shared" ca="1" si="41"/>
        <v>0</v>
      </c>
      <c r="BU62" s="18">
        <f t="shared" ca="1" si="41"/>
        <v>0</v>
      </c>
      <c r="BV62" s="18">
        <f t="shared" ca="1" si="41"/>
        <v>0</v>
      </c>
      <c r="BW62" s="18">
        <f t="shared" ca="1" si="41"/>
        <v>0</v>
      </c>
      <c r="BX62" s="18">
        <f t="shared" ca="1" si="41"/>
        <v>0</v>
      </c>
      <c r="BY62" s="18">
        <f t="shared" ca="1" si="41"/>
        <v>0</v>
      </c>
      <c r="BZ62" s="18">
        <f t="shared" ca="1" si="41"/>
        <v>0</v>
      </c>
      <c r="CA62" s="18">
        <f t="shared" ca="1" si="41"/>
        <v>0</v>
      </c>
      <c r="CB62" s="18">
        <f t="shared" ca="1" si="41"/>
        <v>0</v>
      </c>
      <c r="CC62" s="18">
        <f t="shared" ca="1" si="45"/>
        <v>0</v>
      </c>
      <c r="CD62" s="18">
        <f t="shared" ca="1" si="45"/>
        <v>0</v>
      </c>
      <c r="CE62" s="18">
        <f t="shared" ca="1" si="45"/>
        <v>0</v>
      </c>
      <c r="CF62" s="18">
        <f t="shared" ca="1" si="45"/>
        <v>0</v>
      </c>
      <c r="CG62" s="18">
        <f t="shared" ca="1" si="45"/>
        <v>0</v>
      </c>
      <c r="CH62" s="18">
        <f t="shared" ca="1" si="45"/>
        <v>0</v>
      </c>
      <c r="CI62" s="19">
        <f t="shared" ca="1" si="25"/>
        <v>0</v>
      </c>
      <c r="CJ62" s="18">
        <f t="shared" ca="1" si="49"/>
        <v>0</v>
      </c>
      <c r="CK62" s="18">
        <f t="shared" ca="1" si="49"/>
        <v>0</v>
      </c>
      <c r="CL62" s="19">
        <f t="shared" ca="1" si="26"/>
        <v>0</v>
      </c>
      <c r="CM62" s="18">
        <f t="shared" ca="1" si="50"/>
        <v>0</v>
      </c>
      <c r="CN62" s="18">
        <f t="shared" ca="1" si="50"/>
        <v>0</v>
      </c>
      <c r="CO62" s="19">
        <f t="shared" ca="1" si="27"/>
        <v>0</v>
      </c>
      <c r="CP62" s="18">
        <f t="shared" ca="1" si="46"/>
        <v>0</v>
      </c>
      <c r="CQ62" s="18">
        <f t="shared" ca="1" si="46"/>
        <v>0</v>
      </c>
      <c r="CR62" s="18">
        <f t="shared" ca="1" si="46"/>
        <v>0</v>
      </c>
      <c r="CS62" s="18">
        <f t="shared" ca="1" si="46"/>
        <v>0</v>
      </c>
      <c r="CT62" s="18">
        <f t="shared" ca="1" si="46"/>
        <v>0</v>
      </c>
      <c r="CU62" s="19">
        <f t="shared" ca="1" si="48"/>
        <v>681152.83000010438</v>
      </c>
    </row>
    <row r="63" spans="1:99" ht="12.75" customHeight="1">
      <c r="A63" s="57" t="s">
        <v>261</v>
      </c>
      <c r="B63" s="17">
        <v>3005</v>
      </c>
      <c r="C63" s="58" t="s">
        <v>253</v>
      </c>
      <c r="D63" s="19">
        <f t="shared" ca="1" si="24"/>
        <v>0</v>
      </c>
      <c r="E63" s="18">
        <f t="shared" ca="1" si="42"/>
        <v>0</v>
      </c>
      <c r="F63" s="18">
        <f t="shared" ca="1" si="42"/>
        <v>0</v>
      </c>
      <c r="G63" s="18">
        <f t="shared" ca="1" si="42"/>
        <v>0</v>
      </c>
      <c r="H63" s="18">
        <f t="shared" ca="1" si="42"/>
        <v>0</v>
      </c>
      <c r="I63" s="18">
        <f t="shared" ca="1" si="42"/>
        <v>0</v>
      </c>
      <c r="J63" s="18">
        <f t="shared" ca="1" si="42"/>
        <v>0</v>
      </c>
      <c r="K63" s="18">
        <f t="shared" ca="1" si="42"/>
        <v>0</v>
      </c>
      <c r="L63" s="18">
        <f t="shared" ca="1" si="42"/>
        <v>0</v>
      </c>
      <c r="M63" s="18">
        <f t="shared" ca="1" si="42"/>
        <v>0</v>
      </c>
      <c r="N63" s="18">
        <f t="shared" ca="1" si="42"/>
        <v>0</v>
      </c>
      <c r="O63" s="18">
        <f t="shared" ca="1" si="42"/>
        <v>0</v>
      </c>
      <c r="P63" s="18">
        <f t="shared" ca="1" si="42"/>
        <v>0</v>
      </c>
      <c r="Q63" s="18">
        <f t="shared" ca="1" si="42"/>
        <v>0</v>
      </c>
      <c r="R63" s="18">
        <f t="shared" ca="1" si="42"/>
        <v>0</v>
      </c>
      <c r="S63" s="18">
        <f t="shared" ca="1" si="42"/>
        <v>0</v>
      </c>
      <c r="T63" s="18">
        <f t="shared" ca="1" si="11"/>
        <v>0</v>
      </c>
      <c r="U63" s="18">
        <f t="shared" ca="1" si="43"/>
        <v>0</v>
      </c>
      <c r="V63" s="18">
        <f t="shared" ca="1" si="43"/>
        <v>0</v>
      </c>
      <c r="W63" s="18">
        <f t="shared" ca="1" si="43"/>
        <v>0</v>
      </c>
      <c r="X63" s="18">
        <f t="shared" ca="1" si="43"/>
        <v>0</v>
      </c>
      <c r="Y63" s="18">
        <f t="shared" ca="1" si="43"/>
        <v>0</v>
      </c>
      <c r="Z63" s="18">
        <f t="shared" ca="1" si="43"/>
        <v>0</v>
      </c>
      <c r="AA63" s="18">
        <f t="shared" ca="1" si="43"/>
        <v>0</v>
      </c>
      <c r="AB63" s="18">
        <f t="shared" ca="1" si="43"/>
        <v>0</v>
      </c>
      <c r="AC63" s="18">
        <f t="shared" ca="1" si="43"/>
        <v>0</v>
      </c>
      <c r="AD63" s="18">
        <f t="shared" ca="1" si="43"/>
        <v>0</v>
      </c>
      <c r="AE63" s="18">
        <f t="shared" ca="1" si="43"/>
        <v>0</v>
      </c>
      <c r="AF63" s="18">
        <f t="shared" ca="1" si="43"/>
        <v>0</v>
      </c>
      <c r="AG63" s="18">
        <f t="shared" ca="1" si="43"/>
        <v>0</v>
      </c>
      <c r="AH63" s="18">
        <f t="shared" ca="1" si="43"/>
        <v>0</v>
      </c>
      <c r="AI63" s="18">
        <f t="shared" ca="1" si="43"/>
        <v>0</v>
      </c>
      <c r="AJ63" s="18">
        <f t="shared" ca="1" si="43"/>
        <v>0</v>
      </c>
      <c r="AK63" s="18">
        <f t="shared" ca="1" si="40"/>
        <v>0</v>
      </c>
      <c r="AL63" s="18">
        <f t="shared" ca="1" si="40"/>
        <v>0</v>
      </c>
      <c r="AM63" s="18">
        <f t="shared" ca="1" si="40"/>
        <v>0</v>
      </c>
      <c r="AN63" s="18">
        <f t="shared" ca="1" si="40"/>
        <v>0</v>
      </c>
      <c r="AO63" s="18">
        <f t="shared" ca="1" si="40"/>
        <v>0</v>
      </c>
      <c r="AP63" s="18">
        <f t="shared" ca="1" si="40"/>
        <v>0</v>
      </c>
      <c r="AQ63" s="18">
        <f t="shared" ca="1" si="40"/>
        <v>0</v>
      </c>
      <c r="AR63" s="18">
        <f t="shared" ca="1" si="40"/>
        <v>0</v>
      </c>
      <c r="AS63" s="18">
        <f t="shared" ca="1" si="40"/>
        <v>0</v>
      </c>
      <c r="AT63" s="18">
        <f t="shared" ca="1" si="40"/>
        <v>0</v>
      </c>
      <c r="AU63" s="18">
        <f t="shared" ca="1" si="40"/>
        <v>0</v>
      </c>
      <c r="AV63" s="18">
        <f t="shared" ca="1" si="40"/>
        <v>0</v>
      </c>
      <c r="AW63" s="18">
        <f t="shared" ca="1" si="40"/>
        <v>0</v>
      </c>
      <c r="AX63" s="18">
        <f t="shared" ca="1" si="40"/>
        <v>0</v>
      </c>
      <c r="AY63" s="18">
        <f t="shared" ca="1" si="40"/>
        <v>0</v>
      </c>
      <c r="AZ63" s="18">
        <f t="shared" ca="1" si="44"/>
        <v>0</v>
      </c>
      <c r="BA63" s="18">
        <f t="shared" ca="1" si="44"/>
        <v>0</v>
      </c>
      <c r="BB63" s="18">
        <f t="shared" ca="1" si="44"/>
        <v>0</v>
      </c>
      <c r="BC63" s="18">
        <f t="shared" ca="1" si="44"/>
        <v>0</v>
      </c>
      <c r="BD63" s="18">
        <f t="shared" ca="1" si="44"/>
        <v>23489915.190007199</v>
      </c>
      <c r="BE63" s="18">
        <f t="shared" ca="1" si="44"/>
        <v>0</v>
      </c>
      <c r="BF63" s="18">
        <f t="shared" ca="1" si="44"/>
        <v>0</v>
      </c>
      <c r="BG63" s="18">
        <f t="shared" ca="1" si="44"/>
        <v>0</v>
      </c>
      <c r="BH63" s="18">
        <f t="shared" ca="1" si="44"/>
        <v>0</v>
      </c>
      <c r="BI63" s="18">
        <f t="shared" ca="1" si="44"/>
        <v>0</v>
      </c>
      <c r="BJ63" s="18">
        <f t="shared" ca="1" si="44"/>
        <v>0</v>
      </c>
      <c r="BK63" s="18">
        <f t="shared" ca="1" si="44"/>
        <v>0</v>
      </c>
      <c r="BL63" s="18">
        <f t="shared" ca="1" si="44"/>
        <v>0</v>
      </c>
      <c r="BM63" s="18">
        <f t="shared" ca="1" si="44"/>
        <v>0</v>
      </c>
      <c r="BN63" s="18">
        <f t="shared" ca="1" si="44"/>
        <v>0</v>
      </c>
      <c r="BO63" s="18">
        <f t="shared" ca="1" si="44"/>
        <v>0</v>
      </c>
      <c r="BP63" s="18">
        <f t="shared" ca="1" si="41"/>
        <v>0</v>
      </c>
      <c r="BQ63" s="18">
        <f t="shared" ca="1" si="41"/>
        <v>0</v>
      </c>
      <c r="BR63" s="18">
        <f t="shared" ca="1" si="41"/>
        <v>0</v>
      </c>
      <c r="BS63" s="18">
        <f t="shared" ca="1" si="41"/>
        <v>0</v>
      </c>
      <c r="BT63" s="18">
        <f t="shared" ca="1" si="41"/>
        <v>0</v>
      </c>
      <c r="BU63" s="18">
        <f t="shared" ca="1" si="41"/>
        <v>0</v>
      </c>
      <c r="BV63" s="18">
        <f t="shared" ca="1" si="41"/>
        <v>0</v>
      </c>
      <c r="BW63" s="18">
        <f t="shared" ca="1" si="41"/>
        <v>0</v>
      </c>
      <c r="BX63" s="18">
        <f t="shared" ca="1" si="41"/>
        <v>0</v>
      </c>
      <c r="BY63" s="18">
        <f t="shared" ca="1" si="41"/>
        <v>0</v>
      </c>
      <c r="BZ63" s="18">
        <f t="shared" ca="1" si="41"/>
        <v>0</v>
      </c>
      <c r="CA63" s="18">
        <f t="shared" ca="1" si="41"/>
        <v>0</v>
      </c>
      <c r="CB63" s="18">
        <f t="shared" ca="1" si="41"/>
        <v>0</v>
      </c>
      <c r="CC63" s="18">
        <f t="shared" ca="1" si="45"/>
        <v>0</v>
      </c>
      <c r="CD63" s="18">
        <f t="shared" ca="1" si="45"/>
        <v>0</v>
      </c>
      <c r="CE63" s="18">
        <f t="shared" ca="1" si="45"/>
        <v>0</v>
      </c>
      <c r="CF63" s="18">
        <f t="shared" ca="1" si="45"/>
        <v>0</v>
      </c>
      <c r="CG63" s="18">
        <f t="shared" ca="1" si="45"/>
        <v>0</v>
      </c>
      <c r="CH63" s="18">
        <f t="shared" ca="1" si="45"/>
        <v>0</v>
      </c>
      <c r="CI63" s="19">
        <f t="shared" ca="1" si="25"/>
        <v>6816618.7599999998</v>
      </c>
      <c r="CJ63" s="18">
        <f t="shared" ca="1" si="49"/>
        <v>0</v>
      </c>
      <c r="CK63" s="18">
        <f t="shared" ca="1" si="49"/>
        <v>0</v>
      </c>
      <c r="CL63" s="19">
        <f t="shared" ca="1" si="26"/>
        <v>6816618.7599999998</v>
      </c>
      <c r="CM63" s="18">
        <f t="shared" ca="1" si="50"/>
        <v>6816618.7599999998</v>
      </c>
      <c r="CN63" s="18">
        <f t="shared" ca="1" si="50"/>
        <v>0</v>
      </c>
      <c r="CO63" s="19">
        <f t="shared" ca="1" si="27"/>
        <v>0</v>
      </c>
      <c r="CP63" s="18">
        <f t="shared" ca="1" si="46"/>
        <v>0</v>
      </c>
      <c r="CQ63" s="18">
        <f t="shared" ca="1" si="46"/>
        <v>0</v>
      </c>
      <c r="CR63" s="18">
        <f t="shared" ca="1" si="46"/>
        <v>0</v>
      </c>
      <c r="CS63" s="18">
        <f t="shared" ca="1" si="46"/>
        <v>0</v>
      </c>
      <c r="CT63" s="18">
        <f t="shared" ca="1" si="46"/>
        <v>0</v>
      </c>
      <c r="CU63" s="19">
        <f t="shared" ca="1" si="48"/>
        <v>30306533.9500072</v>
      </c>
    </row>
    <row r="64" spans="1:99" ht="12.75" customHeight="1">
      <c r="A64" s="57" t="s">
        <v>263</v>
      </c>
      <c r="B64" s="17">
        <v>3006</v>
      </c>
      <c r="C64" s="58" t="s">
        <v>253</v>
      </c>
      <c r="D64" s="19">
        <f t="shared" ca="1" si="24"/>
        <v>0</v>
      </c>
      <c r="E64" s="18">
        <f t="shared" ca="1" si="42"/>
        <v>0</v>
      </c>
      <c r="F64" s="18">
        <f t="shared" ca="1" si="42"/>
        <v>0</v>
      </c>
      <c r="G64" s="18">
        <f t="shared" ca="1" si="42"/>
        <v>0</v>
      </c>
      <c r="H64" s="18">
        <f t="shared" ca="1" si="42"/>
        <v>0</v>
      </c>
      <c r="I64" s="18">
        <f t="shared" ca="1" si="42"/>
        <v>0</v>
      </c>
      <c r="J64" s="18">
        <f t="shared" ca="1" si="42"/>
        <v>0</v>
      </c>
      <c r="K64" s="18">
        <f t="shared" ca="1" si="42"/>
        <v>0</v>
      </c>
      <c r="L64" s="18">
        <f t="shared" ca="1" si="42"/>
        <v>0</v>
      </c>
      <c r="M64" s="18">
        <f t="shared" ca="1" si="42"/>
        <v>0</v>
      </c>
      <c r="N64" s="18">
        <f t="shared" ca="1" si="42"/>
        <v>0</v>
      </c>
      <c r="O64" s="18">
        <f t="shared" ca="1" si="42"/>
        <v>0</v>
      </c>
      <c r="P64" s="18">
        <f t="shared" ca="1" si="42"/>
        <v>0</v>
      </c>
      <c r="Q64" s="18">
        <f t="shared" ca="1" si="42"/>
        <v>0</v>
      </c>
      <c r="R64" s="18">
        <f t="shared" ca="1" si="42"/>
        <v>0</v>
      </c>
      <c r="S64" s="18">
        <f t="shared" ca="1" si="42"/>
        <v>0</v>
      </c>
      <c r="T64" s="18">
        <f t="shared" ca="1" si="11"/>
        <v>0</v>
      </c>
      <c r="U64" s="18">
        <f t="shared" ca="1" si="43"/>
        <v>0</v>
      </c>
      <c r="V64" s="18">
        <f t="shared" ca="1" si="43"/>
        <v>0</v>
      </c>
      <c r="W64" s="18">
        <f t="shared" ca="1" si="43"/>
        <v>0</v>
      </c>
      <c r="X64" s="18">
        <f t="shared" ca="1" si="43"/>
        <v>0</v>
      </c>
      <c r="Y64" s="18">
        <f t="shared" ca="1" si="43"/>
        <v>0</v>
      </c>
      <c r="Z64" s="18">
        <f t="shared" ca="1" si="43"/>
        <v>0</v>
      </c>
      <c r="AA64" s="18">
        <f t="shared" ca="1" si="43"/>
        <v>0</v>
      </c>
      <c r="AB64" s="18">
        <f t="shared" ca="1" si="43"/>
        <v>0</v>
      </c>
      <c r="AC64" s="18">
        <f t="shared" ca="1" si="43"/>
        <v>0</v>
      </c>
      <c r="AD64" s="18">
        <f t="shared" ca="1" si="43"/>
        <v>0</v>
      </c>
      <c r="AE64" s="18">
        <f t="shared" ca="1" si="43"/>
        <v>0</v>
      </c>
      <c r="AF64" s="18">
        <f t="shared" ca="1" si="43"/>
        <v>0</v>
      </c>
      <c r="AG64" s="18">
        <f t="shared" ca="1" si="43"/>
        <v>0</v>
      </c>
      <c r="AH64" s="18">
        <f t="shared" ca="1" si="43"/>
        <v>0</v>
      </c>
      <c r="AI64" s="18">
        <f t="shared" ca="1" si="43"/>
        <v>0</v>
      </c>
      <c r="AJ64" s="18">
        <f t="shared" ca="1" si="43"/>
        <v>0</v>
      </c>
      <c r="AK64" s="18">
        <f t="shared" ca="1" si="40"/>
        <v>0</v>
      </c>
      <c r="AL64" s="18">
        <f t="shared" ca="1" si="40"/>
        <v>0</v>
      </c>
      <c r="AM64" s="18">
        <f t="shared" ca="1" si="40"/>
        <v>0</v>
      </c>
      <c r="AN64" s="18">
        <f t="shared" ca="1" si="40"/>
        <v>0</v>
      </c>
      <c r="AO64" s="18">
        <f t="shared" ca="1" si="40"/>
        <v>0</v>
      </c>
      <c r="AP64" s="18">
        <f t="shared" ca="1" si="40"/>
        <v>0</v>
      </c>
      <c r="AQ64" s="18">
        <f t="shared" ca="1" si="40"/>
        <v>0</v>
      </c>
      <c r="AR64" s="18">
        <f t="shared" ca="1" si="40"/>
        <v>0</v>
      </c>
      <c r="AS64" s="18">
        <f t="shared" ca="1" si="40"/>
        <v>0</v>
      </c>
      <c r="AT64" s="18">
        <f t="shared" ca="1" si="40"/>
        <v>0</v>
      </c>
      <c r="AU64" s="18">
        <f t="shared" ca="1" si="40"/>
        <v>0</v>
      </c>
      <c r="AV64" s="18">
        <f t="shared" ca="1" si="40"/>
        <v>0</v>
      </c>
      <c r="AW64" s="18">
        <f t="shared" ca="1" si="40"/>
        <v>0</v>
      </c>
      <c r="AX64" s="18">
        <f t="shared" ca="1" si="40"/>
        <v>0</v>
      </c>
      <c r="AY64" s="18">
        <f t="shared" ca="1" si="40"/>
        <v>0</v>
      </c>
      <c r="AZ64" s="18">
        <f t="shared" ca="1" si="44"/>
        <v>0</v>
      </c>
      <c r="BA64" s="18">
        <f t="shared" ca="1" si="44"/>
        <v>0</v>
      </c>
      <c r="BB64" s="18">
        <f t="shared" ca="1" si="44"/>
        <v>0</v>
      </c>
      <c r="BC64" s="18">
        <f t="shared" ca="1" si="44"/>
        <v>0</v>
      </c>
      <c r="BD64" s="18">
        <f t="shared" ca="1" si="44"/>
        <v>67959367.480000004</v>
      </c>
      <c r="BE64" s="18">
        <f t="shared" ca="1" si="44"/>
        <v>0</v>
      </c>
      <c r="BF64" s="18">
        <f t="shared" ca="1" si="44"/>
        <v>0</v>
      </c>
      <c r="BG64" s="18">
        <f t="shared" ca="1" si="44"/>
        <v>0</v>
      </c>
      <c r="BH64" s="18">
        <f t="shared" ca="1" si="44"/>
        <v>0</v>
      </c>
      <c r="BI64" s="18">
        <f t="shared" ca="1" si="44"/>
        <v>0</v>
      </c>
      <c r="BJ64" s="18">
        <f t="shared" ca="1" si="44"/>
        <v>0</v>
      </c>
      <c r="BK64" s="18">
        <f t="shared" ca="1" si="44"/>
        <v>0</v>
      </c>
      <c r="BL64" s="18">
        <f t="shared" ca="1" si="44"/>
        <v>0</v>
      </c>
      <c r="BM64" s="18">
        <f t="shared" ca="1" si="44"/>
        <v>0</v>
      </c>
      <c r="BN64" s="18">
        <f t="shared" ca="1" si="44"/>
        <v>0</v>
      </c>
      <c r="BO64" s="18">
        <f t="shared" ca="1" si="44"/>
        <v>0</v>
      </c>
      <c r="BP64" s="18">
        <f t="shared" ca="1" si="41"/>
        <v>0</v>
      </c>
      <c r="BQ64" s="18">
        <f t="shared" ca="1" si="41"/>
        <v>0</v>
      </c>
      <c r="BR64" s="18">
        <f t="shared" ca="1" si="41"/>
        <v>0</v>
      </c>
      <c r="BS64" s="18">
        <f t="shared" ca="1" si="41"/>
        <v>0</v>
      </c>
      <c r="BT64" s="18">
        <f t="shared" ca="1" si="41"/>
        <v>0</v>
      </c>
      <c r="BU64" s="18">
        <f t="shared" ca="1" si="41"/>
        <v>0</v>
      </c>
      <c r="BV64" s="18">
        <f t="shared" ca="1" si="41"/>
        <v>0</v>
      </c>
      <c r="BW64" s="18">
        <f t="shared" ca="1" si="41"/>
        <v>0</v>
      </c>
      <c r="BX64" s="18">
        <f t="shared" ca="1" si="41"/>
        <v>0</v>
      </c>
      <c r="BY64" s="18">
        <f t="shared" ca="1" si="41"/>
        <v>0</v>
      </c>
      <c r="BZ64" s="18">
        <f t="shared" ca="1" si="41"/>
        <v>0</v>
      </c>
      <c r="CA64" s="18">
        <f t="shared" ca="1" si="41"/>
        <v>0</v>
      </c>
      <c r="CB64" s="18">
        <f t="shared" ca="1" si="41"/>
        <v>0</v>
      </c>
      <c r="CC64" s="18">
        <f t="shared" ca="1" si="45"/>
        <v>0</v>
      </c>
      <c r="CD64" s="18">
        <f t="shared" ca="1" si="45"/>
        <v>0</v>
      </c>
      <c r="CE64" s="18">
        <f t="shared" ca="1" si="45"/>
        <v>0</v>
      </c>
      <c r="CF64" s="18">
        <f t="shared" ca="1" si="45"/>
        <v>0</v>
      </c>
      <c r="CG64" s="18">
        <f t="shared" ca="1" si="45"/>
        <v>0</v>
      </c>
      <c r="CH64" s="18">
        <f t="shared" ca="1" si="45"/>
        <v>0</v>
      </c>
      <c r="CI64" s="19">
        <f t="shared" ca="1" si="25"/>
        <v>0</v>
      </c>
      <c r="CJ64" s="18">
        <f t="shared" ca="1" si="49"/>
        <v>0</v>
      </c>
      <c r="CK64" s="18">
        <f t="shared" ca="1" si="49"/>
        <v>0</v>
      </c>
      <c r="CL64" s="19">
        <f t="shared" ca="1" si="26"/>
        <v>0</v>
      </c>
      <c r="CM64" s="18">
        <f t="shared" ca="1" si="50"/>
        <v>0</v>
      </c>
      <c r="CN64" s="18">
        <f t="shared" ca="1" si="50"/>
        <v>0</v>
      </c>
      <c r="CO64" s="19">
        <f t="shared" ca="1" si="27"/>
        <v>0</v>
      </c>
      <c r="CP64" s="18">
        <f t="shared" ca="1" si="46"/>
        <v>0</v>
      </c>
      <c r="CQ64" s="18">
        <f t="shared" ca="1" si="46"/>
        <v>0</v>
      </c>
      <c r="CR64" s="18">
        <f t="shared" ca="1" si="46"/>
        <v>0</v>
      </c>
      <c r="CS64" s="18">
        <f t="shared" ca="1" si="46"/>
        <v>0</v>
      </c>
      <c r="CT64" s="18">
        <f t="shared" ca="1" si="46"/>
        <v>0</v>
      </c>
      <c r="CU64" s="19">
        <f t="shared" ca="1" si="48"/>
        <v>67959367.480000004</v>
      </c>
    </row>
    <row r="65" spans="1:230" ht="12.75" customHeight="1">
      <c r="A65" s="57" t="s">
        <v>265</v>
      </c>
      <c r="B65" s="17">
        <v>3007</v>
      </c>
      <c r="C65" s="58" t="s">
        <v>253</v>
      </c>
      <c r="D65" s="19">
        <f t="shared" ca="1" si="24"/>
        <v>0</v>
      </c>
      <c r="E65" s="18">
        <f t="shared" ca="1" si="42"/>
        <v>0</v>
      </c>
      <c r="F65" s="18">
        <f t="shared" ca="1" si="42"/>
        <v>0</v>
      </c>
      <c r="G65" s="18">
        <f t="shared" ca="1" si="42"/>
        <v>0</v>
      </c>
      <c r="H65" s="18">
        <f t="shared" ca="1" si="42"/>
        <v>0</v>
      </c>
      <c r="I65" s="18">
        <f t="shared" ca="1" si="42"/>
        <v>0</v>
      </c>
      <c r="J65" s="18">
        <f t="shared" ca="1" si="42"/>
        <v>0</v>
      </c>
      <c r="K65" s="18">
        <f t="shared" ca="1" si="42"/>
        <v>0</v>
      </c>
      <c r="L65" s="18">
        <f t="shared" ca="1" si="42"/>
        <v>0</v>
      </c>
      <c r="M65" s="18">
        <f t="shared" ca="1" si="42"/>
        <v>0</v>
      </c>
      <c r="N65" s="18">
        <f t="shared" ca="1" si="42"/>
        <v>0</v>
      </c>
      <c r="O65" s="18">
        <f t="shared" ca="1" si="42"/>
        <v>0</v>
      </c>
      <c r="P65" s="18">
        <f t="shared" ca="1" si="42"/>
        <v>0</v>
      </c>
      <c r="Q65" s="18">
        <f t="shared" ca="1" si="42"/>
        <v>0</v>
      </c>
      <c r="R65" s="18">
        <f t="shared" ca="1" si="42"/>
        <v>0</v>
      </c>
      <c r="S65" s="18">
        <f t="shared" ca="1" si="42"/>
        <v>0</v>
      </c>
      <c r="T65" s="18">
        <f t="shared" ca="1" si="11"/>
        <v>0</v>
      </c>
      <c r="U65" s="18">
        <f t="shared" ca="1" si="43"/>
        <v>0</v>
      </c>
      <c r="V65" s="18">
        <f t="shared" ca="1" si="43"/>
        <v>0</v>
      </c>
      <c r="W65" s="18">
        <f t="shared" ca="1" si="43"/>
        <v>0</v>
      </c>
      <c r="X65" s="18">
        <f t="shared" ca="1" si="43"/>
        <v>0</v>
      </c>
      <c r="Y65" s="18">
        <f t="shared" ca="1" si="43"/>
        <v>0</v>
      </c>
      <c r="Z65" s="18">
        <f t="shared" ca="1" si="43"/>
        <v>0</v>
      </c>
      <c r="AA65" s="18">
        <f t="shared" ca="1" si="43"/>
        <v>0</v>
      </c>
      <c r="AB65" s="18">
        <f t="shared" ca="1" si="43"/>
        <v>0</v>
      </c>
      <c r="AC65" s="18">
        <f t="shared" ca="1" si="43"/>
        <v>0</v>
      </c>
      <c r="AD65" s="18">
        <f t="shared" ca="1" si="43"/>
        <v>0</v>
      </c>
      <c r="AE65" s="18">
        <f t="shared" ca="1" si="43"/>
        <v>0</v>
      </c>
      <c r="AF65" s="18">
        <f t="shared" ca="1" si="43"/>
        <v>0</v>
      </c>
      <c r="AG65" s="18">
        <f t="shared" ca="1" si="43"/>
        <v>0</v>
      </c>
      <c r="AH65" s="18">
        <f t="shared" ca="1" si="43"/>
        <v>0</v>
      </c>
      <c r="AI65" s="18">
        <f t="shared" ca="1" si="43"/>
        <v>0</v>
      </c>
      <c r="AJ65" s="18">
        <f t="shared" ca="1" si="43"/>
        <v>0</v>
      </c>
      <c r="AK65" s="18">
        <f t="shared" ca="1" si="40"/>
        <v>0</v>
      </c>
      <c r="AL65" s="18">
        <f t="shared" ca="1" si="40"/>
        <v>0</v>
      </c>
      <c r="AM65" s="18">
        <f t="shared" ca="1" si="40"/>
        <v>0</v>
      </c>
      <c r="AN65" s="18">
        <f t="shared" ca="1" si="40"/>
        <v>0</v>
      </c>
      <c r="AO65" s="18">
        <f t="shared" ca="1" si="40"/>
        <v>0</v>
      </c>
      <c r="AP65" s="18">
        <f t="shared" ca="1" si="40"/>
        <v>0</v>
      </c>
      <c r="AQ65" s="18">
        <f t="shared" ca="1" si="40"/>
        <v>0</v>
      </c>
      <c r="AR65" s="18">
        <f t="shared" ca="1" si="40"/>
        <v>0</v>
      </c>
      <c r="AS65" s="18">
        <f t="shared" ca="1" si="40"/>
        <v>0</v>
      </c>
      <c r="AT65" s="18">
        <f t="shared" ca="1" si="40"/>
        <v>0</v>
      </c>
      <c r="AU65" s="18">
        <f t="shared" ca="1" si="40"/>
        <v>0</v>
      </c>
      <c r="AV65" s="18">
        <f t="shared" ca="1" si="40"/>
        <v>0</v>
      </c>
      <c r="AW65" s="18">
        <f t="shared" ca="1" si="40"/>
        <v>0</v>
      </c>
      <c r="AX65" s="18">
        <f t="shared" ca="1" si="40"/>
        <v>0</v>
      </c>
      <c r="AY65" s="18">
        <f t="shared" ca="1" si="40"/>
        <v>0</v>
      </c>
      <c r="AZ65" s="18">
        <f t="shared" ca="1" si="44"/>
        <v>0</v>
      </c>
      <c r="BA65" s="18">
        <f t="shared" ca="1" si="44"/>
        <v>0</v>
      </c>
      <c r="BB65" s="18">
        <f t="shared" ca="1" si="44"/>
        <v>0</v>
      </c>
      <c r="BC65" s="18">
        <f t="shared" ca="1" si="44"/>
        <v>0</v>
      </c>
      <c r="BD65" s="18">
        <f t="shared" ca="1" si="44"/>
        <v>105310.27</v>
      </c>
      <c r="BE65" s="18">
        <f t="shared" ca="1" si="44"/>
        <v>0</v>
      </c>
      <c r="BF65" s="18">
        <f t="shared" ca="1" si="44"/>
        <v>0</v>
      </c>
      <c r="BG65" s="18">
        <f t="shared" ca="1" si="44"/>
        <v>0</v>
      </c>
      <c r="BH65" s="18">
        <f t="shared" ca="1" si="44"/>
        <v>0</v>
      </c>
      <c r="BI65" s="18">
        <f t="shared" ca="1" si="44"/>
        <v>0</v>
      </c>
      <c r="BJ65" s="18">
        <f t="shared" ca="1" si="44"/>
        <v>0</v>
      </c>
      <c r="BK65" s="18">
        <f t="shared" ca="1" si="44"/>
        <v>0</v>
      </c>
      <c r="BL65" s="18">
        <f t="shared" ca="1" si="44"/>
        <v>0</v>
      </c>
      <c r="BM65" s="18">
        <f t="shared" ca="1" si="44"/>
        <v>0</v>
      </c>
      <c r="BN65" s="18">
        <f t="shared" ca="1" si="44"/>
        <v>0</v>
      </c>
      <c r="BO65" s="18">
        <f t="shared" ca="1" si="44"/>
        <v>0</v>
      </c>
      <c r="BP65" s="18">
        <f t="shared" ca="1" si="41"/>
        <v>0</v>
      </c>
      <c r="BQ65" s="18">
        <f t="shared" ca="1" si="41"/>
        <v>0</v>
      </c>
      <c r="BR65" s="18">
        <f t="shared" ca="1" si="41"/>
        <v>0</v>
      </c>
      <c r="BS65" s="18">
        <f t="shared" ca="1" si="41"/>
        <v>0</v>
      </c>
      <c r="BT65" s="18">
        <f t="shared" ca="1" si="41"/>
        <v>0</v>
      </c>
      <c r="BU65" s="18">
        <f t="shared" ca="1" si="41"/>
        <v>0</v>
      </c>
      <c r="BV65" s="18">
        <f t="shared" ca="1" si="41"/>
        <v>0</v>
      </c>
      <c r="BW65" s="18">
        <f t="shared" ca="1" si="41"/>
        <v>0</v>
      </c>
      <c r="BX65" s="18">
        <f t="shared" ca="1" si="41"/>
        <v>0</v>
      </c>
      <c r="BY65" s="18">
        <f t="shared" ca="1" si="41"/>
        <v>0</v>
      </c>
      <c r="BZ65" s="18">
        <f t="shared" ca="1" si="41"/>
        <v>0</v>
      </c>
      <c r="CA65" s="18">
        <f t="shared" ca="1" si="41"/>
        <v>0</v>
      </c>
      <c r="CB65" s="18">
        <f t="shared" ca="1" si="41"/>
        <v>0</v>
      </c>
      <c r="CC65" s="18">
        <f t="shared" ca="1" si="45"/>
        <v>0</v>
      </c>
      <c r="CD65" s="18">
        <f t="shared" ca="1" si="45"/>
        <v>0</v>
      </c>
      <c r="CE65" s="18">
        <f t="shared" ca="1" si="45"/>
        <v>0</v>
      </c>
      <c r="CF65" s="18">
        <f t="shared" ca="1" si="45"/>
        <v>0</v>
      </c>
      <c r="CG65" s="18">
        <f t="shared" ca="1" si="45"/>
        <v>0</v>
      </c>
      <c r="CH65" s="18">
        <f t="shared" ca="1" si="45"/>
        <v>0</v>
      </c>
      <c r="CI65" s="19">
        <f t="shared" ca="1" si="25"/>
        <v>0</v>
      </c>
      <c r="CJ65" s="18">
        <f t="shared" ca="1" si="49"/>
        <v>0</v>
      </c>
      <c r="CK65" s="18">
        <f t="shared" ca="1" si="49"/>
        <v>0</v>
      </c>
      <c r="CL65" s="19">
        <f t="shared" ca="1" si="26"/>
        <v>0</v>
      </c>
      <c r="CM65" s="18">
        <f t="shared" ca="1" si="50"/>
        <v>0</v>
      </c>
      <c r="CN65" s="18">
        <f t="shared" ca="1" si="50"/>
        <v>0</v>
      </c>
      <c r="CO65" s="19">
        <f t="shared" ca="1" si="27"/>
        <v>0</v>
      </c>
      <c r="CP65" s="18">
        <f t="shared" ca="1" si="46"/>
        <v>0</v>
      </c>
      <c r="CQ65" s="18">
        <f t="shared" ca="1" si="46"/>
        <v>0</v>
      </c>
      <c r="CR65" s="18">
        <f t="shared" ca="1" si="46"/>
        <v>0</v>
      </c>
      <c r="CS65" s="18">
        <f t="shared" ca="1" si="46"/>
        <v>0</v>
      </c>
      <c r="CT65" s="18">
        <f t="shared" ca="1" si="46"/>
        <v>0</v>
      </c>
      <c r="CU65" s="19">
        <f t="shared" ca="1" si="48"/>
        <v>105310.27</v>
      </c>
    </row>
    <row r="66" spans="1:230" ht="12.75" customHeight="1">
      <c r="A66" s="57" t="s">
        <v>267</v>
      </c>
      <c r="B66" s="17">
        <v>3008</v>
      </c>
      <c r="C66" s="58" t="s">
        <v>253</v>
      </c>
      <c r="D66" s="19">
        <f t="shared" ca="1" si="24"/>
        <v>0</v>
      </c>
      <c r="E66" s="18">
        <f t="shared" ca="1" si="42"/>
        <v>0</v>
      </c>
      <c r="F66" s="18">
        <f t="shared" ca="1" si="42"/>
        <v>0</v>
      </c>
      <c r="G66" s="18">
        <f t="shared" ca="1" si="42"/>
        <v>0</v>
      </c>
      <c r="H66" s="18">
        <f t="shared" ca="1" si="42"/>
        <v>0</v>
      </c>
      <c r="I66" s="18">
        <f t="shared" ca="1" si="42"/>
        <v>0</v>
      </c>
      <c r="J66" s="18">
        <f t="shared" ca="1" si="42"/>
        <v>0</v>
      </c>
      <c r="K66" s="18">
        <f t="shared" ca="1" si="42"/>
        <v>0</v>
      </c>
      <c r="L66" s="18">
        <f t="shared" ca="1" si="42"/>
        <v>0</v>
      </c>
      <c r="M66" s="18">
        <f t="shared" ca="1" si="42"/>
        <v>0</v>
      </c>
      <c r="N66" s="18">
        <f t="shared" ca="1" si="42"/>
        <v>0</v>
      </c>
      <c r="O66" s="18">
        <f t="shared" ca="1" si="42"/>
        <v>0</v>
      </c>
      <c r="P66" s="18">
        <f t="shared" ca="1" si="42"/>
        <v>0</v>
      </c>
      <c r="Q66" s="18">
        <f t="shared" ca="1" si="42"/>
        <v>0</v>
      </c>
      <c r="R66" s="18">
        <f t="shared" ca="1" si="42"/>
        <v>0</v>
      </c>
      <c r="S66" s="18">
        <f t="shared" ca="1" si="42"/>
        <v>0</v>
      </c>
      <c r="T66" s="18">
        <f t="shared" ca="1" si="11"/>
        <v>0</v>
      </c>
      <c r="U66" s="18">
        <f t="shared" ca="1" si="43"/>
        <v>0</v>
      </c>
      <c r="V66" s="18">
        <f t="shared" ca="1" si="43"/>
        <v>0</v>
      </c>
      <c r="W66" s="18">
        <f t="shared" ca="1" si="43"/>
        <v>0</v>
      </c>
      <c r="X66" s="18">
        <f t="shared" ca="1" si="43"/>
        <v>0</v>
      </c>
      <c r="Y66" s="18">
        <f t="shared" ca="1" si="43"/>
        <v>0</v>
      </c>
      <c r="Z66" s="18">
        <f t="shared" ca="1" si="43"/>
        <v>0</v>
      </c>
      <c r="AA66" s="18">
        <f t="shared" ca="1" si="43"/>
        <v>0</v>
      </c>
      <c r="AB66" s="18">
        <f t="shared" ca="1" si="43"/>
        <v>0</v>
      </c>
      <c r="AC66" s="18">
        <f t="shared" ca="1" si="43"/>
        <v>0</v>
      </c>
      <c r="AD66" s="18">
        <f t="shared" ca="1" si="43"/>
        <v>0</v>
      </c>
      <c r="AE66" s="18">
        <f t="shared" ca="1" si="43"/>
        <v>0</v>
      </c>
      <c r="AF66" s="18">
        <f t="shared" ca="1" si="43"/>
        <v>0</v>
      </c>
      <c r="AG66" s="18">
        <f t="shared" ca="1" si="43"/>
        <v>0</v>
      </c>
      <c r="AH66" s="18">
        <f t="shared" ca="1" si="43"/>
        <v>0</v>
      </c>
      <c r="AI66" s="18">
        <f t="shared" ca="1" si="43"/>
        <v>0</v>
      </c>
      <c r="AJ66" s="18">
        <f t="shared" ca="1" si="43"/>
        <v>0</v>
      </c>
      <c r="AK66" s="18">
        <f t="shared" ca="1" si="40"/>
        <v>0</v>
      </c>
      <c r="AL66" s="18">
        <f t="shared" ca="1" si="40"/>
        <v>0</v>
      </c>
      <c r="AM66" s="18">
        <f t="shared" ca="1" si="40"/>
        <v>0</v>
      </c>
      <c r="AN66" s="18">
        <f t="shared" ca="1" si="40"/>
        <v>0</v>
      </c>
      <c r="AO66" s="18">
        <f t="shared" ca="1" si="40"/>
        <v>0</v>
      </c>
      <c r="AP66" s="18">
        <f t="shared" ca="1" si="40"/>
        <v>0</v>
      </c>
      <c r="AQ66" s="18">
        <f t="shared" ca="1" si="40"/>
        <v>0</v>
      </c>
      <c r="AR66" s="18">
        <f t="shared" ca="1" si="40"/>
        <v>0</v>
      </c>
      <c r="AS66" s="18">
        <f t="shared" ca="1" si="40"/>
        <v>0</v>
      </c>
      <c r="AT66" s="18">
        <f t="shared" ca="1" si="40"/>
        <v>0</v>
      </c>
      <c r="AU66" s="18">
        <f t="shared" ca="1" si="40"/>
        <v>0</v>
      </c>
      <c r="AV66" s="18">
        <f t="shared" ca="1" si="40"/>
        <v>0</v>
      </c>
      <c r="AW66" s="18">
        <f t="shared" ca="1" si="40"/>
        <v>0</v>
      </c>
      <c r="AX66" s="18">
        <f t="shared" ca="1" si="40"/>
        <v>0</v>
      </c>
      <c r="AY66" s="18">
        <f t="shared" ca="1" si="40"/>
        <v>0</v>
      </c>
      <c r="AZ66" s="18">
        <f t="shared" ca="1" si="44"/>
        <v>0</v>
      </c>
      <c r="BA66" s="18">
        <f t="shared" ca="1" si="44"/>
        <v>0</v>
      </c>
      <c r="BB66" s="18">
        <f t="shared" ca="1" si="44"/>
        <v>0</v>
      </c>
      <c r="BC66" s="18">
        <f t="shared" ca="1" si="44"/>
        <v>0</v>
      </c>
      <c r="BD66" s="18">
        <f t="shared" ca="1" si="44"/>
        <v>23858703.100000042</v>
      </c>
      <c r="BE66" s="18">
        <f t="shared" ca="1" si="44"/>
        <v>0</v>
      </c>
      <c r="BF66" s="18">
        <f t="shared" ca="1" si="44"/>
        <v>0</v>
      </c>
      <c r="BG66" s="18">
        <f t="shared" ca="1" si="44"/>
        <v>0</v>
      </c>
      <c r="BH66" s="18">
        <f t="shared" ca="1" si="44"/>
        <v>0</v>
      </c>
      <c r="BI66" s="18">
        <f t="shared" ca="1" si="44"/>
        <v>0</v>
      </c>
      <c r="BJ66" s="18">
        <f t="shared" ca="1" si="44"/>
        <v>0</v>
      </c>
      <c r="BK66" s="18">
        <f t="shared" ca="1" si="44"/>
        <v>0</v>
      </c>
      <c r="BL66" s="18">
        <f t="shared" ca="1" si="44"/>
        <v>0</v>
      </c>
      <c r="BM66" s="18">
        <f t="shared" ca="1" si="44"/>
        <v>0</v>
      </c>
      <c r="BN66" s="18">
        <f t="shared" ca="1" si="44"/>
        <v>0</v>
      </c>
      <c r="BO66" s="18">
        <f t="shared" ca="1" si="44"/>
        <v>0</v>
      </c>
      <c r="BP66" s="18">
        <f t="shared" ca="1" si="41"/>
        <v>0</v>
      </c>
      <c r="BQ66" s="18">
        <f t="shared" ca="1" si="41"/>
        <v>0</v>
      </c>
      <c r="BR66" s="18">
        <f t="shared" ca="1" si="41"/>
        <v>0</v>
      </c>
      <c r="BS66" s="18">
        <f t="shared" ca="1" si="41"/>
        <v>0</v>
      </c>
      <c r="BT66" s="18">
        <f t="shared" ca="1" si="41"/>
        <v>0</v>
      </c>
      <c r="BU66" s="18">
        <f t="shared" ca="1" si="41"/>
        <v>0</v>
      </c>
      <c r="BV66" s="18">
        <f t="shared" ca="1" si="41"/>
        <v>0</v>
      </c>
      <c r="BW66" s="18">
        <f t="shared" ca="1" si="41"/>
        <v>0</v>
      </c>
      <c r="BX66" s="18">
        <f t="shared" ca="1" si="41"/>
        <v>0</v>
      </c>
      <c r="BY66" s="18">
        <f t="shared" ca="1" si="41"/>
        <v>0</v>
      </c>
      <c r="BZ66" s="18">
        <f t="shared" ca="1" si="41"/>
        <v>0</v>
      </c>
      <c r="CA66" s="18">
        <f t="shared" ca="1" si="41"/>
        <v>0</v>
      </c>
      <c r="CB66" s="18">
        <f t="shared" ca="1" si="41"/>
        <v>0</v>
      </c>
      <c r="CC66" s="18">
        <f t="shared" ca="1" si="45"/>
        <v>0</v>
      </c>
      <c r="CD66" s="18">
        <f t="shared" ca="1" si="45"/>
        <v>0</v>
      </c>
      <c r="CE66" s="18">
        <f t="shared" ca="1" si="45"/>
        <v>0</v>
      </c>
      <c r="CF66" s="18">
        <f t="shared" ca="1" si="45"/>
        <v>0</v>
      </c>
      <c r="CG66" s="18">
        <f t="shared" ca="1" si="45"/>
        <v>0</v>
      </c>
      <c r="CH66" s="18">
        <f t="shared" ca="1" si="45"/>
        <v>0</v>
      </c>
      <c r="CI66" s="19">
        <f t="shared" ca="1" si="25"/>
        <v>0</v>
      </c>
      <c r="CJ66" s="18">
        <f t="shared" ca="1" si="49"/>
        <v>0</v>
      </c>
      <c r="CK66" s="18">
        <f t="shared" ca="1" si="49"/>
        <v>0</v>
      </c>
      <c r="CL66" s="19">
        <f t="shared" ca="1" si="26"/>
        <v>0</v>
      </c>
      <c r="CM66" s="18">
        <f t="shared" ca="1" si="50"/>
        <v>0</v>
      </c>
      <c r="CN66" s="18">
        <f t="shared" ca="1" si="50"/>
        <v>0</v>
      </c>
      <c r="CO66" s="19">
        <f t="shared" ca="1" si="27"/>
        <v>0</v>
      </c>
      <c r="CP66" s="18">
        <f t="shared" ca="1" si="46"/>
        <v>0</v>
      </c>
      <c r="CQ66" s="18">
        <f t="shared" ca="1" si="46"/>
        <v>0</v>
      </c>
      <c r="CR66" s="18">
        <f t="shared" ca="1" si="46"/>
        <v>0</v>
      </c>
      <c r="CS66" s="18">
        <f t="shared" ca="1" si="46"/>
        <v>0</v>
      </c>
      <c r="CT66" s="18">
        <f t="shared" ca="1" si="46"/>
        <v>0</v>
      </c>
      <c r="CU66" s="19">
        <f t="shared" ca="1" si="48"/>
        <v>23858703.100000042</v>
      </c>
    </row>
    <row r="67" spans="1:230" ht="12.75" customHeight="1">
      <c r="A67" s="57" t="s">
        <v>269</v>
      </c>
      <c r="B67" s="17">
        <v>3009</v>
      </c>
      <c r="C67" s="58" t="s">
        <v>253</v>
      </c>
      <c r="D67" s="19">
        <f t="shared" ca="1" si="24"/>
        <v>0</v>
      </c>
      <c r="E67" s="18">
        <f t="shared" ca="1" si="42"/>
        <v>0</v>
      </c>
      <c r="F67" s="18">
        <f t="shared" ca="1" si="42"/>
        <v>0</v>
      </c>
      <c r="G67" s="18">
        <f t="shared" ca="1" si="42"/>
        <v>0</v>
      </c>
      <c r="H67" s="18">
        <f t="shared" ca="1" si="42"/>
        <v>0</v>
      </c>
      <c r="I67" s="18">
        <f t="shared" ca="1" si="42"/>
        <v>0</v>
      </c>
      <c r="J67" s="18">
        <f t="shared" ca="1" si="42"/>
        <v>0</v>
      </c>
      <c r="K67" s="18">
        <f t="shared" ca="1" si="42"/>
        <v>0</v>
      </c>
      <c r="L67" s="18">
        <f t="shared" ca="1" si="42"/>
        <v>0</v>
      </c>
      <c r="M67" s="18">
        <f t="shared" ca="1" si="42"/>
        <v>0</v>
      </c>
      <c r="N67" s="18">
        <f t="shared" ca="1" si="42"/>
        <v>0</v>
      </c>
      <c r="O67" s="18">
        <f t="shared" ca="1" si="42"/>
        <v>0</v>
      </c>
      <c r="P67" s="18">
        <f t="shared" ca="1" si="42"/>
        <v>0</v>
      </c>
      <c r="Q67" s="18">
        <f t="shared" ca="1" si="42"/>
        <v>0</v>
      </c>
      <c r="R67" s="18">
        <f t="shared" ca="1" si="42"/>
        <v>0</v>
      </c>
      <c r="S67" s="18">
        <f t="shared" ca="1" si="42"/>
        <v>0</v>
      </c>
      <c r="T67" s="18">
        <f t="shared" ca="1" si="11"/>
        <v>0</v>
      </c>
      <c r="U67" s="18">
        <f t="shared" ca="1" si="43"/>
        <v>0</v>
      </c>
      <c r="V67" s="18">
        <f t="shared" ca="1" si="43"/>
        <v>0</v>
      </c>
      <c r="W67" s="18">
        <f t="shared" ca="1" si="43"/>
        <v>0</v>
      </c>
      <c r="X67" s="18">
        <f t="shared" ca="1" si="43"/>
        <v>0</v>
      </c>
      <c r="Y67" s="18">
        <f t="shared" ca="1" si="43"/>
        <v>0</v>
      </c>
      <c r="Z67" s="18">
        <f t="shared" ca="1" si="43"/>
        <v>0</v>
      </c>
      <c r="AA67" s="18">
        <f t="shared" ca="1" si="43"/>
        <v>0</v>
      </c>
      <c r="AB67" s="18">
        <f t="shared" ca="1" si="43"/>
        <v>0</v>
      </c>
      <c r="AC67" s="18">
        <f t="shared" ca="1" si="43"/>
        <v>0</v>
      </c>
      <c r="AD67" s="18">
        <f t="shared" ca="1" si="43"/>
        <v>0</v>
      </c>
      <c r="AE67" s="18">
        <f t="shared" ca="1" si="43"/>
        <v>0</v>
      </c>
      <c r="AF67" s="18">
        <f t="shared" ca="1" si="43"/>
        <v>0</v>
      </c>
      <c r="AG67" s="18">
        <f t="shared" ca="1" si="43"/>
        <v>0</v>
      </c>
      <c r="AH67" s="18">
        <f t="shared" ca="1" si="43"/>
        <v>0</v>
      </c>
      <c r="AI67" s="18">
        <f t="shared" ca="1" si="43"/>
        <v>0</v>
      </c>
      <c r="AJ67" s="18">
        <f t="shared" ca="1" si="43"/>
        <v>0</v>
      </c>
      <c r="AK67" s="18">
        <f t="shared" ca="1" si="40"/>
        <v>0</v>
      </c>
      <c r="AL67" s="18">
        <f t="shared" ca="1" si="40"/>
        <v>0</v>
      </c>
      <c r="AM67" s="18">
        <f t="shared" ca="1" si="40"/>
        <v>0</v>
      </c>
      <c r="AN67" s="18">
        <f t="shared" ca="1" si="40"/>
        <v>0</v>
      </c>
      <c r="AO67" s="18">
        <f t="shared" ca="1" si="40"/>
        <v>0</v>
      </c>
      <c r="AP67" s="18">
        <f t="shared" ca="1" si="40"/>
        <v>0</v>
      </c>
      <c r="AQ67" s="18">
        <f t="shared" ca="1" si="40"/>
        <v>0</v>
      </c>
      <c r="AR67" s="18">
        <f t="shared" ca="1" si="40"/>
        <v>0</v>
      </c>
      <c r="AS67" s="18">
        <f t="shared" ca="1" si="40"/>
        <v>0</v>
      </c>
      <c r="AT67" s="18">
        <f t="shared" ca="1" si="40"/>
        <v>0</v>
      </c>
      <c r="AU67" s="18">
        <f t="shared" ca="1" si="40"/>
        <v>0</v>
      </c>
      <c r="AV67" s="18">
        <f t="shared" ca="1" si="40"/>
        <v>0</v>
      </c>
      <c r="AW67" s="18">
        <f t="shared" ca="1" si="40"/>
        <v>0</v>
      </c>
      <c r="AX67" s="18">
        <f t="shared" ca="1" si="40"/>
        <v>0</v>
      </c>
      <c r="AY67" s="18">
        <f t="shared" ca="1" si="40"/>
        <v>0</v>
      </c>
      <c r="AZ67" s="18">
        <f t="shared" ca="1" si="44"/>
        <v>0</v>
      </c>
      <c r="BA67" s="18">
        <f t="shared" ca="1" si="44"/>
        <v>0</v>
      </c>
      <c r="BB67" s="18">
        <f t="shared" ca="1" si="44"/>
        <v>0</v>
      </c>
      <c r="BC67" s="18">
        <f t="shared" ca="1" si="44"/>
        <v>0</v>
      </c>
      <c r="BD67" s="18">
        <f t="shared" ca="1" si="44"/>
        <v>112563197.99000013</v>
      </c>
      <c r="BE67" s="18">
        <f t="shared" ca="1" si="44"/>
        <v>93832569.860000014</v>
      </c>
      <c r="BF67" s="18">
        <f t="shared" ca="1" si="44"/>
        <v>0</v>
      </c>
      <c r="BG67" s="18">
        <f t="shared" ca="1" si="44"/>
        <v>0</v>
      </c>
      <c r="BH67" s="18">
        <f t="shared" ca="1" si="44"/>
        <v>0</v>
      </c>
      <c r="BI67" s="18">
        <f t="shared" ca="1" si="44"/>
        <v>0</v>
      </c>
      <c r="BJ67" s="18">
        <f t="shared" ca="1" si="44"/>
        <v>0</v>
      </c>
      <c r="BK67" s="18">
        <f t="shared" ca="1" si="44"/>
        <v>0</v>
      </c>
      <c r="BL67" s="18">
        <f t="shared" ca="1" si="44"/>
        <v>0</v>
      </c>
      <c r="BM67" s="18">
        <f t="shared" ca="1" si="44"/>
        <v>0</v>
      </c>
      <c r="BN67" s="18">
        <f t="shared" ca="1" si="44"/>
        <v>0</v>
      </c>
      <c r="BO67" s="18">
        <f t="shared" ca="1" si="44"/>
        <v>0</v>
      </c>
      <c r="BP67" s="18">
        <f t="shared" ca="1" si="41"/>
        <v>0</v>
      </c>
      <c r="BQ67" s="18">
        <f t="shared" ca="1" si="41"/>
        <v>0</v>
      </c>
      <c r="BR67" s="18">
        <f t="shared" ca="1" si="41"/>
        <v>0</v>
      </c>
      <c r="BS67" s="18">
        <f t="shared" ca="1" si="41"/>
        <v>0</v>
      </c>
      <c r="BT67" s="18">
        <f t="shared" ca="1" si="41"/>
        <v>0</v>
      </c>
      <c r="BU67" s="18">
        <f t="shared" ca="1" si="41"/>
        <v>0</v>
      </c>
      <c r="BV67" s="18">
        <f t="shared" ca="1" si="41"/>
        <v>0</v>
      </c>
      <c r="BW67" s="18">
        <f t="shared" ca="1" si="41"/>
        <v>0</v>
      </c>
      <c r="BX67" s="18">
        <f t="shared" ca="1" si="41"/>
        <v>0</v>
      </c>
      <c r="BY67" s="18">
        <f t="shared" ca="1" si="41"/>
        <v>0</v>
      </c>
      <c r="BZ67" s="18">
        <f t="shared" ca="1" si="41"/>
        <v>0</v>
      </c>
      <c r="CA67" s="18">
        <f t="shared" ca="1" si="41"/>
        <v>0</v>
      </c>
      <c r="CB67" s="18">
        <f t="shared" ca="1" si="41"/>
        <v>0</v>
      </c>
      <c r="CC67" s="18">
        <f t="shared" ca="1" si="45"/>
        <v>0</v>
      </c>
      <c r="CD67" s="18">
        <f t="shared" ca="1" si="45"/>
        <v>0</v>
      </c>
      <c r="CE67" s="18">
        <f t="shared" ca="1" si="45"/>
        <v>0</v>
      </c>
      <c r="CF67" s="18">
        <f t="shared" ca="1" si="45"/>
        <v>0</v>
      </c>
      <c r="CG67" s="18">
        <f t="shared" ca="1" si="45"/>
        <v>0</v>
      </c>
      <c r="CH67" s="18">
        <f t="shared" ca="1" si="45"/>
        <v>0</v>
      </c>
      <c r="CI67" s="19">
        <f t="shared" ca="1" si="25"/>
        <v>117618587.66</v>
      </c>
      <c r="CJ67" s="18">
        <f t="shared" ca="1" si="49"/>
        <v>0</v>
      </c>
      <c r="CK67" s="18">
        <f t="shared" ca="1" si="49"/>
        <v>0</v>
      </c>
      <c r="CL67" s="19">
        <f t="shared" ca="1" si="26"/>
        <v>117618587.66</v>
      </c>
      <c r="CM67" s="18">
        <f t="shared" ca="1" si="50"/>
        <v>16821696.379999999</v>
      </c>
      <c r="CN67" s="18">
        <f t="shared" ca="1" si="50"/>
        <v>100796891.28</v>
      </c>
      <c r="CO67" s="19">
        <f t="shared" ca="1" si="27"/>
        <v>0</v>
      </c>
      <c r="CP67" s="18">
        <f t="shared" ca="1" si="46"/>
        <v>0</v>
      </c>
      <c r="CQ67" s="18">
        <f t="shared" ca="1" si="46"/>
        <v>0</v>
      </c>
      <c r="CR67" s="18">
        <f t="shared" ca="1" si="46"/>
        <v>0</v>
      </c>
      <c r="CS67" s="18">
        <f t="shared" ca="1" si="46"/>
        <v>0</v>
      </c>
      <c r="CT67" s="18">
        <f t="shared" ca="1" si="46"/>
        <v>0</v>
      </c>
      <c r="CU67" s="19">
        <f t="shared" ca="1" si="48"/>
        <v>324014355.51000011</v>
      </c>
    </row>
    <row r="68" spans="1:230" ht="12.75" customHeight="1">
      <c r="A68" s="57" t="s">
        <v>271</v>
      </c>
      <c r="B68" s="17">
        <v>3011</v>
      </c>
      <c r="C68" s="58" t="s">
        <v>253</v>
      </c>
      <c r="D68" s="19">
        <f t="shared" ca="1" si="24"/>
        <v>0</v>
      </c>
      <c r="E68" s="18">
        <f t="shared" ca="1" si="42"/>
        <v>0</v>
      </c>
      <c r="F68" s="18">
        <f t="shared" ca="1" si="42"/>
        <v>0</v>
      </c>
      <c r="G68" s="18">
        <f t="shared" ca="1" si="42"/>
        <v>0</v>
      </c>
      <c r="H68" s="18">
        <f t="shared" ca="1" si="42"/>
        <v>0</v>
      </c>
      <c r="I68" s="18">
        <f t="shared" ca="1" si="42"/>
        <v>0</v>
      </c>
      <c r="J68" s="18">
        <f t="shared" ca="1" si="42"/>
        <v>0</v>
      </c>
      <c r="K68" s="18">
        <f t="shared" ca="1" si="42"/>
        <v>0</v>
      </c>
      <c r="L68" s="18">
        <f t="shared" ca="1" si="42"/>
        <v>0</v>
      </c>
      <c r="M68" s="18">
        <f t="shared" ca="1" si="42"/>
        <v>0</v>
      </c>
      <c r="N68" s="18">
        <f t="shared" ca="1" si="42"/>
        <v>0</v>
      </c>
      <c r="O68" s="18">
        <f t="shared" ca="1" si="42"/>
        <v>0</v>
      </c>
      <c r="P68" s="18">
        <f t="shared" ca="1" si="42"/>
        <v>0</v>
      </c>
      <c r="Q68" s="18">
        <f t="shared" ca="1" si="42"/>
        <v>0</v>
      </c>
      <c r="R68" s="18">
        <f t="shared" ca="1" si="42"/>
        <v>0</v>
      </c>
      <c r="S68" s="18">
        <f t="shared" ca="1" si="42"/>
        <v>0</v>
      </c>
      <c r="T68" s="18">
        <f t="shared" ca="1" si="11"/>
        <v>0</v>
      </c>
      <c r="U68" s="18">
        <f t="shared" ca="1" si="43"/>
        <v>0</v>
      </c>
      <c r="V68" s="18">
        <f t="shared" ca="1" si="43"/>
        <v>0</v>
      </c>
      <c r="W68" s="18">
        <f t="shared" ca="1" si="43"/>
        <v>0</v>
      </c>
      <c r="X68" s="18">
        <f t="shared" ca="1" si="43"/>
        <v>0</v>
      </c>
      <c r="Y68" s="18">
        <f t="shared" ca="1" si="43"/>
        <v>0</v>
      </c>
      <c r="Z68" s="18">
        <f t="shared" ca="1" si="43"/>
        <v>0</v>
      </c>
      <c r="AA68" s="18">
        <f t="shared" ca="1" si="43"/>
        <v>0</v>
      </c>
      <c r="AB68" s="18">
        <f t="shared" ca="1" si="43"/>
        <v>0</v>
      </c>
      <c r="AC68" s="18">
        <f t="shared" ca="1" si="43"/>
        <v>0</v>
      </c>
      <c r="AD68" s="18">
        <f t="shared" ca="1" si="43"/>
        <v>0</v>
      </c>
      <c r="AE68" s="18">
        <f t="shared" ca="1" si="43"/>
        <v>0</v>
      </c>
      <c r="AF68" s="18">
        <f t="shared" ca="1" si="43"/>
        <v>0</v>
      </c>
      <c r="AG68" s="18">
        <f t="shared" ca="1" si="43"/>
        <v>0</v>
      </c>
      <c r="AH68" s="18">
        <f t="shared" ca="1" si="43"/>
        <v>0</v>
      </c>
      <c r="AI68" s="18">
        <f t="shared" ca="1" si="43"/>
        <v>0</v>
      </c>
      <c r="AJ68" s="18">
        <f t="shared" ca="1" si="43"/>
        <v>0</v>
      </c>
      <c r="AK68" s="18">
        <f t="shared" ca="1" si="40"/>
        <v>0</v>
      </c>
      <c r="AL68" s="18">
        <f t="shared" ca="1" si="40"/>
        <v>0</v>
      </c>
      <c r="AM68" s="18">
        <f t="shared" ca="1" si="40"/>
        <v>0</v>
      </c>
      <c r="AN68" s="18">
        <f t="shared" ca="1" si="40"/>
        <v>0</v>
      </c>
      <c r="AO68" s="18">
        <f t="shared" ca="1" si="40"/>
        <v>0</v>
      </c>
      <c r="AP68" s="18">
        <f t="shared" ca="1" si="40"/>
        <v>0</v>
      </c>
      <c r="AQ68" s="18">
        <f t="shared" ca="1" si="40"/>
        <v>0</v>
      </c>
      <c r="AR68" s="18">
        <f t="shared" ca="1" si="40"/>
        <v>0</v>
      </c>
      <c r="AS68" s="18">
        <f t="shared" ca="1" si="40"/>
        <v>0</v>
      </c>
      <c r="AT68" s="18">
        <f t="shared" ca="1" si="40"/>
        <v>0</v>
      </c>
      <c r="AU68" s="18">
        <f t="shared" ca="1" si="40"/>
        <v>0</v>
      </c>
      <c r="AV68" s="18">
        <f t="shared" ca="1" si="40"/>
        <v>0</v>
      </c>
      <c r="AW68" s="18">
        <f t="shared" ca="1" si="40"/>
        <v>0</v>
      </c>
      <c r="AX68" s="18">
        <f t="shared" ca="1" si="40"/>
        <v>0</v>
      </c>
      <c r="AY68" s="18">
        <f t="shared" ca="1" si="40"/>
        <v>0</v>
      </c>
      <c r="AZ68" s="18">
        <f t="shared" ca="1" si="44"/>
        <v>0</v>
      </c>
      <c r="BA68" s="18">
        <f t="shared" ca="1" si="44"/>
        <v>0</v>
      </c>
      <c r="BB68" s="18">
        <f t="shared" ca="1" si="44"/>
        <v>0</v>
      </c>
      <c r="BC68" s="18">
        <f t="shared" ca="1" si="44"/>
        <v>0</v>
      </c>
      <c r="BD68" s="18">
        <f t="shared" ca="1" si="44"/>
        <v>321075771.28185511</v>
      </c>
      <c r="BE68" s="18">
        <f t="shared" ca="1" si="44"/>
        <v>0</v>
      </c>
      <c r="BF68" s="18">
        <f t="shared" ca="1" si="44"/>
        <v>0</v>
      </c>
      <c r="BG68" s="18">
        <f t="shared" ca="1" si="44"/>
        <v>0</v>
      </c>
      <c r="BH68" s="18">
        <f t="shared" ca="1" si="44"/>
        <v>0</v>
      </c>
      <c r="BI68" s="18">
        <f t="shared" ca="1" si="44"/>
        <v>0</v>
      </c>
      <c r="BJ68" s="18">
        <f t="shared" ca="1" si="44"/>
        <v>0</v>
      </c>
      <c r="BK68" s="18">
        <f t="shared" ca="1" si="44"/>
        <v>0</v>
      </c>
      <c r="BL68" s="18">
        <f t="shared" ca="1" si="44"/>
        <v>0</v>
      </c>
      <c r="BM68" s="18">
        <f t="shared" ca="1" si="44"/>
        <v>0</v>
      </c>
      <c r="BN68" s="18">
        <f t="shared" ca="1" si="44"/>
        <v>0</v>
      </c>
      <c r="BO68" s="18">
        <f t="shared" ca="1" si="44"/>
        <v>0</v>
      </c>
      <c r="BP68" s="18">
        <f t="shared" ca="1" si="41"/>
        <v>0</v>
      </c>
      <c r="BQ68" s="18">
        <f t="shared" ca="1" si="41"/>
        <v>0</v>
      </c>
      <c r="BR68" s="18">
        <f t="shared" ca="1" si="41"/>
        <v>0</v>
      </c>
      <c r="BS68" s="18">
        <f t="shared" ca="1" si="41"/>
        <v>0</v>
      </c>
      <c r="BT68" s="18">
        <f t="shared" ca="1" si="41"/>
        <v>0</v>
      </c>
      <c r="BU68" s="18">
        <f t="shared" ca="1" si="41"/>
        <v>0</v>
      </c>
      <c r="BV68" s="18">
        <f t="shared" ca="1" si="41"/>
        <v>0</v>
      </c>
      <c r="BW68" s="18">
        <f t="shared" ca="1" si="41"/>
        <v>0</v>
      </c>
      <c r="BX68" s="18">
        <f t="shared" ca="1" si="41"/>
        <v>0</v>
      </c>
      <c r="BY68" s="18">
        <f t="shared" ca="1" si="41"/>
        <v>0</v>
      </c>
      <c r="BZ68" s="18">
        <f t="shared" ca="1" si="41"/>
        <v>0</v>
      </c>
      <c r="CA68" s="18">
        <f t="shared" ca="1" si="41"/>
        <v>0</v>
      </c>
      <c r="CB68" s="18">
        <f t="shared" ca="1" si="41"/>
        <v>0</v>
      </c>
      <c r="CC68" s="18">
        <f t="shared" ca="1" si="45"/>
        <v>0</v>
      </c>
      <c r="CD68" s="18">
        <f t="shared" ca="1" si="45"/>
        <v>0</v>
      </c>
      <c r="CE68" s="18">
        <f t="shared" ca="1" si="45"/>
        <v>0</v>
      </c>
      <c r="CF68" s="18">
        <f t="shared" ca="1" si="45"/>
        <v>0</v>
      </c>
      <c r="CG68" s="18">
        <f t="shared" ca="1" si="45"/>
        <v>0</v>
      </c>
      <c r="CH68" s="18">
        <f t="shared" ca="1" si="45"/>
        <v>0</v>
      </c>
      <c r="CI68" s="19">
        <f t="shared" ca="1" si="25"/>
        <v>4380231.03</v>
      </c>
      <c r="CJ68" s="18">
        <f t="shared" ca="1" si="49"/>
        <v>0</v>
      </c>
      <c r="CK68" s="18">
        <f t="shared" ca="1" si="49"/>
        <v>0</v>
      </c>
      <c r="CL68" s="19">
        <f t="shared" ca="1" si="26"/>
        <v>4380231.03</v>
      </c>
      <c r="CM68" s="18">
        <f t="shared" ca="1" si="50"/>
        <v>237142.22000000003</v>
      </c>
      <c r="CN68" s="18">
        <f t="shared" ca="1" si="50"/>
        <v>4143088.81</v>
      </c>
      <c r="CO68" s="19">
        <f t="shared" ca="1" si="27"/>
        <v>0</v>
      </c>
      <c r="CP68" s="18">
        <f t="shared" ca="1" si="46"/>
        <v>0</v>
      </c>
      <c r="CQ68" s="18">
        <f t="shared" ca="1" si="46"/>
        <v>0</v>
      </c>
      <c r="CR68" s="18">
        <f t="shared" ca="1" si="46"/>
        <v>0</v>
      </c>
      <c r="CS68" s="18">
        <f t="shared" ca="1" si="46"/>
        <v>0</v>
      </c>
      <c r="CT68" s="18">
        <f t="shared" ca="1" si="46"/>
        <v>0</v>
      </c>
      <c r="CU68" s="19">
        <f t="shared" ca="1" si="48"/>
        <v>325456002.31185508</v>
      </c>
    </row>
    <row r="69" spans="1:230" ht="12.75" customHeight="1">
      <c r="A69" s="57" t="s">
        <v>273</v>
      </c>
      <c r="B69" s="17">
        <v>3012</v>
      </c>
      <c r="C69" s="58" t="s">
        <v>253</v>
      </c>
      <c r="D69" s="19">
        <f t="shared" ca="1" si="24"/>
        <v>0</v>
      </c>
      <c r="E69" s="18">
        <f t="shared" ca="1" si="42"/>
        <v>0</v>
      </c>
      <c r="F69" s="18">
        <f t="shared" ca="1" si="42"/>
        <v>0</v>
      </c>
      <c r="G69" s="18">
        <f t="shared" ca="1" si="42"/>
        <v>0</v>
      </c>
      <c r="H69" s="18">
        <f t="shared" ca="1" si="42"/>
        <v>0</v>
      </c>
      <c r="I69" s="18">
        <f t="shared" ca="1" si="42"/>
        <v>0</v>
      </c>
      <c r="J69" s="18">
        <f t="shared" ca="1" si="42"/>
        <v>0</v>
      </c>
      <c r="K69" s="18">
        <f t="shared" ca="1" si="42"/>
        <v>0</v>
      </c>
      <c r="L69" s="18">
        <f t="shared" ca="1" si="42"/>
        <v>0</v>
      </c>
      <c r="M69" s="18">
        <f t="shared" ca="1" si="42"/>
        <v>0</v>
      </c>
      <c r="N69" s="18">
        <f t="shared" ca="1" si="42"/>
        <v>0</v>
      </c>
      <c r="O69" s="18">
        <f t="shared" ca="1" si="42"/>
        <v>0</v>
      </c>
      <c r="P69" s="18">
        <f t="shared" ca="1" si="42"/>
        <v>0</v>
      </c>
      <c r="Q69" s="18">
        <f t="shared" ca="1" si="42"/>
        <v>0</v>
      </c>
      <c r="R69" s="18">
        <f t="shared" ca="1" si="42"/>
        <v>0</v>
      </c>
      <c r="S69" s="18">
        <f t="shared" ca="1" si="42"/>
        <v>0</v>
      </c>
      <c r="T69" s="18">
        <f t="shared" ca="1" si="11"/>
        <v>0</v>
      </c>
      <c r="U69" s="18">
        <f t="shared" ca="1" si="43"/>
        <v>0</v>
      </c>
      <c r="V69" s="18">
        <f t="shared" ca="1" si="43"/>
        <v>0</v>
      </c>
      <c r="W69" s="18">
        <f t="shared" ca="1" si="43"/>
        <v>0</v>
      </c>
      <c r="X69" s="18">
        <f t="shared" ca="1" si="43"/>
        <v>0</v>
      </c>
      <c r="Y69" s="18">
        <f t="shared" ca="1" si="43"/>
        <v>0</v>
      </c>
      <c r="Z69" s="18">
        <f t="shared" ca="1" si="43"/>
        <v>0</v>
      </c>
      <c r="AA69" s="18">
        <f t="shared" ca="1" si="43"/>
        <v>0</v>
      </c>
      <c r="AB69" s="18">
        <f t="shared" ca="1" si="43"/>
        <v>0</v>
      </c>
      <c r="AC69" s="18">
        <f t="shared" ca="1" si="43"/>
        <v>0</v>
      </c>
      <c r="AD69" s="18">
        <f t="shared" ca="1" si="43"/>
        <v>0</v>
      </c>
      <c r="AE69" s="18">
        <f t="shared" ca="1" si="43"/>
        <v>0</v>
      </c>
      <c r="AF69" s="18">
        <f t="shared" ca="1" si="43"/>
        <v>0</v>
      </c>
      <c r="AG69" s="18">
        <f t="shared" ca="1" si="43"/>
        <v>0</v>
      </c>
      <c r="AH69" s="18">
        <f t="shared" ca="1" si="43"/>
        <v>0</v>
      </c>
      <c r="AI69" s="18">
        <f t="shared" ca="1" si="43"/>
        <v>0</v>
      </c>
      <c r="AJ69" s="18">
        <f t="shared" ca="1" si="43"/>
        <v>0</v>
      </c>
      <c r="AK69" s="18">
        <f t="shared" ca="1" si="40"/>
        <v>0</v>
      </c>
      <c r="AL69" s="18">
        <f t="shared" ca="1" si="40"/>
        <v>0</v>
      </c>
      <c r="AM69" s="18">
        <f t="shared" ca="1" si="40"/>
        <v>0</v>
      </c>
      <c r="AN69" s="18">
        <f t="shared" ca="1" si="40"/>
        <v>0</v>
      </c>
      <c r="AO69" s="18">
        <f t="shared" ca="1" si="40"/>
        <v>0</v>
      </c>
      <c r="AP69" s="18">
        <f t="shared" ca="1" si="40"/>
        <v>0</v>
      </c>
      <c r="AQ69" s="18">
        <f t="shared" ca="1" si="40"/>
        <v>0</v>
      </c>
      <c r="AR69" s="18">
        <f t="shared" ca="1" si="40"/>
        <v>0</v>
      </c>
      <c r="AS69" s="18">
        <f t="shared" ca="1" si="40"/>
        <v>0</v>
      </c>
      <c r="AT69" s="18">
        <f t="shared" ca="1" si="40"/>
        <v>0</v>
      </c>
      <c r="AU69" s="18">
        <f t="shared" ca="1" si="40"/>
        <v>0</v>
      </c>
      <c r="AV69" s="18">
        <f t="shared" ca="1" si="40"/>
        <v>0</v>
      </c>
      <c r="AW69" s="18">
        <f t="shared" ca="1" si="40"/>
        <v>0</v>
      </c>
      <c r="AX69" s="18">
        <f t="shared" ca="1" si="40"/>
        <v>0</v>
      </c>
      <c r="AY69" s="18">
        <f t="shared" ca="1" si="40"/>
        <v>0</v>
      </c>
      <c r="AZ69" s="18">
        <f t="shared" ca="1" si="44"/>
        <v>0</v>
      </c>
      <c r="BA69" s="18">
        <f t="shared" ca="1" si="44"/>
        <v>0</v>
      </c>
      <c r="BB69" s="18">
        <f t="shared" ca="1" si="44"/>
        <v>0</v>
      </c>
      <c r="BC69" s="18">
        <f t="shared" ca="1" si="44"/>
        <v>0</v>
      </c>
      <c r="BD69" s="18">
        <f t="shared" ca="1" si="44"/>
        <v>2264.8000000000002</v>
      </c>
      <c r="BE69" s="18">
        <f t="shared" ca="1" si="44"/>
        <v>0</v>
      </c>
      <c r="BF69" s="18">
        <f t="shared" ca="1" si="44"/>
        <v>0</v>
      </c>
      <c r="BG69" s="18">
        <f t="shared" ca="1" si="44"/>
        <v>0</v>
      </c>
      <c r="BH69" s="18">
        <f t="shared" ca="1" si="44"/>
        <v>0</v>
      </c>
      <c r="BI69" s="18">
        <f t="shared" ca="1" si="44"/>
        <v>0</v>
      </c>
      <c r="BJ69" s="18">
        <f t="shared" ca="1" si="44"/>
        <v>0</v>
      </c>
      <c r="BK69" s="18">
        <f t="shared" ca="1" si="44"/>
        <v>0</v>
      </c>
      <c r="BL69" s="18">
        <f t="shared" ca="1" si="44"/>
        <v>0</v>
      </c>
      <c r="BM69" s="18">
        <f t="shared" ca="1" si="44"/>
        <v>0</v>
      </c>
      <c r="BN69" s="18">
        <f t="shared" ca="1" si="44"/>
        <v>0</v>
      </c>
      <c r="BO69" s="18">
        <f t="shared" ca="1" si="44"/>
        <v>0</v>
      </c>
      <c r="BP69" s="18">
        <f t="shared" ca="1" si="41"/>
        <v>0</v>
      </c>
      <c r="BQ69" s="18">
        <f t="shared" ca="1" si="41"/>
        <v>0</v>
      </c>
      <c r="BR69" s="18">
        <f t="shared" ca="1" si="41"/>
        <v>0</v>
      </c>
      <c r="BS69" s="18">
        <f t="shared" ca="1" si="41"/>
        <v>0</v>
      </c>
      <c r="BT69" s="18">
        <f t="shared" ca="1" si="41"/>
        <v>0</v>
      </c>
      <c r="BU69" s="18">
        <f t="shared" ca="1" si="41"/>
        <v>0</v>
      </c>
      <c r="BV69" s="18">
        <f t="shared" ca="1" si="41"/>
        <v>0</v>
      </c>
      <c r="BW69" s="18">
        <f t="shared" ca="1" si="41"/>
        <v>0</v>
      </c>
      <c r="BX69" s="18">
        <f t="shared" ca="1" si="41"/>
        <v>0</v>
      </c>
      <c r="BY69" s="18">
        <f t="shared" ca="1" si="41"/>
        <v>0</v>
      </c>
      <c r="BZ69" s="18">
        <f t="shared" ca="1" si="41"/>
        <v>0</v>
      </c>
      <c r="CA69" s="18">
        <f t="shared" ca="1" si="41"/>
        <v>0</v>
      </c>
      <c r="CB69" s="18">
        <f t="shared" ca="1" si="41"/>
        <v>0</v>
      </c>
      <c r="CC69" s="18">
        <f t="shared" ca="1" si="45"/>
        <v>0</v>
      </c>
      <c r="CD69" s="18">
        <f t="shared" ca="1" si="45"/>
        <v>0</v>
      </c>
      <c r="CE69" s="18">
        <f t="shared" ca="1" si="45"/>
        <v>0</v>
      </c>
      <c r="CF69" s="18">
        <f t="shared" ca="1" si="45"/>
        <v>0</v>
      </c>
      <c r="CG69" s="18">
        <f t="shared" ca="1" si="45"/>
        <v>0</v>
      </c>
      <c r="CH69" s="18">
        <f t="shared" ca="1" si="45"/>
        <v>0</v>
      </c>
      <c r="CI69" s="19">
        <f t="shared" ca="1" si="25"/>
        <v>7554721.9400000013</v>
      </c>
      <c r="CJ69" s="18">
        <f t="shared" ca="1" si="49"/>
        <v>0</v>
      </c>
      <c r="CK69" s="18">
        <f t="shared" ca="1" si="49"/>
        <v>0</v>
      </c>
      <c r="CL69" s="19">
        <f t="shared" ca="1" si="26"/>
        <v>7554721.9400000013</v>
      </c>
      <c r="CM69" s="18">
        <f t="shared" ca="1" si="50"/>
        <v>1165190.9400000011</v>
      </c>
      <c r="CN69" s="18">
        <f t="shared" ca="1" si="50"/>
        <v>6389531</v>
      </c>
      <c r="CO69" s="19">
        <f t="shared" ca="1" si="27"/>
        <v>0</v>
      </c>
      <c r="CP69" s="18">
        <f t="shared" ca="1" si="46"/>
        <v>0</v>
      </c>
      <c r="CQ69" s="18">
        <f t="shared" ca="1" si="46"/>
        <v>0</v>
      </c>
      <c r="CR69" s="18">
        <f t="shared" ca="1" si="46"/>
        <v>0</v>
      </c>
      <c r="CS69" s="18">
        <f t="shared" ca="1" si="46"/>
        <v>0</v>
      </c>
      <c r="CT69" s="18">
        <f t="shared" ca="1" si="46"/>
        <v>0</v>
      </c>
      <c r="CU69" s="19">
        <f t="shared" ca="1" si="48"/>
        <v>7556986.7400000012</v>
      </c>
    </row>
    <row r="70" spans="1:230" ht="12.75" customHeight="1">
      <c r="A70" s="57" t="s">
        <v>275</v>
      </c>
      <c r="B70" s="17">
        <v>3013</v>
      </c>
      <c r="C70" s="58" t="s">
        <v>244</v>
      </c>
      <c r="D70" s="19">
        <f t="shared" ca="1" si="24"/>
        <v>0</v>
      </c>
      <c r="E70" s="18">
        <f t="shared" ca="1" si="42"/>
        <v>0</v>
      </c>
      <c r="F70" s="18">
        <f t="shared" ca="1" si="42"/>
        <v>0</v>
      </c>
      <c r="G70" s="18">
        <f t="shared" ca="1" si="42"/>
        <v>0</v>
      </c>
      <c r="H70" s="18">
        <f t="shared" ca="1" si="42"/>
        <v>0</v>
      </c>
      <c r="I70" s="18">
        <f t="shared" ca="1" si="42"/>
        <v>0</v>
      </c>
      <c r="J70" s="18">
        <f t="shared" ca="1" si="42"/>
        <v>0</v>
      </c>
      <c r="K70" s="18">
        <f t="shared" ca="1" si="42"/>
        <v>0</v>
      </c>
      <c r="L70" s="18">
        <f t="shared" ca="1" si="42"/>
        <v>0</v>
      </c>
      <c r="M70" s="18">
        <f t="shared" ca="1" si="42"/>
        <v>0</v>
      </c>
      <c r="N70" s="18">
        <f t="shared" ca="1" si="42"/>
        <v>0</v>
      </c>
      <c r="O70" s="18">
        <f t="shared" ca="1" si="42"/>
        <v>0</v>
      </c>
      <c r="P70" s="18">
        <f t="shared" ca="1" si="42"/>
        <v>0</v>
      </c>
      <c r="Q70" s="18">
        <f t="shared" ca="1" si="42"/>
        <v>0</v>
      </c>
      <c r="R70" s="18">
        <f t="shared" ca="1" si="42"/>
        <v>0</v>
      </c>
      <c r="S70" s="18">
        <f t="shared" ca="1" si="42"/>
        <v>0</v>
      </c>
      <c r="T70" s="18">
        <f t="shared" ca="1" si="11"/>
        <v>0</v>
      </c>
      <c r="U70" s="18">
        <f t="shared" ca="1" si="43"/>
        <v>0</v>
      </c>
      <c r="V70" s="18">
        <f t="shared" ca="1" si="43"/>
        <v>0</v>
      </c>
      <c r="W70" s="18">
        <f t="shared" ca="1" si="43"/>
        <v>0</v>
      </c>
      <c r="X70" s="18">
        <f t="shared" ca="1" si="43"/>
        <v>0</v>
      </c>
      <c r="Y70" s="18">
        <f t="shared" ca="1" si="43"/>
        <v>0</v>
      </c>
      <c r="Z70" s="18">
        <f t="shared" ca="1" si="43"/>
        <v>0</v>
      </c>
      <c r="AA70" s="18">
        <f t="shared" ca="1" si="43"/>
        <v>0</v>
      </c>
      <c r="AB70" s="18">
        <f t="shared" ca="1" si="43"/>
        <v>0</v>
      </c>
      <c r="AC70" s="18">
        <f t="shared" ca="1" si="43"/>
        <v>0</v>
      </c>
      <c r="AD70" s="18">
        <f t="shared" ca="1" si="43"/>
        <v>0</v>
      </c>
      <c r="AE70" s="18">
        <f t="shared" ca="1" si="43"/>
        <v>0</v>
      </c>
      <c r="AF70" s="18">
        <f t="shared" ca="1" si="43"/>
        <v>0</v>
      </c>
      <c r="AG70" s="18">
        <f t="shared" ca="1" si="43"/>
        <v>0</v>
      </c>
      <c r="AH70" s="18">
        <f t="shared" ca="1" si="43"/>
        <v>0</v>
      </c>
      <c r="AI70" s="18">
        <f t="shared" ca="1" si="43"/>
        <v>0</v>
      </c>
      <c r="AJ70" s="18">
        <f t="shared" ref="AJ70:AY74" ca="1" si="51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1"/>
        <v>0</v>
      </c>
      <c r="AL70" s="18">
        <f t="shared" ca="1" si="51"/>
        <v>0</v>
      </c>
      <c r="AM70" s="18">
        <f t="shared" ca="1" si="51"/>
        <v>0</v>
      </c>
      <c r="AN70" s="18">
        <f t="shared" ca="1" si="51"/>
        <v>0</v>
      </c>
      <c r="AO70" s="18">
        <f t="shared" ca="1" si="51"/>
        <v>0</v>
      </c>
      <c r="AP70" s="18">
        <f t="shared" ca="1" si="51"/>
        <v>0</v>
      </c>
      <c r="AQ70" s="18">
        <f t="shared" ca="1" si="51"/>
        <v>0</v>
      </c>
      <c r="AR70" s="18">
        <f t="shared" ca="1" si="51"/>
        <v>0</v>
      </c>
      <c r="AS70" s="18">
        <f t="shared" ca="1" si="51"/>
        <v>0</v>
      </c>
      <c r="AT70" s="18">
        <f t="shared" ca="1" si="51"/>
        <v>0</v>
      </c>
      <c r="AU70" s="18">
        <f t="shared" ca="1" si="51"/>
        <v>0</v>
      </c>
      <c r="AV70" s="18">
        <f t="shared" ca="1" si="51"/>
        <v>0</v>
      </c>
      <c r="AW70" s="18">
        <f t="shared" ca="1" si="51"/>
        <v>0</v>
      </c>
      <c r="AX70" s="18">
        <f t="shared" ca="1" si="51"/>
        <v>0</v>
      </c>
      <c r="AY70" s="18">
        <f t="shared" ca="1" si="51"/>
        <v>0</v>
      </c>
      <c r="AZ70" s="18">
        <f t="shared" ca="1" si="44"/>
        <v>0</v>
      </c>
      <c r="BA70" s="18">
        <f t="shared" ca="1" si="44"/>
        <v>0</v>
      </c>
      <c r="BB70" s="18">
        <f t="shared" ca="1" si="44"/>
        <v>0</v>
      </c>
      <c r="BC70" s="18">
        <f t="shared" ca="1" si="44"/>
        <v>0</v>
      </c>
      <c r="BD70" s="18">
        <f t="shared" ca="1" si="44"/>
        <v>497024.39999999991</v>
      </c>
      <c r="BE70" s="18">
        <f t="shared" ca="1" si="44"/>
        <v>0</v>
      </c>
      <c r="BF70" s="18">
        <f t="shared" ca="1" si="44"/>
        <v>0</v>
      </c>
      <c r="BG70" s="18">
        <f t="shared" ca="1" si="44"/>
        <v>0</v>
      </c>
      <c r="BH70" s="18">
        <f t="shared" ca="1" si="44"/>
        <v>0</v>
      </c>
      <c r="BI70" s="18">
        <f t="shared" ca="1" si="44"/>
        <v>0</v>
      </c>
      <c r="BJ70" s="18">
        <f t="shared" ca="1" si="44"/>
        <v>0</v>
      </c>
      <c r="BK70" s="18">
        <f t="shared" ca="1" si="44"/>
        <v>0</v>
      </c>
      <c r="BL70" s="18">
        <f t="shared" ca="1" si="44"/>
        <v>0</v>
      </c>
      <c r="BM70" s="18">
        <f t="shared" ca="1" si="44"/>
        <v>0</v>
      </c>
      <c r="BN70" s="18">
        <f t="shared" ca="1" si="44"/>
        <v>0</v>
      </c>
      <c r="BO70" s="18">
        <f t="shared" ref="BO70:CD74" ca="1" si="52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2"/>
        <v>0</v>
      </c>
      <c r="BQ70" s="18">
        <f t="shared" ca="1" si="52"/>
        <v>0</v>
      </c>
      <c r="BR70" s="18">
        <f t="shared" ca="1" si="52"/>
        <v>0</v>
      </c>
      <c r="BS70" s="18">
        <f t="shared" ca="1" si="52"/>
        <v>0</v>
      </c>
      <c r="BT70" s="18">
        <f t="shared" ca="1" si="52"/>
        <v>0</v>
      </c>
      <c r="BU70" s="18">
        <f t="shared" ca="1" si="52"/>
        <v>0</v>
      </c>
      <c r="BV70" s="18">
        <f t="shared" ca="1" si="52"/>
        <v>0</v>
      </c>
      <c r="BW70" s="18">
        <f t="shared" ca="1" si="52"/>
        <v>0</v>
      </c>
      <c r="BX70" s="18">
        <f t="shared" ca="1" si="52"/>
        <v>0</v>
      </c>
      <c r="BY70" s="18">
        <f t="shared" ca="1" si="52"/>
        <v>0</v>
      </c>
      <c r="BZ70" s="18">
        <f t="shared" ca="1" si="52"/>
        <v>0</v>
      </c>
      <c r="CA70" s="18">
        <f t="shared" ca="1" si="52"/>
        <v>0</v>
      </c>
      <c r="CB70" s="18">
        <f t="shared" ca="1" si="52"/>
        <v>0</v>
      </c>
      <c r="CC70" s="18">
        <f t="shared" ca="1" si="45"/>
        <v>0</v>
      </c>
      <c r="CD70" s="18">
        <f t="shared" ca="1" si="45"/>
        <v>0</v>
      </c>
      <c r="CE70" s="18">
        <f t="shared" ca="1" si="45"/>
        <v>0</v>
      </c>
      <c r="CF70" s="18">
        <f t="shared" ca="1" si="45"/>
        <v>0</v>
      </c>
      <c r="CG70" s="18">
        <f t="shared" ca="1" si="45"/>
        <v>0</v>
      </c>
      <c r="CH70" s="18">
        <f t="shared" ca="1" si="45"/>
        <v>0</v>
      </c>
      <c r="CI70" s="19">
        <f t="shared" ca="1" si="25"/>
        <v>0</v>
      </c>
      <c r="CJ70" s="18">
        <f t="shared" ca="1" si="49"/>
        <v>0</v>
      </c>
      <c r="CK70" s="18">
        <f t="shared" ca="1" si="49"/>
        <v>0</v>
      </c>
      <c r="CL70" s="19">
        <f t="shared" ca="1" si="26"/>
        <v>0</v>
      </c>
      <c r="CM70" s="18">
        <f t="shared" ca="1" si="50"/>
        <v>0</v>
      </c>
      <c r="CN70" s="18">
        <f t="shared" ca="1" si="50"/>
        <v>0</v>
      </c>
      <c r="CO70" s="19">
        <f t="shared" ca="1" si="27"/>
        <v>0</v>
      </c>
      <c r="CP70" s="18">
        <f t="shared" ca="1" si="46"/>
        <v>0</v>
      </c>
      <c r="CQ70" s="18">
        <f t="shared" ca="1" si="46"/>
        <v>0</v>
      </c>
      <c r="CR70" s="18">
        <f t="shared" ca="1" si="46"/>
        <v>0</v>
      </c>
      <c r="CS70" s="18">
        <f t="shared" ca="1" si="46"/>
        <v>0</v>
      </c>
      <c r="CT70" s="18">
        <f t="shared" ca="1" si="46"/>
        <v>0</v>
      </c>
      <c r="CU70" s="19">
        <f t="shared" ca="1" si="48"/>
        <v>497024.39999999991</v>
      </c>
    </row>
    <row r="71" spans="1:230" ht="12.75" customHeight="1">
      <c r="A71" s="57" t="s">
        <v>277</v>
      </c>
      <c r="B71" s="17">
        <v>3015</v>
      </c>
      <c r="C71" s="58" t="s">
        <v>253</v>
      </c>
      <c r="D71" s="19">
        <f t="shared" ca="1" si="24"/>
        <v>0</v>
      </c>
      <c r="E71" s="18">
        <f t="shared" ref="E71:S74" ca="1" si="53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3"/>
        <v>0</v>
      </c>
      <c r="G71" s="18">
        <f t="shared" ca="1" si="53"/>
        <v>0</v>
      </c>
      <c r="H71" s="18">
        <f t="shared" ca="1" si="53"/>
        <v>0</v>
      </c>
      <c r="I71" s="18">
        <f t="shared" ca="1" si="53"/>
        <v>0</v>
      </c>
      <c r="J71" s="18">
        <f t="shared" ca="1" si="53"/>
        <v>0</v>
      </c>
      <c r="K71" s="18">
        <f t="shared" ca="1" si="53"/>
        <v>0</v>
      </c>
      <c r="L71" s="18">
        <f t="shared" ca="1" si="53"/>
        <v>0</v>
      </c>
      <c r="M71" s="18">
        <f t="shared" ca="1" si="53"/>
        <v>0</v>
      </c>
      <c r="N71" s="18">
        <f t="shared" ca="1" si="53"/>
        <v>0</v>
      </c>
      <c r="O71" s="18">
        <f t="shared" ca="1" si="53"/>
        <v>0</v>
      </c>
      <c r="P71" s="18">
        <f t="shared" ca="1" si="53"/>
        <v>0</v>
      </c>
      <c r="Q71" s="18">
        <f t="shared" ca="1" si="53"/>
        <v>0</v>
      </c>
      <c r="R71" s="18">
        <f t="shared" ca="1" si="53"/>
        <v>0</v>
      </c>
      <c r="S71" s="18">
        <f t="shared" ca="1" si="53"/>
        <v>0</v>
      </c>
      <c r="T71" s="18">
        <f t="shared" ca="1" si="11"/>
        <v>0</v>
      </c>
      <c r="U71" s="18">
        <f t="shared" ref="U71:AJ74" ca="1" si="54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4"/>
        <v>0</v>
      </c>
      <c r="W71" s="18">
        <f t="shared" ca="1" si="54"/>
        <v>0</v>
      </c>
      <c r="X71" s="18">
        <f t="shared" ca="1" si="54"/>
        <v>0</v>
      </c>
      <c r="Y71" s="18">
        <f t="shared" ca="1" si="54"/>
        <v>0</v>
      </c>
      <c r="Z71" s="18">
        <f t="shared" ca="1" si="54"/>
        <v>0</v>
      </c>
      <c r="AA71" s="18">
        <f t="shared" ca="1" si="54"/>
        <v>0</v>
      </c>
      <c r="AB71" s="18">
        <f t="shared" ca="1" si="54"/>
        <v>0</v>
      </c>
      <c r="AC71" s="18">
        <f t="shared" ca="1" si="54"/>
        <v>0</v>
      </c>
      <c r="AD71" s="18">
        <f t="shared" ca="1" si="54"/>
        <v>0</v>
      </c>
      <c r="AE71" s="18">
        <f t="shared" ca="1" si="54"/>
        <v>0</v>
      </c>
      <c r="AF71" s="18">
        <f t="shared" ca="1" si="54"/>
        <v>0</v>
      </c>
      <c r="AG71" s="18">
        <f t="shared" ca="1" si="54"/>
        <v>0</v>
      </c>
      <c r="AH71" s="18">
        <f t="shared" ca="1" si="54"/>
        <v>0</v>
      </c>
      <c r="AI71" s="18">
        <f t="shared" ca="1" si="54"/>
        <v>0</v>
      </c>
      <c r="AJ71" s="18">
        <f t="shared" ca="1" si="54"/>
        <v>0</v>
      </c>
      <c r="AK71" s="18">
        <f t="shared" ca="1" si="51"/>
        <v>0</v>
      </c>
      <c r="AL71" s="18">
        <f t="shared" ca="1" si="51"/>
        <v>0</v>
      </c>
      <c r="AM71" s="18">
        <f t="shared" ca="1" si="51"/>
        <v>0</v>
      </c>
      <c r="AN71" s="18">
        <f t="shared" ca="1" si="51"/>
        <v>0</v>
      </c>
      <c r="AO71" s="18">
        <f t="shared" ca="1" si="51"/>
        <v>0</v>
      </c>
      <c r="AP71" s="18">
        <f t="shared" ca="1" si="51"/>
        <v>0</v>
      </c>
      <c r="AQ71" s="18">
        <f t="shared" ca="1" si="51"/>
        <v>0</v>
      </c>
      <c r="AR71" s="18">
        <f t="shared" ca="1" si="51"/>
        <v>0</v>
      </c>
      <c r="AS71" s="18">
        <f t="shared" ca="1" si="51"/>
        <v>0</v>
      </c>
      <c r="AT71" s="18">
        <f t="shared" ca="1" si="51"/>
        <v>0</v>
      </c>
      <c r="AU71" s="18">
        <f t="shared" ca="1" si="51"/>
        <v>0</v>
      </c>
      <c r="AV71" s="18">
        <f t="shared" ca="1" si="51"/>
        <v>0</v>
      </c>
      <c r="AW71" s="18">
        <f t="shared" ca="1" si="51"/>
        <v>0</v>
      </c>
      <c r="AX71" s="18">
        <f t="shared" ca="1" si="51"/>
        <v>0</v>
      </c>
      <c r="AY71" s="18">
        <f t="shared" ca="1" si="51"/>
        <v>0</v>
      </c>
      <c r="AZ71" s="18">
        <f t="shared" ref="AZ71:BO74" ca="1" si="55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5"/>
        <v>0</v>
      </c>
      <c r="BB71" s="18">
        <f t="shared" ca="1" si="55"/>
        <v>0</v>
      </c>
      <c r="BC71" s="18">
        <f t="shared" ca="1" si="55"/>
        <v>0</v>
      </c>
      <c r="BD71" s="18">
        <f t="shared" ca="1" si="55"/>
        <v>4880701.13</v>
      </c>
      <c r="BE71" s="18">
        <f t="shared" ca="1" si="55"/>
        <v>0</v>
      </c>
      <c r="BF71" s="18">
        <f t="shared" ca="1" si="55"/>
        <v>0</v>
      </c>
      <c r="BG71" s="18">
        <f t="shared" ca="1" si="55"/>
        <v>0</v>
      </c>
      <c r="BH71" s="18">
        <f t="shared" ca="1" si="55"/>
        <v>0</v>
      </c>
      <c r="BI71" s="18">
        <f t="shared" ca="1" si="55"/>
        <v>0</v>
      </c>
      <c r="BJ71" s="18">
        <f t="shared" ca="1" si="55"/>
        <v>0</v>
      </c>
      <c r="BK71" s="18">
        <f t="shared" ca="1" si="55"/>
        <v>0</v>
      </c>
      <c r="BL71" s="18">
        <f t="shared" ca="1" si="55"/>
        <v>0</v>
      </c>
      <c r="BM71" s="18">
        <f t="shared" ca="1" si="55"/>
        <v>0</v>
      </c>
      <c r="BN71" s="18">
        <f t="shared" ca="1" si="55"/>
        <v>0</v>
      </c>
      <c r="BO71" s="18">
        <f t="shared" ca="1" si="55"/>
        <v>0</v>
      </c>
      <c r="BP71" s="18">
        <f t="shared" ca="1" si="52"/>
        <v>0</v>
      </c>
      <c r="BQ71" s="18">
        <f t="shared" ca="1" si="52"/>
        <v>0</v>
      </c>
      <c r="BR71" s="18">
        <f t="shared" ca="1" si="52"/>
        <v>0</v>
      </c>
      <c r="BS71" s="18">
        <f t="shared" ca="1" si="52"/>
        <v>0</v>
      </c>
      <c r="BT71" s="18">
        <f t="shared" ca="1" si="52"/>
        <v>0</v>
      </c>
      <c r="BU71" s="18">
        <f t="shared" ca="1" si="52"/>
        <v>0</v>
      </c>
      <c r="BV71" s="18">
        <f t="shared" ca="1" si="52"/>
        <v>0</v>
      </c>
      <c r="BW71" s="18">
        <f t="shared" ca="1" si="52"/>
        <v>0</v>
      </c>
      <c r="BX71" s="18">
        <f t="shared" ca="1" si="52"/>
        <v>0</v>
      </c>
      <c r="BY71" s="18">
        <f t="shared" ca="1" si="52"/>
        <v>0</v>
      </c>
      <c r="BZ71" s="18">
        <f t="shared" ca="1" si="52"/>
        <v>0</v>
      </c>
      <c r="CA71" s="18">
        <f t="shared" ca="1" si="52"/>
        <v>0</v>
      </c>
      <c r="CB71" s="18">
        <f t="shared" ca="1" si="52"/>
        <v>0</v>
      </c>
      <c r="CC71" s="18">
        <f t="shared" ca="1" si="52"/>
        <v>0</v>
      </c>
      <c r="CD71" s="18">
        <f t="shared" ca="1" si="52"/>
        <v>0</v>
      </c>
      <c r="CE71" s="18">
        <f t="shared" ref="CC71:CH74" ca="1" si="56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6"/>
        <v>0</v>
      </c>
      <c r="CG71" s="18">
        <f t="shared" ca="1" si="56"/>
        <v>0</v>
      </c>
      <c r="CH71" s="18">
        <f t="shared" ca="1" si="56"/>
        <v>0</v>
      </c>
      <c r="CI71" s="19">
        <f t="shared" ca="1" si="25"/>
        <v>45213353.270000026</v>
      </c>
      <c r="CJ71" s="18">
        <f t="shared" ca="1" si="49"/>
        <v>0</v>
      </c>
      <c r="CK71" s="18">
        <f t="shared" ca="1" si="49"/>
        <v>0</v>
      </c>
      <c r="CL71" s="19">
        <f t="shared" ca="1" si="26"/>
        <v>45213353.270000026</v>
      </c>
      <c r="CM71" s="18">
        <f t="shared" ca="1" si="50"/>
        <v>0</v>
      </c>
      <c r="CN71" s="18">
        <f t="shared" ca="1" si="50"/>
        <v>45213353.270000026</v>
      </c>
      <c r="CO71" s="19">
        <f t="shared" ca="1" si="27"/>
        <v>0</v>
      </c>
      <c r="CP71" s="18">
        <f t="shared" ref="CP71:CT74" ca="1" si="57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7"/>
        <v>0</v>
      </c>
      <c r="CR71" s="18">
        <f t="shared" ca="1" si="57"/>
        <v>0</v>
      </c>
      <c r="CS71" s="18">
        <f t="shared" ca="1" si="57"/>
        <v>0</v>
      </c>
      <c r="CT71" s="18">
        <f t="shared" ca="1" si="57"/>
        <v>0</v>
      </c>
      <c r="CU71" s="19">
        <f t="shared" ca="1" si="48"/>
        <v>50094054.400000028</v>
      </c>
    </row>
    <row r="72" spans="1:230" ht="12.75" customHeight="1">
      <c r="A72" s="57" t="s">
        <v>279</v>
      </c>
      <c r="B72" s="17">
        <v>3016</v>
      </c>
      <c r="C72" s="58" t="s">
        <v>253</v>
      </c>
      <c r="D72" s="19">
        <f t="shared" ca="1" si="24"/>
        <v>0</v>
      </c>
      <c r="E72" s="18">
        <f t="shared" ca="1" si="53"/>
        <v>0</v>
      </c>
      <c r="F72" s="18">
        <f t="shared" ca="1" si="53"/>
        <v>0</v>
      </c>
      <c r="G72" s="18">
        <f t="shared" ca="1" si="53"/>
        <v>0</v>
      </c>
      <c r="H72" s="18">
        <f t="shared" ca="1" si="53"/>
        <v>0</v>
      </c>
      <c r="I72" s="18">
        <f t="shared" ca="1" si="53"/>
        <v>0</v>
      </c>
      <c r="J72" s="18">
        <f t="shared" ca="1" si="53"/>
        <v>0</v>
      </c>
      <c r="K72" s="18">
        <f t="shared" ca="1" si="53"/>
        <v>0</v>
      </c>
      <c r="L72" s="18">
        <f t="shared" ca="1" si="53"/>
        <v>0</v>
      </c>
      <c r="M72" s="18">
        <f t="shared" ca="1" si="53"/>
        <v>0</v>
      </c>
      <c r="N72" s="18">
        <f t="shared" ca="1" si="53"/>
        <v>0</v>
      </c>
      <c r="O72" s="18">
        <f t="shared" ca="1" si="53"/>
        <v>0</v>
      </c>
      <c r="P72" s="18">
        <f t="shared" ca="1" si="53"/>
        <v>0</v>
      </c>
      <c r="Q72" s="18">
        <f t="shared" ca="1" si="53"/>
        <v>0</v>
      </c>
      <c r="R72" s="18">
        <f t="shared" ca="1" si="53"/>
        <v>0</v>
      </c>
      <c r="S72" s="18">
        <f t="shared" ca="1" si="53"/>
        <v>0</v>
      </c>
      <c r="T72" s="18">
        <f t="shared" ref="T72:T74" ca="1" si="58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4"/>
        <v>0</v>
      </c>
      <c r="V72" s="18">
        <f t="shared" ca="1" si="54"/>
        <v>0</v>
      </c>
      <c r="W72" s="18">
        <f t="shared" ca="1" si="54"/>
        <v>0</v>
      </c>
      <c r="X72" s="18">
        <f t="shared" ca="1" si="54"/>
        <v>0</v>
      </c>
      <c r="Y72" s="18">
        <f t="shared" ca="1" si="54"/>
        <v>0</v>
      </c>
      <c r="Z72" s="18">
        <f t="shared" ca="1" si="54"/>
        <v>0</v>
      </c>
      <c r="AA72" s="18">
        <f t="shared" ca="1" si="54"/>
        <v>0</v>
      </c>
      <c r="AB72" s="18">
        <f t="shared" ca="1" si="54"/>
        <v>0</v>
      </c>
      <c r="AC72" s="18">
        <f t="shared" ca="1" si="54"/>
        <v>0</v>
      </c>
      <c r="AD72" s="18">
        <f t="shared" ca="1" si="54"/>
        <v>0</v>
      </c>
      <c r="AE72" s="18">
        <f t="shared" ca="1" si="54"/>
        <v>0</v>
      </c>
      <c r="AF72" s="18">
        <f t="shared" ca="1" si="54"/>
        <v>0</v>
      </c>
      <c r="AG72" s="18">
        <f t="shared" ca="1" si="54"/>
        <v>0</v>
      </c>
      <c r="AH72" s="18">
        <f t="shared" ca="1" si="54"/>
        <v>0</v>
      </c>
      <c r="AI72" s="18">
        <f t="shared" ca="1" si="54"/>
        <v>0</v>
      </c>
      <c r="AJ72" s="18">
        <f t="shared" ca="1" si="54"/>
        <v>0</v>
      </c>
      <c r="AK72" s="18">
        <f t="shared" ca="1" si="51"/>
        <v>0</v>
      </c>
      <c r="AL72" s="18">
        <f t="shared" ca="1" si="51"/>
        <v>0</v>
      </c>
      <c r="AM72" s="18">
        <f t="shared" ca="1" si="51"/>
        <v>0</v>
      </c>
      <c r="AN72" s="18">
        <f t="shared" ca="1" si="51"/>
        <v>0</v>
      </c>
      <c r="AO72" s="18">
        <f t="shared" ca="1" si="51"/>
        <v>0</v>
      </c>
      <c r="AP72" s="18">
        <f t="shared" ca="1" si="51"/>
        <v>0</v>
      </c>
      <c r="AQ72" s="18">
        <f t="shared" ca="1" si="51"/>
        <v>0</v>
      </c>
      <c r="AR72" s="18">
        <f t="shared" ca="1" si="51"/>
        <v>0</v>
      </c>
      <c r="AS72" s="18">
        <f t="shared" ca="1" si="51"/>
        <v>0</v>
      </c>
      <c r="AT72" s="18">
        <f t="shared" ca="1" si="51"/>
        <v>0</v>
      </c>
      <c r="AU72" s="18">
        <f t="shared" ca="1" si="51"/>
        <v>0</v>
      </c>
      <c r="AV72" s="18">
        <f t="shared" ca="1" si="51"/>
        <v>0</v>
      </c>
      <c r="AW72" s="18">
        <f t="shared" ca="1" si="51"/>
        <v>0</v>
      </c>
      <c r="AX72" s="18">
        <f t="shared" ca="1" si="51"/>
        <v>0</v>
      </c>
      <c r="AY72" s="18">
        <f t="shared" ca="1" si="51"/>
        <v>0</v>
      </c>
      <c r="AZ72" s="18">
        <f t="shared" ca="1" si="55"/>
        <v>0</v>
      </c>
      <c r="BA72" s="18">
        <f t="shared" ca="1" si="55"/>
        <v>0</v>
      </c>
      <c r="BB72" s="18">
        <f t="shared" ca="1" si="55"/>
        <v>0</v>
      </c>
      <c r="BC72" s="18">
        <f t="shared" ca="1" si="55"/>
        <v>0</v>
      </c>
      <c r="BD72" s="18">
        <f t="shared" ca="1" si="55"/>
        <v>9649578</v>
      </c>
      <c r="BE72" s="18">
        <f t="shared" ca="1" si="55"/>
        <v>61512595.549999997</v>
      </c>
      <c r="BF72" s="18">
        <f t="shared" ca="1" si="55"/>
        <v>0</v>
      </c>
      <c r="BG72" s="18">
        <f t="shared" ca="1" si="55"/>
        <v>0</v>
      </c>
      <c r="BH72" s="18">
        <f t="shared" ca="1" si="55"/>
        <v>0</v>
      </c>
      <c r="BI72" s="18">
        <f t="shared" ca="1" si="55"/>
        <v>0</v>
      </c>
      <c r="BJ72" s="18">
        <f t="shared" ca="1" si="55"/>
        <v>0</v>
      </c>
      <c r="BK72" s="18">
        <f t="shared" ca="1" si="55"/>
        <v>0</v>
      </c>
      <c r="BL72" s="18">
        <f t="shared" ca="1" si="55"/>
        <v>0</v>
      </c>
      <c r="BM72" s="18">
        <f t="shared" ca="1" si="55"/>
        <v>0</v>
      </c>
      <c r="BN72" s="18">
        <f t="shared" ca="1" si="55"/>
        <v>0</v>
      </c>
      <c r="BO72" s="18">
        <f t="shared" ca="1" si="55"/>
        <v>0</v>
      </c>
      <c r="BP72" s="18">
        <f t="shared" ca="1" si="52"/>
        <v>0</v>
      </c>
      <c r="BQ72" s="18">
        <f t="shared" ca="1" si="52"/>
        <v>0</v>
      </c>
      <c r="BR72" s="18">
        <f t="shared" ca="1" si="52"/>
        <v>0</v>
      </c>
      <c r="BS72" s="18">
        <f t="shared" ca="1" si="52"/>
        <v>0</v>
      </c>
      <c r="BT72" s="18">
        <f t="shared" ca="1" si="52"/>
        <v>0</v>
      </c>
      <c r="BU72" s="18">
        <f t="shared" ca="1" si="52"/>
        <v>0</v>
      </c>
      <c r="BV72" s="18">
        <f t="shared" ca="1" si="52"/>
        <v>0</v>
      </c>
      <c r="BW72" s="18">
        <f t="shared" ca="1" si="52"/>
        <v>0</v>
      </c>
      <c r="BX72" s="18">
        <f t="shared" ca="1" si="52"/>
        <v>0</v>
      </c>
      <c r="BY72" s="18">
        <f t="shared" ca="1" si="52"/>
        <v>0</v>
      </c>
      <c r="BZ72" s="18">
        <f t="shared" ca="1" si="52"/>
        <v>0</v>
      </c>
      <c r="CA72" s="18">
        <f t="shared" ca="1" si="52"/>
        <v>0</v>
      </c>
      <c r="CB72" s="18">
        <f t="shared" ca="1" si="52"/>
        <v>0</v>
      </c>
      <c r="CC72" s="18">
        <f t="shared" ca="1" si="56"/>
        <v>0</v>
      </c>
      <c r="CD72" s="18">
        <f t="shared" ca="1" si="56"/>
        <v>0</v>
      </c>
      <c r="CE72" s="18">
        <f t="shared" ca="1" si="56"/>
        <v>0</v>
      </c>
      <c r="CF72" s="18">
        <f t="shared" ca="1" si="56"/>
        <v>0</v>
      </c>
      <c r="CG72" s="18">
        <f t="shared" ca="1" si="56"/>
        <v>0</v>
      </c>
      <c r="CH72" s="18">
        <f t="shared" ca="1" si="56"/>
        <v>0</v>
      </c>
      <c r="CI72" s="19">
        <f t="shared" ca="1" si="25"/>
        <v>460408528.93000424</v>
      </c>
      <c r="CJ72" s="18">
        <f t="shared" ca="1" si="49"/>
        <v>56967.5</v>
      </c>
      <c r="CK72" s="18">
        <f t="shared" ca="1" si="49"/>
        <v>306371.42</v>
      </c>
      <c r="CL72" s="19">
        <f t="shared" ca="1" si="26"/>
        <v>67898596.770000011</v>
      </c>
      <c r="CM72" s="18">
        <f t="shared" ca="1" si="50"/>
        <v>742027.74000000011</v>
      </c>
      <c r="CN72" s="18">
        <f t="shared" ca="1" si="50"/>
        <v>67156569.030000016</v>
      </c>
      <c r="CO72" s="19">
        <f t="shared" ca="1" si="27"/>
        <v>392146593.24000424</v>
      </c>
      <c r="CP72" s="18">
        <f t="shared" ca="1" si="57"/>
        <v>0</v>
      </c>
      <c r="CQ72" s="18">
        <f t="shared" ca="1" si="57"/>
        <v>392146593.24000424</v>
      </c>
      <c r="CR72" s="18">
        <f t="shared" ca="1" si="57"/>
        <v>2278187.5200017211</v>
      </c>
      <c r="CS72" s="18">
        <f t="shared" ca="1" si="57"/>
        <v>0</v>
      </c>
      <c r="CT72" s="18">
        <f t="shared" ca="1" si="57"/>
        <v>0</v>
      </c>
      <c r="CU72" s="19">
        <f t="shared" ca="1" si="48"/>
        <v>533848890.00000596</v>
      </c>
    </row>
    <row r="73" spans="1:230" ht="12.75" customHeight="1">
      <c r="A73" s="57" t="s">
        <v>281</v>
      </c>
      <c r="B73" s="17">
        <v>3017</v>
      </c>
      <c r="C73" s="58" t="s">
        <v>253</v>
      </c>
      <c r="D73" s="19">
        <f t="shared" ca="1" si="24"/>
        <v>0</v>
      </c>
      <c r="E73" s="18">
        <f t="shared" ca="1" si="53"/>
        <v>0</v>
      </c>
      <c r="F73" s="18">
        <f t="shared" ca="1" si="53"/>
        <v>0</v>
      </c>
      <c r="G73" s="18">
        <f t="shared" ca="1" si="53"/>
        <v>0</v>
      </c>
      <c r="H73" s="18">
        <f t="shared" ca="1" si="53"/>
        <v>0</v>
      </c>
      <c r="I73" s="18">
        <f t="shared" ca="1" si="53"/>
        <v>0</v>
      </c>
      <c r="J73" s="18">
        <f t="shared" ca="1" si="53"/>
        <v>0</v>
      </c>
      <c r="K73" s="18">
        <f t="shared" ca="1" si="53"/>
        <v>0</v>
      </c>
      <c r="L73" s="18">
        <f t="shared" ca="1" si="53"/>
        <v>0</v>
      </c>
      <c r="M73" s="18">
        <f t="shared" ca="1" si="53"/>
        <v>0</v>
      </c>
      <c r="N73" s="18">
        <f t="shared" ca="1" si="53"/>
        <v>0</v>
      </c>
      <c r="O73" s="18">
        <f t="shared" ca="1" si="53"/>
        <v>0</v>
      </c>
      <c r="P73" s="18">
        <f t="shared" ca="1" si="53"/>
        <v>0</v>
      </c>
      <c r="Q73" s="18">
        <f t="shared" ca="1" si="53"/>
        <v>0</v>
      </c>
      <c r="R73" s="18">
        <f t="shared" ca="1" si="53"/>
        <v>0</v>
      </c>
      <c r="S73" s="18">
        <f t="shared" ca="1" si="53"/>
        <v>0</v>
      </c>
      <c r="T73" s="18">
        <f t="shared" ca="1" si="58"/>
        <v>0</v>
      </c>
      <c r="U73" s="18">
        <f t="shared" ca="1" si="54"/>
        <v>0</v>
      </c>
      <c r="V73" s="18">
        <f t="shared" ca="1" si="54"/>
        <v>0</v>
      </c>
      <c r="W73" s="18">
        <f t="shared" ca="1" si="54"/>
        <v>0</v>
      </c>
      <c r="X73" s="18">
        <f t="shared" ca="1" si="54"/>
        <v>0</v>
      </c>
      <c r="Y73" s="18">
        <f t="shared" ca="1" si="54"/>
        <v>0</v>
      </c>
      <c r="Z73" s="18">
        <f t="shared" ca="1" si="54"/>
        <v>0</v>
      </c>
      <c r="AA73" s="18">
        <f t="shared" ca="1" si="54"/>
        <v>0</v>
      </c>
      <c r="AB73" s="18">
        <f t="shared" ca="1" si="54"/>
        <v>0</v>
      </c>
      <c r="AC73" s="18">
        <f t="shared" ca="1" si="54"/>
        <v>0</v>
      </c>
      <c r="AD73" s="18">
        <f t="shared" ca="1" si="54"/>
        <v>0</v>
      </c>
      <c r="AE73" s="18">
        <f t="shared" ca="1" si="54"/>
        <v>0</v>
      </c>
      <c r="AF73" s="18">
        <f t="shared" ca="1" si="54"/>
        <v>0</v>
      </c>
      <c r="AG73" s="18">
        <f t="shared" ca="1" si="54"/>
        <v>0</v>
      </c>
      <c r="AH73" s="18">
        <f t="shared" ca="1" si="54"/>
        <v>0</v>
      </c>
      <c r="AI73" s="18">
        <f t="shared" ca="1" si="54"/>
        <v>0</v>
      </c>
      <c r="AJ73" s="18">
        <f t="shared" ca="1" si="54"/>
        <v>0</v>
      </c>
      <c r="AK73" s="18">
        <f t="shared" ca="1" si="51"/>
        <v>0</v>
      </c>
      <c r="AL73" s="18">
        <f t="shared" ca="1" si="51"/>
        <v>0</v>
      </c>
      <c r="AM73" s="18">
        <f t="shared" ca="1" si="51"/>
        <v>0</v>
      </c>
      <c r="AN73" s="18">
        <f t="shared" ca="1" si="51"/>
        <v>0</v>
      </c>
      <c r="AO73" s="18">
        <f t="shared" ca="1" si="51"/>
        <v>0</v>
      </c>
      <c r="AP73" s="18">
        <f t="shared" ca="1" si="51"/>
        <v>0</v>
      </c>
      <c r="AQ73" s="18">
        <f t="shared" ca="1" si="51"/>
        <v>0</v>
      </c>
      <c r="AR73" s="18">
        <f t="shared" ca="1" si="51"/>
        <v>0</v>
      </c>
      <c r="AS73" s="18">
        <f t="shared" ca="1" si="51"/>
        <v>0</v>
      </c>
      <c r="AT73" s="18">
        <f t="shared" ca="1" si="51"/>
        <v>0</v>
      </c>
      <c r="AU73" s="18">
        <f t="shared" ca="1" si="51"/>
        <v>0</v>
      </c>
      <c r="AV73" s="18">
        <f t="shared" ca="1" si="51"/>
        <v>0</v>
      </c>
      <c r="AW73" s="18">
        <f t="shared" ca="1" si="51"/>
        <v>0</v>
      </c>
      <c r="AX73" s="18">
        <f t="shared" ca="1" si="51"/>
        <v>0</v>
      </c>
      <c r="AY73" s="18">
        <f t="shared" ca="1" si="51"/>
        <v>0</v>
      </c>
      <c r="AZ73" s="18">
        <f t="shared" ca="1" si="55"/>
        <v>0</v>
      </c>
      <c r="BA73" s="18">
        <f t="shared" ca="1" si="55"/>
        <v>0</v>
      </c>
      <c r="BB73" s="18">
        <f t="shared" ca="1" si="55"/>
        <v>0</v>
      </c>
      <c r="BC73" s="18">
        <f t="shared" ca="1" si="55"/>
        <v>0</v>
      </c>
      <c r="BD73" s="18">
        <f t="shared" ca="1" si="55"/>
        <v>373273171.16999799</v>
      </c>
      <c r="BE73" s="18">
        <f t="shared" ca="1" si="55"/>
        <v>47225247.47999987</v>
      </c>
      <c r="BF73" s="18">
        <f t="shared" ca="1" si="55"/>
        <v>0</v>
      </c>
      <c r="BG73" s="18">
        <f t="shared" ca="1" si="55"/>
        <v>0</v>
      </c>
      <c r="BH73" s="18">
        <f t="shared" ca="1" si="55"/>
        <v>0</v>
      </c>
      <c r="BI73" s="18">
        <f t="shared" ca="1" si="55"/>
        <v>0</v>
      </c>
      <c r="BJ73" s="18">
        <f t="shared" ca="1" si="55"/>
        <v>0</v>
      </c>
      <c r="BK73" s="18">
        <f t="shared" ca="1" si="55"/>
        <v>0</v>
      </c>
      <c r="BL73" s="18">
        <f t="shared" ca="1" si="55"/>
        <v>0</v>
      </c>
      <c r="BM73" s="18">
        <f t="shared" ca="1" si="55"/>
        <v>0</v>
      </c>
      <c r="BN73" s="18">
        <f t="shared" ca="1" si="55"/>
        <v>0</v>
      </c>
      <c r="BO73" s="18">
        <f t="shared" ca="1" si="55"/>
        <v>0</v>
      </c>
      <c r="BP73" s="18">
        <f t="shared" ca="1" si="52"/>
        <v>0</v>
      </c>
      <c r="BQ73" s="18">
        <f t="shared" ca="1" si="52"/>
        <v>0</v>
      </c>
      <c r="BR73" s="18">
        <f t="shared" ca="1" si="52"/>
        <v>0</v>
      </c>
      <c r="BS73" s="18">
        <f t="shared" ca="1" si="52"/>
        <v>0</v>
      </c>
      <c r="BT73" s="18">
        <f t="shared" ca="1" si="52"/>
        <v>0</v>
      </c>
      <c r="BU73" s="18">
        <f t="shared" ca="1" si="52"/>
        <v>0</v>
      </c>
      <c r="BV73" s="18">
        <f t="shared" ca="1" si="52"/>
        <v>0</v>
      </c>
      <c r="BW73" s="18">
        <f t="shared" ca="1" si="52"/>
        <v>0</v>
      </c>
      <c r="BX73" s="18">
        <f t="shared" ca="1" si="52"/>
        <v>0</v>
      </c>
      <c r="BY73" s="18">
        <f t="shared" ca="1" si="52"/>
        <v>0</v>
      </c>
      <c r="BZ73" s="18">
        <f t="shared" ca="1" si="52"/>
        <v>0</v>
      </c>
      <c r="CA73" s="18">
        <f t="shared" ca="1" si="52"/>
        <v>0</v>
      </c>
      <c r="CB73" s="18">
        <f t="shared" ca="1" si="52"/>
        <v>0</v>
      </c>
      <c r="CC73" s="18">
        <f t="shared" ca="1" si="56"/>
        <v>0</v>
      </c>
      <c r="CD73" s="18">
        <f t="shared" ca="1" si="56"/>
        <v>0</v>
      </c>
      <c r="CE73" s="18">
        <f t="shared" ca="1" si="56"/>
        <v>0</v>
      </c>
      <c r="CF73" s="18">
        <f t="shared" ca="1" si="56"/>
        <v>0</v>
      </c>
      <c r="CG73" s="18">
        <f t="shared" ca="1" si="56"/>
        <v>0</v>
      </c>
      <c r="CH73" s="18">
        <f t="shared" ca="1" si="56"/>
        <v>0</v>
      </c>
      <c r="CI73" s="19">
        <f t="shared" ca="1" si="25"/>
        <v>1196832.3399999999</v>
      </c>
      <c r="CJ73" s="18">
        <f t="shared" ca="1" si="49"/>
        <v>0</v>
      </c>
      <c r="CK73" s="18">
        <f t="shared" ca="1" si="49"/>
        <v>0</v>
      </c>
      <c r="CL73" s="19">
        <f t="shared" ca="1" si="26"/>
        <v>1196832.3399999999</v>
      </c>
      <c r="CM73" s="18">
        <f t="shared" ca="1" si="50"/>
        <v>58717.67</v>
      </c>
      <c r="CN73" s="18">
        <f t="shared" ca="1" si="50"/>
        <v>1138114.67</v>
      </c>
      <c r="CO73" s="19">
        <f t="shared" ca="1" si="27"/>
        <v>0</v>
      </c>
      <c r="CP73" s="18">
        <f t="shared" ca="1" si="57"/>
        <v>0</v>
      </c>
      <c r="CQ73" s="18">
        <f t="shared" ca="1" si="57"/>
        <v>0</v>
      </c>
      <c r="CR73" s="18">
        <f t="shared" ca="1" si="57"/>
        <v>0</v>
      </c>
      <c r="CS73" s="18">
        <f t="shared" ca="1" si="57"/>
        <v>0</v>
      </c>
      <c r="CT73" s="18">
        <f t="shared" ca="1" si="57"/>
        <v>0</v>
      </c>
      <c r="CU73" s="19">
        <f t="shared" ca="1" si="48"/>
        <v>421695250.9899978</v>
      </c>
    </row>
    <row r="74" spans="1:230" ht="12.75" customHeight="1">
      <c r="A74" s="57" t="s">
        <v>283</v>
      </c>
      <c r="B74" s="17">
        <v>3018</v>
      </c>
      <c r="C74" s="58" t="s">
        <v>253</v>
      </c>
      <c r="D74" s="19">
        <f t="shared" ca="1" si="24"/>
        <v>0</v>
      </c>
      <c r="E74" s="18">
        <f t="shared" ca="1" si="53"/>
        <v>0</v>
      </c>
      <c r="F74" s="18">
        <f t="shared" ca="1" si="53"/>
        <v>0</v>
      </c>
      <c r="G74" s="18">
        <f t="shared" ca="1" si="53"/>
        <v>0</v>
      </c>
      <c r="H74" s="18">
        <f t="shared" ca="1" si="53"/>
        <v>0</v>
      </c>
      <c r="I74" s="18">
        <f t="shared" ca="1" si="53"/>
        <v>0</v>
      </c>
      <c r="J74" s="18">
        <f t="shared" ca="1" si="53"/>
        <v>0</v>
      </c>
      <c r="K74" s="18">
        <f t="shared" ca="1" si="53"/>
        <v>0</v>
      </c>
      <c r="L74" s="18">
        <f t="shared" ca="1" si="53"/>
        <v>0</v>
      </c>
      <c r="M74" s="18">
        <f t="shared" ca="1" si="53"/>
        <v>0</v>
      </c>
      <c r="N74" s="18">
        <f t="shared" ca="1" si="53"/>
        <v>0</v>
      </c>
      <c r="O74" s="18">
        <f t="shared" ca="1" si="53"/>
        <v>0</v>
      </c>
      <c r="P74" s="18">
        <f t="shared" ca="1" si="53"/>
        <v>0</v>
      </c>
      <c r="Q74" s="18">
        <f t="shared" ca="1" si="53"/>
        <v>0</v>
      </c>
      <c r="R74" s="18">
        <f t="shared" ca="1" si="53"/>
        <v>0</v>
      </c>
      <c r="S74" s="18">
        <f t="shared" ca="1" si="53"/>
        <v>0</v>
      </c>
      <c r="T74" s="18">
        <f t="shared" ca="1" si="58"/>
        <v>0</v>
      </c>
      <c r="U74" s="18">
        <f t="shared" ca="1" si="54"/>
        <v>0</v>
      </c>
      <c r="V74" s="18">
        <f t="shared" ca="1" si="54"/>
        <v>0</v>
      </c>
      <c r="W74" s="18">
        <f t="shared" ca="1" si="54"/>
        <v>0</v>
      </c>
      <c r="X74" s="18">
        <f t="shared" ca="1" si="54"/>
        <v>0</v>
      </c>
      <c r="Y74" s="18">
        <f t="shared" ca="1" si="54"/>
        <v>0</v>
      </c>
      <c r="Z74" s="18">
        <f t="shared" ca="1" si="54"/>
        <v>0</v>
      </c>
      <c r="AA74" s="18">
        <f t="shared" ca="1" si="54"/>
        <v>0</v>
      </c>
      <c r="AB74" s="18">
        <f t="shared" ca="1" si="54"/>
        <v>0</v>
      </c>
      <c r="AC74" s="18">
        <f t="shared" ca="1" si="54"/>
        <v>0</v>
      </c>
      <c r="AD74" s="18">
        <f t="shared" ca="1" si="54"/>
        <v>0</v>
      </c>
      <c r="AE74" s="18">
        <f t="shared" ca="1" si="54"/>
        <v>0</v>
      </c>
      <c r="AF74" s="18">
        <f t="shared" ca="1" si="54"/>
        <v>0</v>
      </c>
      <c r="AG74" s="18">
        <f t="shared" ca="1" si="54"/>
        <v>0</v>
      </c>
      <c r="AH74" s="18">
        <f t="shared" ca="1" si="54"/>
        <v>0</v>
      </c>
      <c r="AI74" s="18">
        <f t="shared" ca="1" si="54"/>
        <v>0</v>
      </c>
      <c r="AJ74" s="18">
        <f t="shared" ca="1" si="54"/>
        <v>0</v>
      </c>
      <c r="AK74" s="18">
        <f t="shared" ca="1" si="51"/>
        <v>0</v>
      </c>
      <c r="AL74" s="18">
        <f t="shared" ca="1" si="51"/>
        <v>0</v>
      </c>
      <c r="AM74" s="18">
        <f t="shared" ca="1" si="51"/>
        <v>0</v>
      </c>
      <c r="AN74" s="18">
        <f t="shared" ca="1" si="51"/>
        <v>0</v>
      </c>
      <c r="AO74" s="18">
        <f t="shared" ca="1" si="51"/>
        <v>0</v>
      </c>
      <c r="AP74" s="18">
        <f t="shared" ca="1" si="51"/>
        <v>0</v>
      </c>
      <c r="AQ74" s="18">
        <f t="shared" ca="1" si="51"/>
        <v>0</v>
      </c>
      <c r="AR74" s="18">
        <f t="shared" ca="1" si="51"/>
        <v>0</v>
      </c>
      <c r="AS74" s="18">
        <f t="shared" ca="1" si="51"/>
        <v>0</v>
      </c>
      <c r="AT74" s="18">
        <f t="shared" ca="1" si="51"/>
        <v>0</v>
      </c>
      <c r="AU74" s="18">
        <f t="shared" ca="1" si="51"/>
        <v>0</v>
      </c>
      <c r="AV74" s="18">
        <f t="shared" ca="1" si="51"/>
        <v>0</v>
      </c>
      <c r="AW74" s="18">
        <f t="shared" ca="1" si="51"/>
        <v>0</v>
      </c>
      <c r="AX74" s="18">
        <f t="shared" ca="1" si="51"/>
        <v>0</v>
      </c>
      <c r="AY74" s="18">
        <f t="shared" ca="1" si="51"/>
        <v>0</v>
      </c>
      <c r="AZ74" s="18">
        <f t="shared" ca="1" si="55"/>
        <v>0</v>
      </c>
      <c r="BA74" s="18">
        <f t="shared" ca="1" si="55"/>
        <v>0</v>
      </c>
      <c r="BB74" s="18">
        <f t="shared" ca="1" si="55"/>
        <v>0</v>
      </c>
      <c r="BC74" s="18">
        <f t="shared" ca="1" si="55"/>
        <v>0</v>
      </c>
      <c r="BD74" s="18">
        <f t="shared" ca="1" si="55"/>
        <v>4868435.6000000043</v>
      </c>
      <c r="BE74" s="18">
        <f t="shared" ca="1" si="55"/>
        <v>0</v>
      </c>
      <c r="BF74" s="18">
        <f t="shared" ca="1" si="55"/>
        <v>0</v>
      </c>
      <c r="BG74" s="18">
        <f t="shared" ca="1" si="55"/>
        <v>0</v>
      </c>
      <c r="BH74" s="18">
        <f t="shared" ca="1" si="55"/>
        <v>0</v>
      </c>
      <c r="BI74" s="18">
        <f t="shared" ca="1" si="55"/>
        <v>0</v>
      </c>
      <c r="BJ74" s="18">
        <f t="shared" ca="1" si="55"/>
        <v>0</v>
      </c>
      <c r="BK74" s="18">
        <f t="shared" ca="1" si="55"/>
        <v>0</v>
      </c>
      <c r="BL74" s="18">
        <f t="shared" ca="1" si="55"/>
        <v>0</v>
      </c>
      <c r="BM74" s="18">
        <f t="shared" ca="1" si="55"/>
        <v>0</v>
      </c>
      <c r="BN74" s="18">
        <f t="shared" ca="1" si="55"/>
        <v>0</v>
      </c>
      <c r="BO74" s="18">
        <f t="shared" ca="1" si="55"/>
        <v>0</v>
      </c>
      <c r="BP74" s="18">
        <f t="shared" ca="1" si="52"/>
        <v>0</v>
      </c>
      <c r="BQ74" s="18">
        <f t="shared" ca="1" si="52"/>
        <v>0</v>
      </c>
      <c r="BR74" s="18">
        <f t="shared" ca="1" si="52"/>
        <v>0</v>
      </c>
      <c r="BS74" s="18">
        <f t="shared" ca="1" si="52"/>
        <v>0</v>
      </c>
      <c r="BT74" s="18">
        <f t="shared" ca="1" si="52"/>
        <v>0</v>
      </c>
      <c r="BU74" s="18">
        <f t="shared" ca="1" si="52"/>
        <v>0</v>
      </c>
      <c r="BV74" s="18">
        <f t="shared" ca="1" si="52"/>
        <v>0</v>
      </c>
      <c r="BW74" s="18">
        <f t="shared" ca="1" si="52"/>
        <v>0</v>
      </c>
      <c r="BX74" s="18">
        <f t="shared" ca="1" si="52"/>
        <v>0</v>
      </c>
      <c r="BY74" s="18">
        <f t="shared" ca="1" si="52"/>
        <v>0</v>
      </c>
      <c r="BZ74" s="18">
        <f t="shared" ca="1" si="52"/>
        <v>0</v>
      </c>
      <c r="CA74" s="18">
        <f t="shared" ca="1" si="52"/>
        <v>0</v>
      </c>
      <c r="CB74" s="18">
        <f t="shared" ca="1" si="52"/>
        <v>0</v>
      </c>
      <c r="CC74" s="18">
        <f t="shared" ca="1" si="56"/>
        <v>0</v>
      </c>
      <c r="CD74" s="18">
        <f t="shared" ca="1" si="56"/>
        <v>0</v>
      </c>
      <c r="CE74" s="18">
        <f t="shared" ca="1" si="56"/>
        <v>0</v>
      </c>
      <c r="CF74" s="18">
        <f t="shared" ca="1" si="56"/>
        <v>0</v>
      </c>
      <c r="CG74" s="18">
        <f t="shared" ca="1" si="56"/>
        <v>0</v>
      </c>
      <c r="CH74" s="18">
        <f t="shared" ca="1" si="56"/>
        <v>0</v>
      </c>
      <c r="CI74" s="19">
        <f t="shared" ca="1" si="25"/>
        <v>0</v>
      </c>
      <c r="CJ74" s="18">
        <f t="shared" ca="1" si="49"/>
        <v>0</v>
      </c>
      <c r="CK74" s="18">
        <f t="shared" ca="1" si="49"/>
        <v>0</v>
      </c>
      <c r="CL74" s="19">
        <f t="shared" ca="1" si="26"/>
        <v>0</v>
      </c>
      <c r="CM74" s="18">
        <f t="shared" ca="1" si="50"/>
        <v>0</v>
      </c>
      <c r="CN74" s="18">
        <f t="shared" ca="1" si="50"/>
        <v>0</v>
      </c>
      <c r="CO74" s="19">
        <f t="shared" ca="1" si="27"/>
        <v>0</v>
      </c>
      <c r="CP74" s="18">
        <f t="shared" ca="1" si="57"/>
        <v>0</v>
      </c>
      <c r="CQ74" s="18">
        <f t="shared" ca="1" si="57"/>
        <v>0</v>
      </c>
      <c r="CR74" s="18">
        <f t="shared" ca="1" si="57"/>
        <v>0</v>
      </c>
      <c r="CS74" s="18">
        <f t="shared" ca="1" si="57"/>
        <v>0</v>
      </c>
      <c r="CT74" s="18">
        <f t="shared" ca="1" si="57"/>
        <v>0</v>
      </c>
      <c r="CU74" s="19">
        <f t="shared" ca="1" si="48"/>
        <v>4868435.6000000043</v>
      </c>
    </row>
    <row r="75" spans="1:230" ht="12.75" customHeight="1">
      <c r="A75" s="59" t="s">
        <v>285</v>
      </c>
      <c r="B75" s="48">
        <v>9000</v>
      </c>
      <c r="C75" s="58" t="s">
        <v>286</v>
      </c>
      <c r="D75" s="49">
        <f t="shared" ref="D75:BO75" ca="1" si="59">SUMIF($C$7:$C$74,"HD",D$7:D$74)</f>
        <v>18128925974.184124</v>
      </c>
      <c r="E75" s="49">
        <f t="shared" ca="1" si="59"/>
        <v>3624386579.3745432</v>
      </c>
      <c r="F75" s="49">
        <f t="shared" ca="1" si="59"/>
        <v>7582537394.0039206</v>
      </c>
      <c r="G75" s="49">
        <f t="shared" ca="1" si="59"/>
        <v>6922002000.8056669</v>
      </c>
      <c r="H75" s="49">
        <f t="shared" ca="1" si="59"/>
        <v>2177959467.2384186</v>
      </c>
      <c r="I75" s="49">
        <f t="shared" ca="1" si="59"/>
        <v>2391250402.9200411</v>
      </c>
      <c r="J75" s="49">
        <f t="shared" ca="1" si="59"/>
        <v>17569139.059999995</v>
      </c>
      <c r="K75" s="49">
        <f t="shared" ca="1" si="59"/>
        <v>130706583.57999992</v>
      </c>
      <c r="L75" s="49">
        <f t="shared" ca="1" si="59"/>
        <v>71085150.402195662</v>
      </c>
      <c r="M75" s="49">
        <f t="shared" ca="1" si="59"/>
        <v>34678298.560000002</v>
      </c>
      <c r="N75" s="49">
        <f t="shared" ca="1" si="59"/>
        <v>231891.17</v>
      </c>
      <c r="O75" s="49">
        <f t="shared" ca="1" si="59"/>
        <v>2921318069.5103369</v>
      </c>
      <c r="P75" s="49">
        <f t="shared" ca="1" si="59"/>
        <v>8555283.2599999998</v>
      </c>
      <c r="Q75" s="49">
        <f t="shared" ca="1" si="59"/>
        <v>1752496783.3279779</v>
      </c>
      <c r="R75" s="49">
        <f t="shared" ca="1" si="59"/>
        <v>0</v>
      </c>
      <c r="S75" s="49">
        <f t="shared" ca="1" si="59"/>
        <v>0</v>
      </c>
      <c r="T75" s="49">
        <f t="shared" ca="1" si="59"/>
        <v>46775228722.154793</v>
      </c>
      <c r="U75" s="49">
        <f t="shared" ca="1" si="59"/>
        <v>901710090.4916743</v>
      </c>
      <c r="V75" s="49">
        <f t="shared" ca="1" si="59"/>
        <v>3473691425.0942788</v>
      </c>
      <c r="W75" s="49">
        <f t="shared" ca="1" si="59"/>
        <v>35698049018.542801</v>
      </c>
      <c r="X75" s="49">
        <f t="shared" ca="1" si="59"/>
        <v>48606416.619998537</v>
      </c>
      <c r="Y75" s="49">
        <f t="shared" ca="1" si="59"/>
        <v>1538757153.8063581</v>
      </c>
      <c r="Z75" s="49">
        <f t="shared" ca="1" si="59"/>
        <v>1762551274.8435209</v>
      </c>
      <c r="AA75" s="49">
        <f t="shared" ca="1" si="59"/>
        <v>574012.99999999988</v>
      </c>
      <c r="AB75" s="49">
        <f t="shared" ca="1" si="59"/>
        <v>13143256.289999999</v>
      </c>
      <c r="AC75" s="49">
        <f t="shared" ca="1" si="59"/>
        <v>116826857.22696334</v>
      </c>
      <c r="AD75" s="49">
        <f t="shared" ca="1" si="59"/>
        <v>723813941.81176865</v>
      </c>
      <c r="AE75" s="49">
        <f t="shared" ca="1" si="59"/>
        <v>10646759.030000001</v>
      </c>
      <c r="AF75" s="49">
        <f t="shared" ca="1" si="59"/>
        <v>121351044.09009999</v>
      </c>
      <c r="AG75" s="49">
        <f t="shared" ca="1" si="59"/>
        <v>445631363.55999994</v>
      </c>
      <c r="AH75" s="49">
        <f t="shared" ca="1" si="59"/>
        <v>298940783.47942203</v>
      </c>
      <c r="AI75" s="49">
        <f t="shared" ca="1" si="59"/>
        <v>115677352.81</v>
      </c>
      <c r="AJ75" s="49">
        <f t="shared" ca="1" si="59"/>
        <v>41903328.859700009</v>
      </c>
      <c r="AK75" s="49">
        <f t="shared" ca="1" si="59"/>
        <v>5834844.8199999984</v>
      </c>
      <c r="AL75" s="49">
        <f t="shared" ca="1" si="59"/>
        <v>0</v>
      </c>
      <c r="AM75" s="49">
        <f t="shared" ca="1" si="59"/>
        <v>797396577.21539927</v>
      </c>
      <c r="AN75" s="49">
        <f t="shared" ca="1" si="59"/>
        <v>8023783.5800000001</v>
      </c>
      <c r="AO75" s="49">
        <f t="shared" ca="1" si="59"/>
        <v>275953651.75</v>
      </c>
      <c r="AP75" s="49">
        <f t="shared" ca="1" si="59"/>
        <v>126102930.31699999</v>
      </c>
      <c r="AQ75" s="49">
        <f t="shared" ca="1" si="59"/>
        <v>0</v>
      </c>
      <c r="AR75" s="49">
        <f t="shared" ca="1" si="59"/>
        <v>0</v>
      </c>
      <c r="AS75" s="49">
        <f t="shared" ca="1" si="59"/>
        <v>0</v>
      </c>
      <c r="AT75" s="49">
        <f t="shared" ca="1" si="59"/>
        <v>4455197283.8183193</v>
      </c>
      <c r="AU75" s="49">
        <f t="shared" ca="1" si="59"/>
        <v>565140356.60665751</v>
      </c>
      <c r="AV75" s="49">
        <f t="shared" ca="1" si="59"/>
        <v>146277158.32778114</v>
      </c>
      <c r="AW75" s="49">
        <f t="shared" ca="1" si="59"/>
        <v>0</v>
      </c>
      <c r="AX75" s="49">
        <f t="shared" ca="1" si="59"/>
        <v>96840406.306482151</v>
      </c>
      <c r="AY75" s="49">
        <f t="shared" ca="1" si="59"/>
        <v>0</v>
      </c>
      <c r="AZ75" s="49">
        <f t="shared" ca="1" si="59"/>
        <v>0</v>
      </c>
      <c r="BA75" s="49">
        <f t="shared" ca="1" si="59"/>
        <v>0</v>
      </c>
      <c r="BB75" s="49">
        <f t="shared" ca="1" si="59"/>
        <v>37647582.719999999</v>
      </c>
      <c r="BC75" s="49">
        <f t="shared" ca="1" si="59"/>
        <v>2624799.44</v>
      </c>
      <c r="BD75" s="49">
        <f t="shared" ca="1" si="59"/>
        <v>3417737687.840879</v>
      </c>
      <c r="BE75" s="49">
        <f t="shared" ca="1" si="59"/>
        <v>19734437.113809522</v>
      </c>
      <c r="BF75" s="49">
        <f t="shared" ca="1" si="59"/>
        <v>0</v>
      </c>
      <c r="BG75" s="49">
        <f t="shared" ca="1" si="59"/>
        <v>0</v>
      </c>
      <c r="BH75" s="49">
        <f t="shared" ca="1" si="59"/>
        <v>760933.11</v>
      </c>
      <c r="BI75" s="49">
        <f t="shared" ca="1" si="59"/>
        <v>507006683.84337133</v>
      </c>
      <c r="BJ75" s="49">
        <f t="shared" ca="1" si="59"/>
        <v>185681854.63136616</v>
      </c>
      <c r="BK75" s="49">
        <f t="shared" ca="1" si="59"/>
        <v>0</v>
      </c>
      <c r="BL75" s="49">
        <f t="shared" ca="1" si="59"/>
        <v>13994487.288080951</v>
      </c>
      <c r="BM75" s="49">
        <f t="shared" ca="1" si="59"/>
        <v>814158349.96412563</v>
      </c>
      <c r="BN75" s="49">
        <f t="shared" ca="1" si="59"/>
        <v>1012396916.8309928</v>
      </c>
      <c r="BO75" s="49">
        <f t="shared" ca="1" si="59"/>
        <v>0</v>
      </c>
      <c r="BP75" s="49">
        <f t="shared" ref="BP75:CU75" ca="1" si="60">SUMIF($C$7:$C$74,"HD",BP$7:BP$74)</f>
        <v>3188343832.9863381</v>
      </c>
      <c r="BQ75" s="49">
        <f t="shared" ca="1" si="60"/>
        <v>292039663.57671094</v>
      </c>
      <c r="BR75" s="49">
        <f t="shared" ca="1" si="60"/>
        <v>1613470877.9722588</v>
      </c>
      <c r="BS75" s="49">
        <f t="shared" ca="1" si="60"/>
        <v>3311298015.4400988</v>
      </c>
      <c r="BT75" s="49">
        <f t="shared" ca="1" si="60"/>
        <v>0</v>
      </c>
      <c r="BU75" s="49">
        <f t="shared" ca="1" si="60"/>
        <v>80952.3</v>
      </c>
      <c r="BV75" s="49">
        <f t="shared" ca="1" si="60"/>
        <v>588331427.62999988</v>
      </c>
      <c r="BW75" s="49">
        <f t="shared" ca="1" si="60"/>
        <v>27441073.170000002</v>
      </c>
      <c r="BX75" s="49">
        <f t="shared" ca="1" si="60"/>
        <v>0</v>
      </c>
      <c r="BY75" s="49">
        <f t="shared" ca="1" si="60"/>
        <v>156593611.10999998</v>
      </c>
      <c r="BZ75" s="49">
        <f t="shared" ca="1" si="60"/>
        <v>275362396.98000008</v>
      </c>
      <c r="CA75" s="49">
        <f t="shared" ca="1" si="60"/>
        <v>8374896845.6799669</v>
      </c>
      <c r="CB75" s="49">
        <f t="shared" ca="1" si="60"/>
        <v>61747514.199999996</v>
      </c>
      <c r="CC75" s="49">
        <f t="shared" ca="1" si="60"/>
        <v>2276311575.1499996</v>
      </c>
      <c r="CD75" s="49">
        <f t="shared" ca="1" si="60"/>
        <v>2089909.6599999997</v>
      </c>
      <c r="CE75" s="49">
        <f t="shared" ca="1" si="60"/>
        <v>468923.46</v>
      </c>
      <c r="CF75" s="49">
        <f t="shared" ca="1" si="60"/>
        <v>74952306.540000007</v>
      </c>
      <c r="CG75" s="49">
        <f t="shared" ca="1" si="60"/>
        <v>348327507.00999993</v>
      </c>
      <c r="CH75" s="49">
        <f t="shared" ca="1" si="60"/>
        <v>110967283.13047618</v>
      </c>
      <c r="CI75" s="49">
        <f t="shared" ca="1" si="60"/>
        <v>29585618756.408741</v>
      </c>
      <c r="CJ75" s="49">
        <f t="shared" ca="1" si="60"/>
        <v>169284976.60449994</v>
      </c>
      <c r="CK75" s="49">
        <f t="shared" ca="1" si="60"/>
        <v>483533312.71930408</v>
      </c>
      <c r="CL75" s="49">
        <f t="shared" ca="1" si="60"/>
        <v>7598982262.1064377</v>
      </c>
      <c r="CM75" s="49">
        <f t="shared" ca="1" si="60"/>
        <v>587105772.17414105</v>
      </c>
      <c r="CN75" s="49">
        <f t="shared" ca="1" si="60"/>
        <v>7011876489.9322977</v>
      </c>
      <c r="CO75" s="49">
        <f t="shared" ca="1" si="60"/>
        <v>21333818204.9785</v>
      </c>
      <c r="CP75" s="49">
        <f t="shared" ca="1" si="60"/>
        <v>4264186695.2921524</v>
      </c>
      <c r="CQ75" s="49">
        <f t="shared" ca="1" si="60"/>
        <v>17069631509.68635</v>
      </c>
      <c r="CR75" s="49">
        <f t="shared" ca="1" si="60"/>
        <v>818702170.11485267</v>
      </c>
      <c r="CS75" s="49">
        <f t="shared" ca="1" si="60"/>
        <v>458846104</v>
      </c>
      <c r="CT75" s="49">
        <f t="shared" ca="1" si="60"/>
        <v>660759.91</v>
      </c>
      <c r="CU75" s="49">
        <f t="shared" ca="1" si="60"/>
        <v>183776942076.8782</v>
      </c>
    </row>
    <row r="76" spans="1:230">
      <c r="A76" s="59" t="s">
        <v>288</v>
      </c>
      <c r="B76" s="48">
        <v>9001</v>
      </c>
      <c r="C76" s="58" t="s">
        <v>289</v>
      </c>
      <c r="D76" s="49">
        <f t="shared" ref="D76:BO76" ca="1" si="61">SUMIF($C$7:$C$74,"H",D$7:D$74)+SUMIF($C$7:$C$74,"E",D$7:D$74)</f>
        <v>0</v>
      </c>
      <c r="E76" s="49">
        <f t="shared" ca="1" si="61"/>
        <v>0</v>
      </c>
      <c r="F76" s="49">
        <f t="shared" ca="1" si="61"/>
        <v>0</v>
      </c>
      <c r="G76" s="49">
        <f t="shared" ca="1" si="61"/>
        <v>0</v>
      </c>
      <c r="H76" s="49">
        <f t="shared" ca="1" si="61"/>
        <v>0</v>
      </c>
      <c r="I76" s="49">
        <f t="shared" ca="1" si="61"/>
        <v>0</v>
      </c>
      <c r="J76" s="49">
        <f t="shared" ca="1" si="61"/>
        <v>0</v>
      </c>
      <c r="K76" s="49">
        <f t="shared" ca="1" si="61"/>
        <v>0</v>
      </c>
      <c r="L76" s="49">
        <f t="shared" ca="1" si="61"/>
        <v>0</v>
      </c>
      <c r="M76" s="49">
        <f t="shared" ca="1" si="61"/>
        <v>0</v>
      </c>
      <c r="N76" s="49">
        <f t="shared" ca="1" si="61"/>
        <v>0</v>
      </c>
      <c r="O76" s="49">
        <f t="shared" ca="1" si="61"/>
        <v>0</v>
      </c>
      <c r="P76" s="49">
        <f t="shared" ca="1" si="61"/>
        <v>0</v>
      </c>
      <c r="Q76" s="49">
        <f t="shared" ca="1" si="61"/>
        <v>0</v>
      </c>
      <c r="R76" s="49">
        <f t="shared" ca="1" si="61"/>
        <v>0</v>
      </c>
      <c r="S76" s="49">
        <f t="shared" ca="1" si="61"/>
        <v>0</v>
      </c>
      <c r="T76" s="49">
        <f t="shared" ca="1" si="61"/>
        <v>0</v>
      </c>
      <c r="U76" s="49">
        <f t="shared" ca="1" si="61"/>
        <v>0</v>
      </c>
      <c r="V76" s="49">
        <f t="shared" ca="1" si="61"/>
        <v>0</v>
      </c>
      <c r="W76" s="49">
        <f t="shared" ca="1" si="61"/>
        <v>0</v>
      </c>
      <c r="X76" s="49">
        <f t="shared" ca="1" si="61"/>
        <v>0</v>
      </c>
      <c r="Y76" s="49">
        <f t="shared" ca="1" si="61"/>
        <v>0</v>
      </c>
      <c r="Z76" s="49">
        <f t="shared" ca="1" si="61"/>
        <v>0</v>
      </c>
      <c r="AA76" s="49">
        <f t="shared" ca="1" si="61"/>
        <v>0</v>
      </c>
      <c r="AB76" s="49">
        <f t="shared" ca="1" si="61"/>
        <v>0</v>
      </c>
      <c r="AC76" s="49">
        <f t="shared" ca="1" si="61"/>
        <v>0</v>
      </c>
      <c r="AD76" s="49">
        <f t="shared" ca="1" si="61"/>
        <v>0</v>
      </c>
      <c r="AE76" s="49">
        <f t="shared" ca="1" si="61"/>
        <v>0</v>
      </c>
      <c r="AF76" s="49">
        <f t="shared" ca="1" si="61"/>
        <v>0</v>
      </c>
      <c r="AG76" s="49">
        <f t="shared" ca="1" si="61"/>
        <v>0</v>
      </c>
      <c r="AH76" s="49">
        <f t="shared" ca="1" si="61"/>
        <v>0</v>
      </c>
      <c r="AI76" s="49">
        <f t="shared" ca="1" si="61"/>
        <v>0</v>
      </c>
      <c r="AJ76" s="49">
        <f t="shared" ca="1" si="61"/>
        <v>0</v>
      </c>
      <c r="AK76" s="49">
        <f t="shared" ca="1" si="61"/>
        <v>0</v>
      </c>
      <c r="AL76" s="49">
        <f t="shared" ca="1" si="61"/>
        <v>0</v>
      </c>
      <c r="AM76" s="49">
        <f t="shared" ca="1" si="61"/>
        <v>0</v>
      </c>
      <c r="AN76" s="49">
        <f t="shared" ca="1" si="61"/>
        <v>0</v>
      </c>
      <c r="AO76" s="49">
        <f t="shared" ca="1" si="61"/>
        <v>0</v>
      </c>
      <c r="AP76" s="49">
        <f t="shared" ca="1" si="61"/>
        <v>0</v>
      </c>
      <c r="AQ76" s="49">
        <f t="shared" ca="1" si="61"/>
        <v>0</v>
      </c>
      <c r="AR76" s="49">
        <f t="shared" ca="1" si="61"/>
        <v>0</v>
      </c>
      <c r="AS76" s="49">
        <f t="shared" ca="1" si="61"/>
        <v>0</v>
      </c>
      <c r="AT76" s="49">
        <f t="shared" ca="1" si="61"/>
        <v>0</v>
      </c>
      <c r="AU76" s="49">
        <f t="shared" ca="1" si="61"/>
        <v>0</v>
      </c>
      <c r="AV76" s="49">
        <f t="shared" ca="1" si="61"/>
        <v>0</v>
      </c>
      <c r="AW76" s="49">
        <f t="shared" ca="1" si="61"/>
        <v>0</v>
      </c>
      <c r="AX76" s="49">
        <f t="shared" ca="1" si="61"/>
        <v>0</v>
      </c>
      <c r="AY76" s="49">
        <f t="shared" ca="1" si="61"/>
        <v>0</v>
      </c>
      <c r="AZ76" s="49">
        <f t="shared" ca="1" si="61"/>
        <v>0</v>
      </c>
      <c r="BA76" s="49">
        <f t="shared" ca="1" si="61"/>
        <v>0</v>
      </c>
      <c r="BB76" s="49">
        <f t="shared" ca="1" si="61"/>
        <v>0</v>
      </c>
      <c r="BC76" s="49">
        <f t="shared" ca="1" si="61"/>
        <v>0</v>
      </c>
      <c r="BD76" s="49">
        <f t="shared" ca="1" si="61"/>
        <v>948160678.8518616</v>
      </c>
      <c r="BE76" s="49">
        <f t="shared" ca="1" si="61"/>
        <v>204271259.21999988</v>
      </c>
      <c r="BF76" s="49">
        <f t="shared" ca="1" si="61"/>
        <v>0</v>
      </c>
      <c r="BG76" s="49">
        <f t="shared" ca="1" si="61"/>
        <v>0</v>
      </c>
      <c r="BH76" s="49">
        <f t="shared" ca="1" si="61"/>
        <v>0</v>
      </c>
      <c r="BI76" s="49">
        <f t="shared" ca="1" si="61"/>
        <v>0</v>
      </c>
      <c r="BJ76" s="49">
        <f t="shared" ca="1" si="61"/>
        <v>0</v>
      </c>
      <c r="BK76" s="49">
        <f t="shared" ca="1" si="61"/>
        <v>0</v>
      </c>
      <c r="BL76" s="49">
        <f t="shared" ca="1" si="61"/>
        <v>0</v>
      </c>
      <c r="BM76" s="49">
        <f t="shared" ca="1" si="61"/>
        <v>0</v>
      </c>
      <c r="BN76" s="49">
        <f t="shared" ca="1" si="61"/>
        <v>0</v>
      </c>
      <c r="BO76" s="49">
        <f t="shared" ca="1" si="61"/>
        <v>0</v>
      </c>
      <c r="BP76" s="49">
        <f t="shared" ref="BP76:CU76" ca="1" si="62">SUMIF($C$7:$C$74,"H",BP$7:BP$74)+SUMIF($C$7:$C$74,"E",BP$7:BP$74)</f>
        <v>0</v>
      </c>
      <c r="BQ76" s="49">
        <f t="shared" ca="1" si="62"/>
        <v>0</v>
      </c>
      <c r="BR76" s="49">
        <f t="shared" ca="1" si="62"/>
        <v>0</v>
      </c>
      <c r="BS76" s="49">
        <f t="shared" ca="1" si="62"/>
        <v>0</v>
      </c>
      <c r="BT76" s="49">
        <f t="shared" ca="1" si="62"/>
        <v>0</v>
      </c>
      <c r="BU76" s="49">
        <f t="shared" ca="1" si="62"/>
        <v>0</v>
      </c>
      <c r="BV76" s="49">
        <f t="shared" ca="1" si="62"/>
        <v>0</v>
      </c>
      <c r="BW76" s="49">
        <f t="shared" ca="1" si="62"/>
        <v>0</v>
      </c>
      <c r="BX76" s="49">
        <f t="shared" ca="1" si="62"/>
        <v>0</v>
      </c>
      <c r="BY76" s="49">
        <f t="shared" ca="1" si="62"/>
        <v>0</v>
      </c>
      <c r="BZ76" s="49">
        <f t="shared" ca="1" si="62"/>
        <v>0</v>
      </c>
      <c r="CA76" s="49">
        <f t="shared" ca="1" si="62"/>
        <v>0</v>
      </c>
      <c r="CB76" s="49">
        <f t="shared" ca="1" si="62"/>
        <v>0</v>
      </c>
      <c r="CC76" s="49">
        <f t="shared" ca="1" si="62"/>
        <v>0</v>
      </c>
      <c r="CD76" s="49">
        <f t="shared" ca="1" si="62"/>
        <v>0</v>
      </c>
      <c r="CE76" s="49">
        <f t="shared" ca="1" si="62"/>
        <v>0</v>
      </c>
      <c r="CF76" s="49">
        <f t="shared" ca="1" si="62"/>
        <v>0</v>
      </c>
      <c r="CG76" s="49">
        <f t="shared" ca="1" si="62"/>
        <v>0</v>
      </c>
      <c r="CH76" s="49">
        <f t="shared" ca="1" si="62"/>
        <v>363.48571428571427</v>
      </c>
      <c r="CI76" s="49">
        <f t="shared" ca="1" si="62"/>
        <v>909129671.54150844</v>
      </c>
      <c r="CJ76" s="49">
        <f t="shared" ca="1" si="62"/>
        <v>71425.02</v>
      </c>
      <c r="CK76" s="49">
        <f t="shared" ca="1" si="62"/>
        <v>74960822.370003432</v>
      </c>
      <c r="CL76" s="49">
        <f t="shared" ca="1" si="62"/>
        <v>336168776.49000072</v>
      </c>
      <c r="CM76" s="49">
        <f t="shared" ca="1" si="62"/>
        <v>26248473.57</v>
      </c>
      <c r="CN76" s="49">
        <f t="shared" ca="1" si="62"/>
        <v>309920302.92000067</v>
      </c>
      <c r="CO76" s="49">
        <f t="shared" ca="1" si="62"/>
        <v>497928647.66150427</v>
      </c>
      <c r="CP76" s="49">
        <f t="shared" ca="1" si="62"/>
        <v>11111728.180000003</v>
      </c>
      <c r="CQ76" s="49">
        <f t="shared" ca="1" si="62"/>
        <v>486816919.48150426</v>
      </c>
      <c r="CR76" s="49">
        <f t="shared" ca="1" si="62"/>
        <v>50740145.059976242</v>
      </c>
      <c r="CS76" s="49">
        <f t="shared" ca="1" si="62"/>
        <v>0</v>
      </c>
      <c r="CT76" s="49">
        <f t="shared" ca="1" si="62"/>
        <v>0</v>
      </c>
      <c r="CU76" s="49">
        <f t="shared" ca="1" si="62"/>
        <v>2112302118.1590602</v>
      </c>
    </row>
    <row r="77" spans="1:230" s="35" customFormat="1">
      <c r="A77" s="59" t="s">
        <v>291</v>
      </c>
      <c r="B77" s="48">
        <v>9003</v>
      </c>
      <c r="C77" s="58" t="s">
        <v>292</v>
      </c>
      <c r="D77" s="49">
        <f t="shared" ref="D77:I77" ca="1" si="63">D75+D76</f>
        <v>18128925974.184124</v>
      </c>
      <c r="E77" s="49">
        <f t="shared" ca="1" si="63"/>
        <v>3624386579.3745432</v>
      </c>
      <c r="F77" s="49">
        <f t="shared" ca="1" si="63"/>
        <v>7582537394.0039206</v>
      </c>
      <c r="G77" s="49">
        <f t="shared" ca="1" si="63"/>
        <v>6922002000.8056669</v>
      </c>
      <c r="H77" s="49">
        <f t="shared" ca="1" si="63"/>
        <v>2177959467.2384186</v>
      </c>
      <c r="I77" s="49">
        <f t="shared" ca="1" si="63"/>
        <v>2391250402.9200411</v>
      </c>
      <c r="J77" s="49">
        <f ca="1">J75+J76</f>
        <v>17569139.059999995</v>
      </c>
      <c r="K77" s="49">
        <f ca="1">K75+K76</f>
        <v>130706583.57999992</v>
      </c>
      <c r="L77" s="49">
        <f t="shared" ref="L77:BU77" ca="1" si="64">L75+L76</f>
        <v>71085150.402195662</v>
      </c>
      <c r="M77" s="49">
        <f t="shared" ca="1" si="64"/>
        <v>34678298.560000002</v>
      </c>
      <c r="N77" s="49">
        <f t="shared" ca="1" si="64"/>
        <v>231891.17</v>
      </c>
      <c r="O77" s="49">
        <f t="shared" ca="1" si="64"/>
        <v>2921318069.5103369</v>
      </c>
      <c r="P77" s="49">
        <f t="shared" ca="1" si="64"/>
        <v>8555283.2599999998</v>
      </c>
      <c r="Q77" s="49">
        <f t="shared" ca="1" si="64"/>
        <v>1752496783.3279779</v>
      </c>
      <c r="R77" s="49">
        <f t="shared" ca="1" si="64"/>
        <v>0</v>
      </c>
      <c r="S77" s="49">
        <f t="shared" ca="1" si="64"/>
        <v>0</v>
      </c>
      <c r="T77" s="49">
        <f t="shared" ca="1" si="64"/>
        <v>46775228722.154793</v>
      </c>
      <c r="U77" s="49">
        <f t="shared" ca="1" si="64"/>
        <v>901710090.4916743</v>
      </c>
      <c r="V77" s="49">
        <f t="shared" ca="1" si="64"/>
        <v>3473691425.0942788</v>
      </c>
      <c r="W77" s="49">
        <f t="shared" ca="1" si="64"/>
        <v>35698049018.542801</v>
      </c>
      <c r="X77" s="49">
        <f t="shared" ca="1" si="64"/>
        <v>48606416.619998537</v>
      </c>
      <c r="Y77" s="49">
        <f t="shared" ca="1" si="64"/>
        <v>1538757153.8063581</v>
      </c>
      <c r="Z77" s="49">
        <f t="shared" ca="1" si="64"/>
        <v>1762551274.8435209</v>
      </c>
      <c r="AA77" s="49">
        <f t="shared" ca="1" si="64"/>
        <v>574012.99999999988</v>
      </c>
      <c r="AB77" s="49">
        <f t="shared" ca="1" si="64"/>
        <v>13143256.289999999</v>
      </c>
      <c r="AC77" s="49">
        <f t="shared" ca="1" si="64"/>
        <v>116826857.22696334</v>
      </c>
      <c r="AD77" s="49">
        <f t="shared" ca="1" si="64"/>
        <v>723813941.81176865</v>
      </c>
      <c r="AE77" s="49">
        <f t="shared" ca="1" si="64"/>
        <v>10646759.030000001</v>
      </c>
      <c r="AF77" s="49">
        <f t="shared" ca="1" si="64"/>
        <v>121351044.09009999</v>
      </c>
      <c r="AG77" s="49">
        <f t="shared" ca="1" si="64"/>
        <v>445631363.55999994</v>
      </c>
      <c r="AH77" s="49">
        <f t="shared" ca="1" si="64"/>
        <v>298940783.47942203</v>
      </c>
      <c r="AI77" s="49">
        <f t="shared" ca="1" si="64"/>
        <v>115677352.81</v>
      </c>
      <c r="AJ77" s="49">
        <f t="shared" ca="1" si="64"/>
        <v>41903328.859700009</v>
      </c>
      <c r="AK77" s="49">
        <f t="shared" ca="1" si="64"/>
        <v>5834844.8199999984</v>
      </c>
      <c r="AL77" s="49">
        <f t="shared" ca="1" si="64"/>
        <v>0</v>
      </c>
      <c r="AM77" s="49">
        <f t="shared" ca="1" si="64"/>
        <v>797396577.21539927</v>
      </c>
      <c r="AN77" s="49">
        <f t="shared" ca="1" si="64"/>
        <v>8023783.5800000001</v>
      </c>
      <c r="AO77" s="49">
        <f t="shared" ca="1" si="64"/>
        <v>275953651.75</v>
      </c>
      <c r="AP77" s="49">
        <f t="shared" ca="1" si="64"/>
        <v>126102930.31699999</v>
      </c>
      <c r="AQ77" s="49">
        <f t="shared" ca="1" si="64"/>
        <v>0</v>
      </c>
      <c r="AR77" s="49">
        <f t="shared" ca="1" si="64"/>
        <v>0</v>
      </c>
      <c r="AS77" s="49">
        <f t="shared" ca="1" si="64"/>
        <v>0</v>
      </c>
      <c r="AT77" s="49">
        <f t="shared" ca="1" si="64"/>
        <v>4455197283.8183193</v>
      </c>
      <c r="AU77" s="49">
        <f t="shared" ca="1" si="64"/>
        <v>565140356.60665751</v>
      </c>
      <c r="AV77" s="49">
        <f t="shared" ca="1" si="64"/>
        <v>146277158.32778114</v>
      </c>
      <c r="AW77" s="49">
        <f t="shared" ca="1" si="64"/>
        <v>0</v>
      </c>
      <c r="AX77" s="49">
        <f t="shared" ca="1" si="64"/>
        <v>96840406.306482151</v>
      </c>
      <c r="AY77" s="49">
        <f t="shared" ca="1" si="64"/>
        <v>0</v>
      </c>
      <c r="AZ77" s="49">
        <f t="shared" ca="1" si="64"/>
        <v>0</v>
      </c>
      <c r="BA77" s="49">
        <f t="shared" ca="1" si="64"/>
        <v>0</v>
      </c>
      <c r="BB77" s="49">
        <f t="shared" ca="1" si="64"/>
        <v>37647582.719999999</v>
      </c>
      <c r="BC77" s="49">
        <f t="shared" ca="1" si="64"/>
        <v>2624799.44</v>
      </c>
      <c r="BD77" s="49">
        <f t="shared" ca="1" si="64"/>
        <v>4365898366.6927404</v>
      </c>
      <c r="BE77" s="49">
        <f t="shared" ca="1" si="64"/>
        <v>224005696.33380941</v>
      </c>
      <c r="BF77" s="49">
        <f t="shared" ca="1" si="64"/>
        <v>0</v>
      </c>
      <c r="BG77" s="49">
        <f t="shared" ca="1" si="64"/>
        <v>0</v>
      </c>
      <c r="BH77" s="49">
        <f t="shared" ca="1" si="64"/>
        <v>760933.11</v>
      </c>
      <c r="BI77" s="49">
        <f t="shared" ca="1" si="64"/>
        <v>507006683.84337133</v>
      </c>
      <c r="BJ77" s="49">
        <f t="shared" ca="1" si="64"/>
        <v>185681854.63136616</v>
      </c>
      <c r="BK77" s="49">
        <f t="shared" ca="1" si="64"/>
        <v>0</v>
      </c>
      <c r="BL77" s="49">
        <f t="shared" ca="1" si="64"/>
        <v>13994487.288080951</v>
      </c>
      <c r="BM77" s="49">
        <f t="shared" ca="1" si="64"/>
        <v>814158349.96412563</v>
      </c>
      <c r="BN77" s="49">
        <f t="shared" ca="1" si="64"/>
        <v>1012396916.8309928</v>
      </c>
      <c r="BO77" s="49">
        <f t="shared" ca="1" si="64"/>
        <v>0</v>
      </c>
      <c r="BP77" s="49">
        <f t="shared" ca="1" si="64"/>
        <v>3188343832.9863381</v>
      </c>
      <c r="BQ77" s="49">
        <f t="shared" ca="1" si="64"/>
        <v>292039663.57671094</v>
      </c>
      <c r="BR77" s="49">
        <f t="shared" ca="1" si="64"/>
        <v>1613470877.9722588</v>
      </c>
      <c r="BS77" s="49">
        <f t="shared" ca="1" si="64"/>
        <v>3311298015.4400988</v>
      </c>
      <c r="BT77" s="49">
        <f t="shared" ca="1" si="64"/>
        <v>0</v>
      </c>
      <c r="BU77" s="49">
        <f t="shared" ca="1" si="64"/>
        <v>80952.3</v>
      </c>
      <c r="BV77" s="49">
        <f ca="1">BV75+BV76</f>
        <v>588331427.62999988</v>
      </c>
      <c r="BW77" s="49">
        <f ca="1">BW75+BW76</f>
        <v>27441073.170000002</v>
      </c>
      <c r="BX77" s="49">
        <f ca="1">BX75+BX76</f>
        <v>0</v>
      </c>
      <c r="BY77" s="49">
        <f ca="1">BY75+BY76</f>
        <v>156593611.10999998</v>
      </c>
      <c r="BZ77" s="49">
        <f t="shared" ref="BZ77:CP77" ca="1" si="65">BZ75+BZ76</f>
        <v>275362396.98000008</v>
      </c>
      <c r="CA77" s="49">
        <f t="shared" ca="1" si="65"/>
        <v>8374896845.6799669</v>
      </c>
      <c r="CB77" s="49">
        <f t="shared" ca="1" si="65"/>
        <v>61747514.199999996</v>
      </c>
      <c r="CC77" s="49">
        <f t="shared" ca="1" si="65"/>
        <v>2276311575.1499996</v>
      </c>
      <c r="CD77" s="49">
        <f t="shared" ca="1" si="65"/>
        <v>2089909.6599999997</v>
      </c>
      <c r="CE77" s="49">
        <f t="shared" ca="1" si="65"/>
        <v>468923.46</v>
      </c>
      <c r="CF77" s="49">
        <f t="shared" ca="1" si="65"/>
        <v>74952306.540000007</v>
      </c>
      <c r="CG77" s="49">
        <f t="shared" ca="1" si="65"/>
        <v>348327507.00999993</v>
      </c>
      <c r="CH77" s="49">
        <f t="shared" ca="1" si="65"/>
        <v>110967646.61619046</v>
      </c>
      <c r="CI77" s="49">
        <f t="shared" ca="1" si="65"/>
        <v>30494748427.950249</v>
      </c>
      <c r="CJ77" s="49">
        <f t="shared" ca="1" si="65"/>
        <v>169356401.62449995</v>
      </c>
      <c r="CK77" s="49">
        <f t="shared" ca="1" si="65"/>
        <v>558494135.08930755</v>
      </c>
      <c r="CL77" s="49">
        <f t="shared" ca="1" si="65"/>
        <v>7935151038.5964384</v>
      </c>
      <c r="CM77" s="49">
        <f t="shared" ca="1" si="65"/>
        <v>613354245.7441411</v>
      </c>
      <c r="CN77" s="49">
        <f t="shared" ca="1" si="65"/>
        <v>7321796792.8522987</v>
      </c>
      <c r="CO77" s="49">
        <f t="shared" ca="1" si="65"/>
        <v>21831746852.640003</v>
      </c>
      <c r="CP77" s="49">
        <f t="shared" ca="1" si="65"/>
        <v>4275298423.4721522</v>
      </c>
      <c r="CQ77" s="49">
        <f ca="1">CQ75+CQ76</f>
        <v>17556448429.167854</v>
      </c>
      <c r="CR77" s="49">
        <f ca="1">CR75+CR76</f>
        <v>869442315.17482889</v>
      </c>
      <c r="CS77" s="49">
        <f ca="1">CS75+CS76</f>
        <v>458846104</v>
      </c>
      <c r="CT77" s="49">
        <f ca="1">CT75+CT76</f>
        <v>660759.91</v>
      </c>
      <c r="CU77" s="49">
        <f ca="1">CU75+CU76</f>
        <v>185889244195.03726</v>
      </c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</row>
    <row r="78" spans="1:230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0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0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4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4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4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4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3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/>
      <c r="E53" s="18"/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ref="D54:J69" ca="1" si="19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19"/>
        <v>0</v>
      </c>
      <c r="F54" s="18">
        <f t="shared" ca="1" si="19"/>
        <v>0</v>
      </c>
      <c r="G54" s="18">
        <f t="shared" ca="1" si="19"/>
        <v>0</v>
      </c>
      <c r="H54" s="18">
        <f t="shared" ca="1" si="19"/>
        <v>0</v>
      </c>
      <c r="I54" s="18">
        <f t="shared" ca="1" si="19"/>
        <v>0</v>
      </c>
      <c r="J54" s="18">
        <f t="shared" ca="1" si="19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ca="1" si="19"/>
        <v>0</v>
      </c>
      <c r="E55" s="18">
        <f t="shared" ca="1" si="19"/>
        <v>812940648.10500741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4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4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4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812940648.10500741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19"/>
        <v>0</v>
      </c>
      <c r="E56" s="18">
        <f t="shared" ca="1" si="19"/>
        <v>187583.56000000006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187583.56000000006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19"/>
        <v>0</v>
      </c>
      <c r="E57" s="18">
        <f t="shared" ca="1" si="19"/>
        <v>87037169.359999999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87037169.359999999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19"/>
        <v>0</v>
      </c>
      <c r="E58" s="18">
        <f t="shared" ca="1" si="19"/>
        <v>77373623.969999999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77373623.969999999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19"/>
        <v>0.01</v>
      </c>
      <c r="E59" s="18">
        <f t="shared" ca="1" si="19"/>
        <v>2513681300.2526507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2513681300.262651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19"/>
        <v>0</v>
      </c>
      <c r="E60" s="18">
        <f t="shared" ca="1" si="19"/>
        <v>244418384.27999997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244418384.27999997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19"/>
        <v>0</v>
      </c>
      <c r="E61" s="18">
        <f t="shared" ca="1" si="19"/>
        <v>2219022911.02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2219022911.02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19"/>
        <v>82756824.570000306</v>
      </c>
      <c r="E62" s="18">
        <f t="shared" ca="1" si="19"/>
        <v>2811063775.1242466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2893820599.6942468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19"/>
        <v>0</v>
      </c>
      <c r="E63" s="18">
        <f t="shared" ca="1" si="19"/>
        <v>328339911.80000812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328339911.80000812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19"/>
        <v>0</v>
      </c>
      <c r="E64" s="18">
        <f t="shared" ca="1" si="19"/>
        <v>3131954064.1999998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3131954064.1999998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19"/>
        <v>0</v>
      </c>
      <c r="E65" s="18">
        <f t="shared" ca="1" si="19"/>
        <v>46803071.800000004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46803071.800000004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19"/>
        <v>0</v>
      </c>
      <c r="E66" s="18">
        <f t="shared" ca="1" si="19"/>
        <v>650509391.19002998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650509391.19002998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19"/>
        <v>0</v>
      </c>
      <c r="E67" s="18">
        <f t="shared" ca="1" si="19"/>
        <v>1525197249.2700002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1525197249.2700002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19"/>
        <v>0</v>
      </c>
      <c r="E68" s="18">
        <f t="shared" ca="1" si="19"/>
        <v>650909467.50521314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650909467.50521314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19"/>
        <v>0</v>
      </c>
      <c r="E69" s="18">
        <f t="shared" ca="1" si="19"/>
        <v>2202419015.21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2202419015.21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ref="D70:J74" ca="1" si="23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23"/>
        <v>49230286.229999989</v>
      </c>
      <c r="F70" s="18">
        <f t="shared" ca="1" si="23"/>
        <v>0</v>
      </c>
      <c r="G70" s="18">
        <f t="shared" ca="1" si="23"/>
        <v>0</v>
      </c>
      <c r="H70" s="18">
        <f t="shared" ca="1" si="23"/>
        <v>0</v>
      </c>
      <c r="I70" s="18">
        <f t="shared" ca="1" si="23"/>
        <v>0</v>
      </c>
      <c r="J70" s="18">
        <f t="shared" ca="1" si="23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49230286.229999989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23"/>
        <v>0</v>
      </c>
      <c r="E71" s="18">
        <f t="shared" ca="1" si="23"/>
        <v>104414339.28999996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104414339.28999996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23"/>
        <v>0</v>
      </c>
      <c r="E72" s="18">
        <f t="shared" ca="1" si="23"/>
        <v>165082626.21000001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165082626.21000001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23"/>
        <v>0</v>
      </c>
      <c r="E73" s="18">
        <f t="shared" ca="1" si="23"/>
        <v>1425578423.77685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1425578423.77685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23"/>
        <v>0</v>
      </c>
      <c r="E74" s="18">
        <f t="shared" ca="1" si="23"/>
        <v>5510888996.4804468</v>
      </c>
      <c r="F74" s="18">
        <f t="shared" ca="1" si="23"/>
        <v>0</v>
      </c>
      <c r="G74" s="18">
        <f t="shared" ca="1" si="23"/>
        <v>0</v>
      </c>
      <c r="H74" s="18">
        <f t="shared" ca="1" si="23"/>
        <v>0</v>
      </c>
      <c r="I74" s="18">
        <f t="shared" ca="1" si="23"/>
        <v>0</v>
      </c>
      <c r="J74" s="18">
        <f t="shared" ca="1" si="23"/>
        <v>0</v>
      </c>
      <c r="K74" s="19">
        <f t="shared" ca="1" si="11"/>
        <v>0</v>
      </c>
      <c r="L74" s="18">
        <f t="shared" ca="1" si="20"/>
        <v>0</v>
      </c>
      <c r="M74" s="18">
        <f t="shared" ca="1" si="20"/>
        <v>0</v>
      </c>
      <c r="N74" s="19">
        <f t="shared" ca="1" si="12"/>
        <v>0</v>
      </c>
      <c r="O74" s="18">
        <f t="shared" ca="1" si="21"/>
        <v>0</v>
      </c>
      <c r="P74" s="18">
        <f t="shared" ca="1" si="21"/>
        <v>0</v>
      </c>
      <c r="Q74" s="19">
        <f t="shared" ca="1" si="13"/>
        <v>0</v>
      </c>
      <c r="R74" s="18">
        <f t="shared" ca="1" si="22"/>
        <v>0</v>
      </c>
      <c r="S74" s="18">
        <f t="shared" ca="1" si="22"/>
        <v>0</v>
      </c>
      <c r="T74" s="18">
        <f t="shared" ca="1" si="22"/>
        <v>0</v>
      </c>
      <c r="U74" s="19">
        <f t="shared" ca="1" si="14"/>
        <v>5510888996.4804468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U75" ca="1" si="24">SUMIF($C$7:$C$74,"HD",D$7:D$74)</f>
        <v>0</v>
      </c>
      <c r="E75" s="49">
        <f t="shared" ca="1" si="24"/>
        <v>0</v>
      </c>
      <c r="F75" s="49">
        <f t="shared" ca="1" si="24"/>
        <v>0</v>
      </c>
      <c r="G75" s="49">
        <f t="shared" ca="1" si="24"/>
        <v>0</v>
      </c>
      <c r="H75" s="49">
        <f t="shared" ca="1" si="24"/>
        <v>0</v>
      </c>
      <c r="I75" s="49">
        <f t="shared" ca="1" si="24"/>
        <v>0</v>
      </c>
      <c r="J75" s="49">
        <f t="shared" ca="1" si="24"/>
        <v>0</v>
      </c>
      <c r="K75" s="49">
        <f t="shared" ca="1" si="24"/>
        <v>0</v>
      </c>
      <c r="L75" s="49">
        <f t="shared" ca="1" si="24"/>
        <v>0</v>
      </c>
      <c r="M75" s="49">
        <f t="shared" ca="1" si="24"/>
        <v>0</v>
      </c>
      <c r="N75" s="49">
        <f t="shared" ca="1" si="24"/>
        <v>0</v>
      </c>
      <c r="O75" s="49">
        <f t="shared" ca="1" si="24"/>
        <v>0</v>
      </c>
      <c r="P75" s="49">
        <f t="shared" ca="1" si="24"/>
        <v>0</v>
      </c>
      <c r="Q75" s="49">
        <f t="shared" ca="1" si="24"/>
        <v>0</v>
      </c>
      <c r="R75" s="49">
        <f t="shared" ca="1" si="24"/>
        <v>0</v>
      </c>
      <c r="S75" s="49">
        <f t="shared" ca="1" si="24"/>
        <v>0</v>
      </c>
      <c r="T75" s="49">
        <f t="shared" ca="1" si="24"/>
        <v>0</v>
      </c>
      <c r="U75" s="49">
        <f t="shared" ca="1" si="24"/>
        <v>0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U76" ca="1" si="25">SUMIF($C$7:$C$74,"H",D$7:D$74)+SUMIF($C$7:$C$74,"E",D$7:D$74)</f>
        <v>82756824.580000311</v>
      </c>
      <c r="E76" s="49">
        <f t="shared" ca="1" si="25"/>
        <v>24557052238.634449</v>
      </c>
      <c r="F76" s="49">
        <f t="shared" ca="1" si="25"/>
        <v>0</v>
      </c>
      <c r="G76" s="49">
        <f t="shared" ca="1" si="25"/>
        <v>0</v>
      </c>
      <c r="H76" s="49">
        <f t="shared" ca="1" si="25"/>
        <v>0</v>
      </c>
      <c r="I76" s="49">
        <f t="shared" ca="1" si="25"/>
        <v>0</v>
      </c>
      <c r="J76" s="49">
        <f t="shared" ca="1" si="25"/>
        <v>0</v>
      </c>
      <c r="K76" s="49">
        <f t="shared" ca="1" si="25"/>
        <v>0</v>
      </c>
      <c r="L76" s="49">
        <f t="shared" ca="1" si="25"/>
        <v>0</v>
      </c>
      <c r="M76" s="49">
        <f t="shared" ca="1" si="25"/>
        <v>0</v>
      </c>
      <c r="N76" s="49">
        <f t="shared" ca="1" si="25"/>
        <v>0</v>
      </c>
      <c r="O76" s="49">
        <f t="shared" ca="1" si="25"/>
        <v>0</v>
      </c>
      <c r="P76" s="49">
        <f t="shared" ca="1" si="25"/>
        <v>0</v>
      </c>
      <c r="Q76" s="49">
        <f t="shared" ca="1" si="25"/>
        <v>0</v>
      </c>
      <c r="R76" s="49">
        <f t="shared" ca="1" si="25"/>
        <v>0</v>
      </c>
      <c r="S76" s="49">
        <f t="shared" ca="1" si="25"/>
        <v>0</v>
      </c>
      <c r="T76" s="49">
        <f t="shared" ca="1" si="25"/>
        <v>0</v>
      </c>
      <c r="U76" s="49">
        <f t="shared" ca="1" si="25"/>
        <v>24639809063.214451</v>
      </c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U77" ca="1" si="26">D75+D76</f>
        <v>82756824.580000311</v>
      </c>
      <c r="E77" s="49">
        <f t="shared" ca="1" si="26"/>
        <v>24557052238.634449</v>
      </c>
      <c r="F77" s="49">
        <f t="shared" ca="1" si="26"/>
        <v>0</v>
      </c>
      <c r="G77" s="49">
        <f t="shared" ca="1" si="26"/>
        <v>0</v>
      </c>
      <c r="H77" s="49">
        <f t="shared" ca="1" si="26"/>
        <v>0</v>
      </c>
      <c r="I77" s="49">
        <f t="shared" ca="1" si="26"/>
        <v>0</v>
      </c>
      <c r="J77" s="49">
        <f t="shared" ca="1" si="26"/>
        <v>0</v>
      </c>
      <c r="K77" s="49">
        <f t="shared" ca="1" si="26"/>
        <v>0</v>
      </c>
      <c r="L77" s="49">
        <f t="shared" ca="1" si="26"/>
        <v>0</v>
      </c>
      <c r="M77" s="49">
        <f t="shared" ca="1" si="26"/>
        <v>0</v>
      </c>
      <c r="N77" s="49">
        <f t="shared" ca="1" si="26"/>
        <v>0</v>
      </c>
      <c r="O77" s="49">
        <f t="shared" ca="1" si="26"/>
        <v>0</v>
      </c>
      <c r="P77" s="49">
        <f t="shared" ca="1" si="26"/>
        <v>0</v>
      </c>
      <c r="Q77" s="49">
        <f t="shared" ca="1" si="26"/>
        <v>0</v>
      </c>
      <c r="R77" s="49">
        <f t="shared" ca="1" si="26"/>
        <v>0</v>
      </c>
      <c r="S77" s="49">
        <f t="shared" ca="1" si="26"/>
        <v>0</v>
      </c>
      <c r="T77" s="49">
        <f t="shared" ca="1" si="26"/>
        <v>0</v>
      </c>
      <c r="U77" s="49">
        <f t="shared" ca="1" si="26"/>
        <v>24639809063.214451</v>
      </c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107506.83</v>
      </c>
      <c r="E7" s="18">
        <f t="shared" ca="1" si="0"/>
        <v>0</v>
      </c>
      <c r="F7" s="18">
        <f t="shared" ca="1" si="0"/>
        <v>0</v>
      </c>
      <c r="G7" s="18">
        <f t="shared" ca="1" si="0"/>
        <v>42851292.100000001</v>
      </c>
      <c r="H7" s="18">
        <f t="shared" ca="1" si="0"/>
        <v>0</v>
      </c>
      <c r="I7" s="19">
        <f ca="1">+SUM(D7:H7)</f>
        <v>42958798.93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3248096.84</v>
      </c>
      <c r="E8" s="18">
        <f t="shared" ca="1" si="0"/>
        <v>262181.61</v>
      </c>
      <c r="F8" s="18">
        <f t="shared" ca="1" si="0"/>
        <v>0</v>
      </c>
      <c r="G8" s="18">
        <f t="shared" ca="1" si="0"/>
        <v>129410911.76000002</v>
      </c>
      <c r="H8" s="18">
        <f t="shared" ca="1" si="0"/>
        <v>0</v>
      </c>
      <c r="I8" s="19">
        <f t="shared" ref="I8:I18" ca="1" si="1">+SUM(D8:H8)</f>
        <v>132921190.21000002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593910.26</v>
      </c>
      <c r="E9" s="18">
        <f t="shared" ca="1" si="0"/>
        <v>1833709.88</v>
      </c>
      <c r="F9" s="18">
        <f t="shared" ca="1" si="0"/>
        <v>10875257.110000001</v>
      </c>
      <c r="G9" s="18">
        <f t="shared" ca="1" si="0"/>
        <v>83443213.159999996</v>
      </c>
      <c r="H9" s="18">
        <f t="shared" ca="1" si="0"/>
        <v>0</v>
      </c>
      <c r="I9" s="19">
        <f t="shared" ca="1" si="1"/>
        <v>96746090.409999996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8152836.0899999999</v>
      </c>
      <c r="E10" s="18">
        <f t="shared" ca="1" si="0"/>
        <v>15895017.409999199</v>
      </c>
      <c r="F10" s="18">
        <f t="shared" ca="1" si="0"/>
        <v>6398589.3600000003</v>
      </c>
      <c r="G10" s="18">
        <f t="shared" ca="1" si="0"/>
        <v>241530033.949633</v>
      </c>
      <c r="H10" s="18">
        <f t="shared" ca="1" si="0"/>
        <v>0</v>
      </c>
      <c r="I10" s="19">
        <f t="shared" ca="1" si="1"/>
        <v>271976476.80963218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235494.43</v>
      </c>
      <c r="F11" s="18">
        <f t="shared" ca="1" si="0"/>
        <v>0</v>
      </c>
      <c r="G11" s="18">
        <f t="shared" ca="1" si="0"/>
        <v>16909929.311299998</v>
      </c>
      <c r="H11" s="18">
        <f t="shared" ca="1" si="0"/>
        <v>0</v>
      </c>
      <c r="I11" s="19">
        <f t="shared" ca="1" si="1"/>
        <v>18826123.741299998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14390266.779999999</v>
      </c>
      <c r="H13" s="18">
        <f t="shared" ca="1" si="0"/>
        <v>0</v>
      </c>
      <c r="I13" s="19">
        <f t="shared" ca="1" si="1"/>
        <v>14390266.779999999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15259.39</v>
      </c>
      <c r="E14" s="18">
        <f t="shared" ca="1" si="0"/>
        <v>27483.25</v>
      </c>
      <c r="F14" s="18">
        <f t="shared" ca="1" si="0"/>
        <v>0</v>
      </c>
      <c r="G14" s="18">
        <f t="shared" ca="1" si="0"/>
        <v>86364335.930000007</v>
      </c>
      <c r="H14" s="18">
        <f t="shared" ca="1" si="0"/>
        <v>0</v>
      </c>
      <c r="I14" s="19">
        <f t="shared" ca="1" si="1"/>
        <v>86407078.570000008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3832504.8899999796</v>
      </c>
      <c r="H15" s="18">
        <f t="shared" ca="1" si="0"/>
        <v>19638199.613809526</v>
      </c>
      <c r="I15" s="19">
        <f t="shared" ca="1" si="1"/>
        <v>23470704.503809504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10388628</v>
      </c>
      <c r="H17" s="18">
        <f t="shared" ca="1" si="0"/>
        <v>0</v>
      </c>
      <c r="I17" s="19">
        <f t="shared" ca="1" si="1"/>
        <v>10388628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278699.21000000002</v>
      </c>
      <c r="G18" s="18">
        <f t="shared" ca="1" si="0"/>
        <v>8263610.7300000004</v>
      </c>
      <c r="H18" s="18">
        <f t="shared" ca="1" si="0"/>
        <v>0</v>
      </c>
      <c r="I18" s="19">
        <f t="shared" ca="1" si="1"/>
        <v>8542309.9400000013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73343.03</v>
      </c>
      <c r="F20" s="18">
        <f t="shared" ca="1" si="0"/>
        <v>2095378.9</v>
      </c>
      <c r="G20" s="18">
        <f t="shared" ca="1" si="0"/>
        <v>112052803.28</v>
      </c>
      <c r="H20" s="18">
        <f t="shared" ca="1" si="0"/>
        <v>13643.9</v>
      </c>
      <c r="I20" s="19">
        <f t="shared" ca="1" si="2"/>
        <v>114235169.11000001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3268126.96</v>
      </c>
      <c r="H21" s="18">
        <f t="shared" ca="1" si="0"/>
        <v>0</v>
      </c>
      <c r="I21" s="19">
        <f t="shared" ca="1" si="2"/>
        <v>3268126.96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15717250.970000003</v>
      </c>
      <c r="H22" s="18">
        <f t="shared" ca="1" si="0"/>
        <v>0.01</v>
      </c>
      <c r="I22" s="19">
        <f t="shared" ca="1" si="2"/>
        <v>15717250.980000002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93870.71</v>
      </c>
      <c r="E23" s="18">
        <f t="shared" ca="1" si="3"/>
        <v>141357.01</v>
      </c>
      <c r="F23" s="18">
        <f t="shared" ca="1" si="3"/>
        <v>20504816.869999997</v>
      </c>
      <c r="G23" s="18">
        <f t="shared" ca="1" si="3"/>
        <v>1748338447.9700003</v>
      </c>
      <c r="H23" s="18">
        <f t="shared" ca="1" si="3"/>
        <v>0</v>
      </c>
      <c r="I23" s="19">
        <f t="shared" ca="1" si="2"/>
        <v>1769078492.5600002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3448941.38</v>
      </c>
      <c r="F24" s="18">
        <f t="shared" ca="1" si="3"/>
        <v>0</v>
      </c>
      <c r="G24" s="18">
        <f t="shared" ca="1" si="3"/>
        <v>250200387.06999999</v>
      </c>
      <c r="H24" s="18">
        <f t="shared" ca="1" si="3"/>
        <v>265359.46999999997</v>
      </c>
      <c r="I24" s="19">
        <f t="shared" ca="1" si="2"/>
        <v>253914687.91999999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29667.17</v>
      </c>
      <c r="E25" s="18">
        <f t="shared" ca="1" si="3"/>
        <v>0</v>
      </c>
      <c r="F25" s="18">
        <f t="shared" ca="1" si="3"/>
        <v>0</v>
      </c>
      <c r="G25" s="18">
        <f t="shared" ca="1" si="3"/>
        <v>13292744.600000441</v>
      </c>
      <c r="H25" s="18">
        <f t="shared" ca="1" si="3"/>
        <v>0</v>
      </c>
      <c r="I25" s="19">
        <f t="shared" ca="1" si="2"/>
        <v>13322411.770000441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789710.68586300069</v>
      </c>
      <c r="H26" s="18">
        <f t="shared" ca="1" si="3"/>
        <v>0</v>
      </c>
      <c r="I26" s="19">
        <f t="shared" ref="I26:I37" ca="1" si="4">+SUM(D26:H26)</f>
        <v>789710.68586300069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41446663.359999999</v>
      </c>
      <c r="H27" s="18">
        <f t="shared" ca="1" si="3"/>
        <v>0</v>
      </c>
      <c r="I27" s="19">
        <f t="shared" ca="1" si="4"/>
        <v>41452329.969999999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-3453.99</v>
      </c>
      <c r="E28" s="18">
        <f t="shared" ca="1" si="3"/>
        <v>0</v>
      </c>
      <c r="F28" s="18">
        <f t="shared" ca="1" si="3"/>
        <v>0</v>
      </c>
      <c r="G28" s="18">
        <f t="shared" ca="1" si="3"/>
        <v>189704350.85999998</v>
      </c>
      <c r="H28" s="18">
        <f t="shared" ca="1" si="3"/>
        <v>3541.29</v>
      </c>
      <c r="I28" s="19">
        <f t="shared" ca="1" si="4"/>
        <v>189704438.15999997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-3313.97</v>
      </c>
      <c r="E29" s="18">
        <f t="shared" ca="1" si="3"/>
        <v>0</v>
      </c>
      <c r="F29" s="18">
        <f t="shared" ca="1" si="3"/>
        <v>0</v>
      </c>
      <c r="G29" s="18">
        <f t="shared" ca="1" si="3"/>
        <v>642472.94999999995</v>
      </c>
      <c r="H29" s="18">
        <f t="shared" ca="1" si="3"/>
        <v>-3260.5</v>
      </c>
      <c r="I29" s="19">
        <f t="shared" ca="1" si="4"/>
        <v>635898.48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176737.95</v>
      </c>
      <c r="E30" s="18">
        <f t="shared" ca="1" si="3"/>
        <v>66711.740000000005</v>
      </c>
      <c r="F30" s="18">
        <f t="shared" ca="1" si="3"/>
        <v>0</v>
      </c>
      <c r="G30" s="18">
        <f t="shared" ca="1" si="3"/>
        <v>23980477.102000002</v>
      </c>
      <c r="H30" s="18">
        <f t="shared" ca="1" si="3"/>
        <v>0</v>
      </c>
      <c r="I30" s="19">
        <f t="shared" ca="1" si="4"/>
        <v>24223926.792000003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21446118.59</v>
      </c>
      <c r="H31" s="18">
        <f t="shared" ca="1" si="3"/>
        <v>0</v>
      </c>
      <c r="I31" s="19">
        <f t="shared" ca="1" si="4"/>
        <v>21446118.59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1084825.8700000001</v>
      </c>
      <c r="F32" s="18">
        <f t="shared" ca="1" si="3"/>
        <v>0</v>
      </c>
      <c r="G32" s="18">
        <f t="shared" ca="1" si="3"/>
        <v>21622528.009998001</v>
      </c>
      <c r="H32" s="18">
        <f t="shared" ca="1" si="3"/>
        <v>0</v>
      </c>
      <c r="I32" s="19">
        <f t="shared" ca="1" si="4"/>
        <v>22707353.879998002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2653775.7799999961</v>
      </c>
      <c r="E33" s="18">
        <f t="shared" ca="1" si="3"/>
        <v>6911002.9799992358</v>
      </c>
      <c r="F33" s="18">
        <f t="shared" ca="1" si="3"/>
        <v>0</v>
      </c>
      <c r="G33" s="18">
        <f t="shared" ca="1" si="3"/>
        <v>35286508.719996288</v>
      </c>
      <c r="H33" s="18">
        <f t="shared" ca="1" si="3"/>
        <v>0</v>
      </c>
      <c r="I33" s="19">
        <f t="shared" ca="1" si="4"/>
        <v>44851287.479995519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2642125.1100000842</v>
      </c>
      <c r="H34" s="18">
        <f t="shared" ca="1" si="3"/>
        <v>0</v>
      </c>
      <c r="I34" s="19">
        <f t="shared" ca="1" si="4"/>
        <v>2642125.1100000842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23017155.210000001</v>
      </c>
      <c r="H35" s="18">
        <f t="shared" ca="1" si="3"/>
        <v>0</v>
      </c>
      <c r="I35" s="19">
        <f t="shared" ca="1" si="4"/>
        <v>23017155.210000001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823546</v>
      </c>
      <c r="E36" s="18">
        <f t="shared" ca="1" si="3"/>
        <v>6631437</v>
      </c>
      <c r="F36" s="18">
        <f t="shared" ca="1" si="3"/>
        <v>0</v>
      </c>
      <c r="G36" s="18">
        <f t="shared" ca="1" si="3"/>
        <v>17514640.170000002</v>
      </c>
      <c r="H36" s="18">
        <f t="shared" ca="1" si="3"/>
        <v>0</v>
      </c>
      <c r="I36" s="19">
        <f t="shared" ca="1" si="4"/>
        <v>24969623.170000002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24913515.260000002</v>
      </c>
      <c r="H38" s="18">
        <f t="shared" ca="1" si="3"/>
        <v>-591773.91</v>
      </c>
      <c r="I38" s="19">
        <f t="shared" ref="I38:I47" ca="1" si="5">+SUM(D38:H38)</f>
        <v>24323241.350000001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13012961.57</v>
      </c>
      <c r="H39" s="18">
        <f t="shared" ca="1" si="6"/>
        <v>0</v>
      </c>
      <c r="I39" s="19">
        <f t="shared" ca="1" si="5"/>
        <v>13012961.57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1553977.0020920001</v>
      </c>
      <c r="H40" s="18">
        <f t="shared" ca="1" si="6"/>
        <v>0</v>
      </c>
      <c r="I40" s="19">
        <f t="shared" ca="1" si="5"/>
        <v>1553977.0020920001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5323715.03</v>
      </c>
      <c r="F41" s="18">
        <f t="shared" ca="1" si="6"/>
        <v>0</v>
      </c>
      <c r="G41" s="18">
        <f t="shared" ca="1" si="6"/>
        <v>2206847.02</v>
      </c>
      <c r="H41" s="18">
        <f t="shared" ca="1" si="6"/>
        <v>0</v>
      </c>
      <c r="I41" s="19">
        <f t="shared" ca="1" si="5"/>
        <v>7530562.0500000007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222681.24999999235</v>
      </c>
      <c r="H42" s="18">
        <f t="shared" ca="1" si="6"/>
        <v>0</v>
      </c>
      <c r="I42" s="19">
        <f t="shared" ca="1" si="5"/>
        <v>222681.24999999235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7281873.1799999606</v>
      </c>
      <c r="H43" s="18">
        <f t="shared" ca="1" si="6"/>
        <v>0</v>
      </c>
      <c r="I43" s="19">
        <f t="shared" ref="I43" ca="1" si="7">+SUM(D43:H43)</f>
        <v>7281873.1799999606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8611007.7000002153</v>
      </c>
      <c r="H44" s="18">
        <f t="shared" ca="1" si="6"/>
        <v>0</v>
      </c>
      <c r="I44" s="19">
        <f t="shared" ca="1" si="5"/>
        <v>8611007.7000002153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6397807.030000098</v>
      </c>
      <c r="F45" s="18">
        <f t="shared" ca="1" si="6"/>
        <v>0</v>
      </c>
      <c r="G45" s="18">
        <f t="shared" ca="1" si="6"/>
        <v>4661156.5099998489</v>
      </c>
      <c r="H45" s="18">
        <f t="shared" ca="1" si="6"/>
        <v>0</v>
      </c>
      <c r="I45" s="19">
        <f t="shared" ca="1" si="5"/>
        <v>11058963.539999947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127532.81</v>
      </c>
      <c r="F46" s="18">
        <f t="shared" ca="1" si="6"/>
        <v>75518944.75</v>
      </c>
      <c r="G46" s="18">
        <f t="shared" ca="1" si="6"/>
        <v>7820354.4699999997</v>
      </c>
      <c r="H46" s="18">
        <f t="shared" ca="1" si="6"/>
        <v>0</v>
      </c>
      <c r="I46" s="19">
        <f t="shared" ca="1" si="5"/>
        <v>83466832.030000001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5321.02</v>
      </c>
      <c r="H47" s="18">
        <f t="shared" ca="1" si="6"/>
        <v>0</v>
      </c>
      <c r="I47" s="19">
        <f t="shared" ca="1" si="5"/>
        <v>5321.02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142471685.19999999</v>
      </c>
      <c r="H48" s="18">
        <f t="shared" ca="1" si="6"/>
        <v>0</v>
      </c>
      <c r="I48" s="19">
        <f t="shared" ref="I48:I57" ca="1" si="8">+SUM(D48:H48)</f>
        <v>142471685.19999999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6712499.1699999999</v>
      </c>
      <c r="H49" s="18">
        <f t="shared" ca="1" si="6"/>
        <v>0</v>
      </c>
      <c r="I49" s="19">
        <f t="shared" ca="1" si="8"/>
        <v>6712499.1699999999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8049381.6399999997</v>
      </c>
      <c r="H50" s="18">
        <f t="shared" ca="1" si="6"/>
        <v>0</v>
      </c>
      <c r="I50" s="19">
        <f t="shared" ca="1" si="8"/>
        <v>8049381.6399999997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144356.16</v>
      </c>
      <c r="F52" s="18">
        <f t="shared" ca="1" si="6"/>
        <v>0</v>
      </c>
      <c r="G52" s="18">
        <f t="shared" ca="1" si="6"/>
        <v>31811072.819995388</v>
      </c>
      <c r="H52" s="18">
        <f t="shared" ca="1" si="6"/>
        <v>408727.239999999</v>
      </c>
      <c r="I52" s="19">
        <f t="shared" ca="1" si="8"/>
        <v>32364156.219995387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56115.8</v>
      </c>
      <c r="H53" s="18">
        <f t="shared" ca="1" si="6"/>
        <v>0</v>
      </c>
      <c r="I53" s="19">
        <f t="shared" ref="I53" ca="1" si="9">+SUM(D53:H53)</f>
        <v>56115.8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9">
        <f t="shared" ca="1" si="8"/>
        <v>0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H70" ca="1" si="10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0"/>
        <v>0</v>
      </c>
      <c r="F55" s="18">
        <f t="shared" ca="1" si="10"/>
        <v>0</v>
      </c>
      <c r="G55" s="18">
        <f t="shared" ca="1" si="10"/>
        <v>3789594.05</v>
      </c>
      <c r="H55" s="18">
        <f t="shared" ca="1" si="10"/>
        <v>0</v>
      </c>
      <c r="I55" s="19">
        <f t="shared" ca="1" si="8"/>
        <v>3789594.05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10"/>
        <v>0</v>
      </c>
      <c r="E56" s="18">
        <f t="shared" ca="1" si="10"/>
        <v>0</v>
      </c>
      <c r="F56" s="18">
        <f t="shared" ca="1" si="10"/>
        <v>0</v>
      </c>
      <c r="G56" s="18">
        <f t="shared" ca="1" si="10"/>
        <v>150334.87999998307</v>
      </c>
      <c r="H56" s="18">
        <f t="shared" ca="1" si="10"/>
        <v>0</v>
      </c>
      <c r="I56" s="19">
        <f t="shared" ca="1" si="8"/>
        <v>150334.87999998307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10"/>
        <v>0</v>
      </c>
      <c r="E57" s="18">
        <f t="shared" ca="1" si="10"/>
        <v>0</v>
      </c>
      <c r="F57" s="18">
        <f t="shared" ca="1" si="10"/>
        <v>0</v>
      </c>
      <c r="G57" s="18">
        <f t="shared" ca="1" si="10"/>
        <v>162542.45000000001</v>
      </c>
      <c r="H57" s="18">
        <f t="shared" ca="1" si="10"/>
        <v>0</v>
      </c>
      <c r="I57" s="19">
        <f t="shared" ca="1" si="8"/>
        <v>162542.45000000001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10"/>
        <v>0</v>
      </c>
      <c r="E58" s="18">
        <f t="shared" ca="1" si="10"/>
        <v>0</v>
      </c>
      <c r="F58" s="18">
        <f t="shared" ca="1" si="10"/>
        <v>0</v>
      </c>
      <c r="G58" s="18">
        <f t="shared" ca="1" si="10"/>
        <v>329773.68</v>
      </c>
      <c r="H58" s="18">
        <f t="shared" ca="1" si="10"/>
        <v>797028.6399999999</v>
      </c>
      <c r="I58" s="19">
        <f t="shared" ref="I58" ca="1" si="11">+SUM(D58:H58)</f>
        <v>1126802.3199999998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10"/>
        <v>0</v>
      </c>
      <c r="E59" s="18">
        <f t="shared" ca="1" si="10"/>
        <v>0</v>
      </c>
      <c r="F59" s="18">
        <f t="shared" ca="1" si="10"/>
        <v>0</v>
      </c>
      <c r="G59" s="18">
        <f t="shared" ca="1" si="10"/>
        <v>9.9999999999999995E-7</v>
      </c>
      <c r="H59" s="18">
        <f t="shared" ca="1" si="10"/>
        <v>0</v>
      </c>
      <c r="I59" s="19">
        <f t="shared" ref="I59:I74" ca="1" si="12">+SUM(D59:H59)</f>
        <v>9.9999999999999995E-7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10"/>
        <v>0</v>
      </c>
      <c r="E60" s="18">
        <f t="shared" ca="1" si="10"/>
        <v>0</v>
      </c>
      <c r="F60" s="18">
        <f t="shared" ca="1" si="10"/>
        <v>0</v>
      </c>
      <c r="G60" s="18">
        <f t="shared" ca="1" si="10"/>
        <v>715399.47</v>
      </c>
      <c r="H60" s="18">
        <f t="shared" ca="1" si="10"/>
        <v>0</v>
      </c>
      <c r="I60" s="19">
        <f t="shared" ca="1" si="12"/>
        <v>715399.47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10"/>
        <v>0</v>
      </c>
      <c r="E61" s="18">
        <f t="shared" ca="1" si="10"/>
        <v>0</v>
      </c>
      <c r="F61" s="18">
        <f t="shared" ca="1" si="10"/>
        <v>0</v>
      </c>
      <c r="G61" s="18">
        <f t="shared" ca="1" si="10"/>
        <v>108441.07999999989</v>
      </c>
      <c r="H61" s="18">
        <f t="shared" ca="1" si="10"/>
        <v>903817.69</v>
      </c>
      <c r="I61" s="19">
        <f t="shared" ca="1" si="12"/>
        <v>1012258.7699999998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10"/>
        <v>0</v>
      </c>
      <c r="E62" s="18">
        <f t="shared" ca="1" si="10"/>
        <v>0</v>
      </c>
      <c r="F62" s="18">
        <f t="shared" ca="1" si="10"/>
        <v>0</v>
      </c>
      <c r="G62" s="18">
        <f t="shared" ca="1" si="10"/>
        <v>681152.83000010438</v>
      </c>
      <c r="H62" s="18">
        <f t="shared" ca="1" si="10"/>
        <v>0</v>
      </c>
      <c r="I62" s="19">
        <f t="shared" ca="1" si="12"/>
        <v>681152.83000010438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10"/>
        <v>0</v>
      </c>
      <c r="E63" s="18">
        <f t="shared" ca="1" si="10"/>
        <v>0</v>
      </c>
      <c r="F63" s="18">
        <f t="shared" ca="1" si="10"/>
        <v>0</v>
      </c>
      <c r="G63" s="18">
        <f t="shared" ca="1" si="10"/>
        <v>23489915.190007199</v>
      </c>
      <c r="H63" s="18">
        <f t="shared" ca="1" si="10"/>
        <v>0</v>
      </c>
      <c r="I63" s="19">
        <f t="shared" ca="1" si="12"/>
        <v>23489915.190007199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10"/>
        <v>0</v>
      </c>
      <c r="E64" s="18">
        <f t="shared" ca="1" si="10"/>
        <v>0</v>
      </c>
      <c r="F64" s="18">
        <f t="shared" ca="1" si="10"/>
        <v>0</v>
      </c>
      <c r="G64" s="18">
        <f t="shared" ca="1" si="10"/>
        <v>67959367.480000004</v>
      </c>
      <c r="H64" s="18">
        <f t="shared" ca="1" si="10"/>
        <v>0</v>
      </c>
      <c r="I64" s="19">
        <f t="shared" ca="1" si="12"/>
        <v>67959367.480000004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10"/>
        <v>0</v>
      </c>
      <c r="E65" s="18">
        <f t="shared" ca="1" si="10"/>
        <v>0</v>
      </c>
      <c r="F65" s="18">
        <f t="shared" ca="1" si="10"/>
        <v>0</v>
      </c>
      <c r="G65" s="18">
        <f t="shared" ca="1" si="10"/>
        <v>105310.27</v>
      </c>
      <c r="H65" s="18">
        <f t="shared" ca="1" si="10"/>
        <v>0</v>
      </c>
      <c r="I65" s="19">
        <f t="shared" ca="1" si="12"/>
        <v>105310.27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10"/>
        <v>0</v>
      </c>
      <c r="E66" s="18">
        <f t="shared" ca="1" si="10"/>
        <v>0</v>
      </c>
      <c r="F66" s="18">
        <f t="shared" ca="1" si="10"/>
        <v>0</v>
      </c>
      <c r="G66" s="18">
        <f t="shared" ca="1" si="10"/>
        <v>23858703.100000042</v>
      </c>
      <c r="H66" s="18">
        <f t="shared" ca="1" si="10"/>
        <v>0</v>
      </c>
      <c r="I66" s="19">
        <f t="shared" ca="1" si="12"/>
        <v>23858703.100000042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10"/>
        <v>0</v>
      </c>
      <c r="E67" s="18">
        <f t="shared" ca="1" si="10"/>
        <v>0</v>
      </c>
      <c r="F67" s="18">
        <f t="shared" ca="1" si="10"/>
        <v>0</v>
      </c>
      <c r="G67" s="18">
        <f t="shared" ca="1" si="10"/>
        <v>112563197.99000013</v>
      </c>
      <c r="H67" s="18">
        <f t="shared" ca="1" si="10"/>
        <v>93832569.860000014</v>
      </c>
      <c r="I67" s="19">
        <f t="shared" ca="1" si="12"/>
        <v>206395767.85000014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10"/>
        <v>0</v>
      </c>
      <c r="E68" s="18">
        <f t="shared" ca="1" si="10"/>
        <v>0</v>
      </c>
      <c r="F68" s="18">
        <f t="shared" ca="1" si="10"/>
        <v>0</v>
      </c>
      <c r="G68" s="18">
        <f t="shared" ca="1" si="10"/>
        <v>321075771.28185511</v>
      </c>
      <c r="H68" s="18">
        <f t="shared" ca="1" si="10"/>
        <v>0</v>
      </c>
      <c r="I68" s="19">
        <f t="shared" ca="1" si="12"/>
        <v>321075771.28185511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10"/>
        <v>0</v>
      </c>
      <c r="E69" s="18">
        <f t="shared" ca="1" si="10"/>
        <v>0</v>
      </c>
      <c r="F69" s="18">
        <f t="shared" ca="1" si="10"/>
        <v>0</v>
      </c>
      <c r="G69" s="18">
        <f t="shared" ca="1" si="10"/>
        <v>2264.8000000000002</v>
      </c>
      <c r="H69" s="18">
        <f t="shared" ca="1" si="10"/>
        <v>0</v>
      </c>
      <c r="I69" s="19">
        <f t="shared" ca="1" si="12"/>
        <v>2264.8000000000002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10"/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497024.39999999991</v>
      </c>
      <c r="H70" s="18">
        <f t="shared" ca="1" si="10"/>
        <v>0</v>
      </c>
      <c r="I70" s="19">
        <f t="shared" ca="1" si="12"/>
        <v>497024.39999999991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ref="D71:H74" ca="1" si="1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3"/>
        <v>0</v>
      </c>
      <c r="F71" s="18">
        <f t="shared" ca="1" si="13"/>
        <v>0</v>
      </c>
      <c r="G71" s="18">
        <f t="shared" ca="1" si="13"/>
        <v>4880701.13</v>
      </c>
      <c r="H71" s="18">
        <f t="shared" ca="1" si="13"/>
        <v>0</v>
      </c>
      <c r="I71" s="19">
        <f t="shared" ca="1" si="12"/>
        <v>4880701.13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13"/>
        <v>0</v>
      </c>
      <c r="E72" s="18">
        <f t="shared" ca="1" si="13"/>
        <v>0</v>
      </c>
      <c r="F72" s="18">
        <f t="shared" ca="1" si="13"/>
        <v>0</v>
      </c>
      <c r="G72" s="18">
        <f t="shared" ca="1" si="13"/>
        <v>9649578</v>
      </c>
      <c r="H72" s="18">
        <f t="shared" ca="1" si="13"/>
        <v>61512595.549999997</v>
      </c>
      <c r="I72" s="19">
        <f t="shared" ca="1" si="12"/>
        <v>71162173.549999997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13"/>
        <v>0</v>
      </c>
      <c r="E73" s="18">
        <f t="shared" ca="1" si="13"/>
        <v>0</v>
      </c>
      <c r="F73" s="18">
        <f t="shared" ca="1" si="13"/>
        <v>0</v>
      </c>
      <c r="G73" s="18">
        <f t="shared" ca="1" si="13"/>
        <v>373273171.16999799</v>
      </c>
      <c r="H73" s="18">
        <f t="shared" ca="1" si="13"/>
        <v>47225247.47999987</v>
      </c>
      <c r="I73" s="19">
        <f t="shared" ca="1" si="12"/>
        <v>420498418.64999783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13"/>
        <v>0</v>
      </c>
      <c r="E74" s="18">
        <f t="shared" ca="1" si="13"/>
        <v>0</v>
      </c>
      <c r="F74" s="18">
        <f t="shared" ca="1" si="13"/>
        <v>0</v>
      </c>
      <c r="G74" s="18">
        <f t="shared" ca="1" si="13"/>
        <v>4868435.6000000043</v>
      </c>
      <c r="H74" s="18">
        <f t="shared" ca="1" si="13"/>
        <v>0</v>
      </c>
      <c r="I74" s="19">
        <f t="shared" ca="1" si="12"/>
        <v>4868435.6000000043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I75" ca="1" si="14">SUMIF($C$7:$C$74,"HD",D$7:D$74)</f>
        <v>17569139.059999995</v>
      </c>
      <c r="E75" s="49">
        <f t="shared" ca="1" si="14"/>
        <v>48606416.619998537</v>
      </c>
      <c r="F75" s="49">
        <f t="shared" ca="1" si="14"/>
        <v>115677352.81</v>
      </c>
      <c r="G75" s="49">
        <f t="shared" ca="1" si="14"/>
        <v>3417737687.840879</v>
      </c>
      <c r="H75" s="49">
        <f t="shared" ca="1" si="14"/>
        <v>19734437.113809522</v>
      </c>
      <c r="I75" s="49">
        <f t="shared" ca="1" si="14"/>
        <v>3619325033.4446874</v>
      </c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I76" ca="1" si="15">SUMIF($C$7:$C$74,"H",D$7:D$74)+SUMIF($C$7:$C$74,"E",D$7:D$74)</f>
        <v>0</v>
      </c>
      <c r="E76" s="49">
        <f t="shared" ca="1" si="15"/>
        <v>0</v>
      </c>
      <c r="F76" s="49">
        <f t="shared" ca="1" si="15"/>
        <v>0</v>
      </c>
      <c r="G76" s="49">
        <f t="shared" ca="1" si="15"/>
        <v>948160678.8518616</v>
      </c>
      <c r="H76" s="49">
        <f t="shared" ca="1" si="15"/>
        <v>204271259.21999988</v>
      </c>
      <c r="I76" s="49">
        <f t="shared" ca="1" si="15"/>
        <v>1152431938.0718613</v>
      </c>
      <c r="J76" s="3"/>
      <c r="K76" s="3"/>
      <c r="L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I77" ca="1" si="16">D75+D76</f>
        <v>17569139.059999995</v>
      </c>
      <c r="E77" s="49">
        <f t="shared" ca="1" si="16"/>
        <v>48606416.619998537</v>
      </c>
      <c r="F77" s="49">
        <f t="shared" ca="1" si="16"/>
        <v>115677352.81</v>
      </c>
      <c r="G77" s="49">
        <f t="shared" ca="1" si="16"/>
        <v>4365898366.6927404</v>
      </c>
      <c r="H77" s="49">
        <f t="shared" ca="1" si="16"/>
        <v>224005696.33380941</v>
      </c>
      <c r="I77" s="49">
        <f t="shared" ca="1" si="16"/>
        <v>4771756971.5165482</v>
      </c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2982093.13</v>
      </c>
      <c r="O7" s="19">
        <f ca="1">+D7+E7+N7</f>
        <v>2982093.13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96922632.740000024</v>
      </c>
      <c r="E8" s="19">
        <f t="shared" ref="E8:E23" ca="1" si="1">F8+G8+H8+K8</f>
        <v>1158054815.9100056</v>
      </c>
      <c r="F8" s="18">
        <f t="shared" ca="1" si="0"/>
        <v>1296120.3700000003</v>
      </c>
      <c r="G8" s="18">
        <f t="shared" ca="1" si="0"/>
        <v>1301891.1200000008</v>
      </c>
      <c r="H8" s="19">
        <f t="shared" ref="H8:H23" ca="1" si="2">+I8+J8</f>
        <v>133629586.56999996</v>
      </c>
      <c r="I8" s="18">
        <f t="shared" ca="1" si="0"/>
        <v>9953011.4700000007</v>
      </c>
      <c r="J8" s="18">
        <f t="shared" ca="1" si="0"/>
        <v>123676575.09999996</v>
      </c>
      <c r="K8" s="19">
        <f t="shared" ref="K8:K23" ca="1" si="3">+L8+M8</f>
        <v>1021827217.8500056</v>
      </c>
      <c r="L8" s="18">
        <f t="shared" ca="1" si="0"/>
        <v>182262001.11999997</v>
      </c>
      <c r="M8" s="18">
        <f t="shared" ca="1" si="0"/>
        <v>839565216.73000562</v>
      </c>
      <c r="N8" s="18">
        <f t="shared" ca="1" si="0"/>
        <v>24260969.619997405</v>
      </c>
      <c r="O8" s="19">
        <f t="shared" ref="O8:O23" ca="1" si="4">+D8+E8+N8</f>
        <v>1279238418.2700031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11598626237.719999</v>
      </c>
      <c r="F9" s="18">
        <f t="shared" ca="1" si="0"/>
        <v>0</v>
      </c>
      <c r="G9" s="18">
        <f t="shared" ca="1" si="0"/>
        <v>8814177.6600000001</v>
      </c>
      <c r="H9" s="19">
        <f t="shared" ca="1" si="2"/>
        <v>2586679429.4182339</v>
      </c>
      <c r="I9" s="18">
        <f t="shared" ca="1" si="0"/>
        <v>134766849.65999967</v>
      </c>
      <c r="J9" s="18">
        <f t="shared" ca="1" si="0"/>
        <v>2451912579.758234</v>
      </c>
      <c r="K9" s="19">
        <f t="shared" ca="1" si="3"/>
        <v>9003132630.6417656</v>
      </c>
      <c r="L9" s="18">
        <f t="shared" ca="1" si="0"/>
        <v>2173577066.5100179</v>
      </c>
      <c r="M9" s="18">
        <f t="shared" ca="1" si="0"/>
        <v>6829555564.1317482</v>
      </c>
      <c r="N9" s="18">
        <f t="shared" ca="1" si="0"/>
        <v>44252056.469999999</v>
      </c>
      <c r="O9" s="19">
        <f t="shared" ca="1" si="4"/>
        <v>11642878294.189999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2213023.0799999801</v>
      </c>
      <c r="E10" s="19">
        <f t="shared" ca="1" si="1"/>
        <v>2365740298.2991543</v>
      </c>
      <c r="F10" s="18">
        <f t="shared" ca="1" si="0"/>
        <v>231524.89000010001</v>
      </c>
      <c r="G10" s="18">
        <f t="shared" ca="1" si="0"/>
        <v>3286262.3900001002</v>
      </c>
      <c r="H10" s="19">
        <f t="shared" ca="1" si="2"/>
        <v>709307127.14961255</v>
      </c>
      <c r="I10" s="18">
        <f t="shared" ca="1" si="0"/>
        <v>277376644.159141</v>
      </c>
      <c r="J10" s="18">
        <f t="shared" ca="1" si="0"/>
        <v>431930482.99047154</v>
      </c>
      <c r="K10" s="19">
        <f t="shared" ca="1" si="3"/>
        <v>1652915383.8695416</v>
      </c>
      <c r="L10" s="18">
        <f t="shared" ca="1" si="0"/>
        <v>642378837.82216024</v>
      </c>
      <c r="M10" s="18">
        <f t="shared" ca="1" si="0"/>
        <v>1010536546.0473815</v>
      </c>
      <c r="N10" s="18">
        <f t="shared" ca="1" si="0"/>
        <v>17320881.690000203</v>
      </c>
      <c r="O10" s="19">
        <f t="shared" ca="1" si="4"/>
        <v>2385274203.0691543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208961793.18999997</v>
      </c>
      <c r="F11" s="18">
        <f t="shared" ca="1" si="0"/>
        <v>0</v>
      </c>
      <c r="G11" s="18">
        <f t="shared" ca="1" si="0"/>
        <v>199899842.16999999</v>
      </c>
      <c r="H11" s="19">
        <f t="shared" ca="1" si="2"/>
        <v>6112250.6699999999</v>
      </c>
      <c r="I11" s="18">
        <f t="shared" ca="1" si="0"/>
        <v>0</v>
      </c>
      <c r="J11" s="18">
        <f t="shared" ca="1" si="0"/>
        <v>6112250.6699999999</v>
      </c>
      <c r="K11" s="19">
        <f t="shared" ca="1" si="3"/>
        <v>2949700.35</v>
      </c>
      <c r="L11" s="18">
        <f t="shared" ca="1" si="0"/>
        <v>0</v>
      </c>
      <c r="M11" s="18">
        <f t="shared" ca="1" si="0"/>
        <v>2949700.35</v>
      </c>
      <c r="N11" s="18">
        <f t="shared" ca="1" si="0"/>
        <v>4234011.1764000002</v>
      </c>
      <c r="O11" s="19">
        <f t="shared" ca="1" si="4"/>
        <v>213196733.43639997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747285.92999999982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747672.96999999986</v>
      </c>
      <c r="L13" s="18">
        <f t="shared" ca="1" si="0"/>
        <v>0</v>
      </c>
      <c r="M13" s="18">
        <f t="shared" ca="1" si="0"/>
        <v>747672.96999999986</v>
      </c>
      <c r="N13" s="18">
        <f t="shared" ca="1" si="0"/>
        <v>8130557.46</v>
      </c>
      <c r="O13" s="19">
        <f t="shared" ca="1" si="4"/>
        <v>8877843.3900000006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68411.62000000001</v>
      </c>
      <c r="E14" s="19">
        <f t="shared" ca="1" si="1"/>
        <v>1561297778.6600001</v>
      </c>
      <c r="F14" s="18">
        <f t="shared" ca="1" si="0"/>
        <v>88984.639999999985</v>
      </c>
      <c r="G14" s="18">
        <f t="shared" ca="1" si="0"/>
        <v>6676016.5499999998</v>
      </c>
      <c r="H14" s="19">
        <f t="shared" ca="1" si="2"/>
        <v>1166656261.4100001</v>
      </c>
      <c r="I14" s="18">
        <f t="shared" ca="1" si="0"/>
        <v>30740550.41</v>
      </c>
      <c r="J14" s="18">
        <f t="shared" ca="1" si="0"/>
        <v>1135915711</v>
      </c>
      <c r="K14" s="19">
        <f t="shared" ca="1" si="3"/>
        <v>387876516.06</v>
      </c>
      <c r="L14" s="18">
        <f t="shared" ca="1" si="0"/>
        <v>214995470.46000001</v>
      </c>
      <c r="M14" s="18">
        <f t="shared" ca="1" si="0"/>
        <v>172881045.59999999</v>
      </c>
      <c r="N14" s="18">
        <f t="shared" ca="1" si="0"/>
        <v>23689837.030000001</v>
      </c>
      <c r="O14" s="19">
        <f t="shared" ca="1" si="4"/>
        <v>1585056027.3099999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126903</v>
      </c>
      <c r="O17" s="19">
        <f t="shared" ca="1" si="4"/>
        <v>126903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4168312.21</v>
      </c>
      <c r="O18" s="19">
        <f t="shared" ca="1" si="4"/>
        <v>4168312.21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459693.01999999996</v>
      </c>
      <c r="E20" s="19">
        <f t="shared" ca="1" si="1"/>
        <v>407767678.7299999</v>
      </c>
      <c r="F20" s="18">
        <f t="shared" ca="1" si="0"/>
        <v>2193975.9399999995</v>
      </c>
      <c r="G20" s="18">
        <f t="shared" ca="1" si="0"/>
        <v>0</v>
      </c>
      <c r="H20" s="19">
        <f t="shared" ca="1" si="2"/>
        <v>33729070.57</v>
      </c>
      <c r="I20" s="18">
        <f t="shared" ca="1" si="0"/>
        <v>5781277.2199999997</v>
      </c>
      <c r="J20" s="18">
        <f t="shared" ca="1" si="0"/>
        <v>27947793.349999998</v>
      </c>
      <c r="K20" s="19">
        <f t="shared" ca="1" si="3"/>
        <v>371844632.21999991</v>
      </c>
      <c r="L20" s="18">
        <f t="shared" ca="1" si="0"/>
        <v>12927319.15</v>
      </c>
      <c r="M20" s="18">
        <f t="shared" ca="1" si="0"/>
        <v>358917313.06999993</v>
      </c>
      <c r="N20" s="18">
        <f t="shared" ca="1" si="0"/>
        <v>6549493.459999999</v>
      </c>
      <c r="O20" s="19">
        <f t="shared" ca="1" si="4"/>
        <v>414776865.20999986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16895501.170000002</v>
      </c>
      <c r="F21" s="18">
        <f t="shared" ca="1" si="0"/>
        <v>0</v>
      </c>
      <c r="G21" s="18">
        <f t="shared" ca="1" si="0"/>
        <v>0</v>
      </c>
      <c r="H21" s="19">
        <f t="shared" ca="1" si="2"/>
        <v>16831071.170000002</v>
      </c>
      <c r="I21" s="18">
        <f t="shared" ca="1" si="0"/>
        <v>16831071.170000002</v>
      </c>
      <c r="J21" s="18">
        <f t="shared" ca="1" si="0"/>
        <v>0</v>
      </c>
      <c r="K21" s="19">
        <f t="shared" ca="1" si="3"/>
        <v>64430</v>
      </c>
      <c r="L21" s="18">
        <f t="shared" ca="1" si="0"/>
        <v>64430</v>
      </c>
      <c r="M21" s="18">
        <f t="shared" ca="1" si="0"/>
        <v>0</v>
      </c>
      <c r="N21" s="18">
        <f t="shared" ca="1" si="0"/>
        <v>11461075.439999999</v>
      </c>
      <c r="O21" s="19">
        <f t="shared" ca="1" si="4"/>
        <v>28356576.609999999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551917049.62</v>
      </c>
      <c r="F22" s="18">
        <f t="shared" ca="1" si="0"/>
        <v>65860</v>
      </c>
      <c r="G22" s="18">
        <f t="shared" ca="1" si="0"/>
        <v>1602946.19</v>
      </c>
      <c r="H22" s="19">
        <f t="shared" ca="1" si="2"/>
        <v>105340042.16</v>
      </c>
      <c r="I22" s="18">
        <f t="shared" ca="1" si="0"/>
        <v>2832385.41</v>
      </c>
      <c r="J22" s="18">
        <f t="shared" ca="1" si="0"/>
        <v>102507656.75</v>
      </c>
      <c r="K22" s="19">
        <f t="shared" ca="1" si="3"/>
        <v>444908201.26999998</v>
      </c>
      <c r="L22" s="18">
        <f t="shared" ca="1" si="0"/>
        <v>172379221.84999999</v>
      </c>
      <c r="M22" s="18">
        <f t="shared" ca="1" si="0"/>
        <v>272528979.42000002</v>
      </c>
      <c r="N22" s="18">
        <f t="shared" ca="1" si="0"/>
        <v>1792558.6700000002</v>
      </c>
      <c r="O22" s="19">
        <f t="shared" ca="1" si="4"/>
        <v>553709608.28999996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4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1083450427.8800004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61484888.439999998</v>
      </c>
      <c r="G23" s="18">
        <f t="shared" ca="1" si="6"/>
        <v>2880835.17</v>
      </c>
      <c r="H23" s="19">
        <f t="shared" ca="1" si="2"/>
        <v>416216584.65000004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34775672.109999999</v>
      </c>
      <c r="J23" s="18">
        <f t="shared" ca="1" si="7"/>
        <v>381440912.54000002</v>
      </c>
      <c r="K23" s="19">
        <f t="shared" ca="1" si="3"/>
        <v>602868119.62000024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47694034.590000004</v>
      </c>
      <c r="M23" s="18">
        <f t="shared" ca="1" si="8"/>
        <v>555174085.03000021</v>
      </c>
      <c r="N23" s="18">
        <f t="shared" ca="1" si="8"/>
        <v>13341723.290000001</v>
      </c>
      <c r="O23" s="19">
        <f t="shared" ca="1" si="4"/>
        <v>1096792151.1700003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208285610.19499999</v>
      </c>
      <c r="F24" s="18">
        <f t="shared" ca="1" si="6"/>
        <v>1992974.4699999958</v>
      </c>
      <c r="G24" s="18">
        <f t="shared" ca="1" si="6"/>
        <v>116253</v>
      </c>
      <c r="H24" s="19">
        <f ca="1">+I24+J24</f>
        <v>55303714.104999974</v>
      </c>
      <c r="I24" s="18">
        <f t="shared" ca="1" si="7"/>
        <v>16296351.129999992</v>
      </c>
      <c r="J24" s="18">
        <f t="shared" ca="1" si="7"/>
        <v>39007362.974999987</v>
      </c>
      <c r="K24" s="19">
        <f ca="1">+L24+M24</f>
        <v>150872668.62</v>
      </c>
      <c r="L24" s="18">
        <f t="shared" ca="1" si="8"/>
        <v>106256327.92</v>
      </c>
      <c r="M24" s="18">
        <f t="shared" ca="1" si="8"/>
        <v>44616340.699999996</v>
      </c>
      <c r="N24" s="18">
        <f t="shared" ca="1" si="8"/>
        <v>44085881.82</v>
      </c>
      <c r="O24" s="19">
        <f ca="1">+D24+E24+N24</f>
        <v>252371492.01499999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1946510.93</v>
      </c>
      <c r="E25" s="19">
        <f ca="1">F25+G25+H25+K25</f>
        <v>26696173.91</v>
      </c>
      <c r="F25" s="18">
        <f t="shared" ca="1" si="6"/>
        <v>0</v>
      </c>
      <c r="G25" s="18">
        <f t="shared" ca="1" si="6"/>
        <v>0</v>
      </c>
      <c r="H25" s="19">
        <f ca="1">+I25+J25</f>
        <v>26696173.91</v>
      </c>
      <c r="I25" s="18">
        <f t="shared" ca="1" si="7"/>
        <v>0</v>
      </c>
      <c r="J25" s="18">
        <f t="shared" ca="1" si="7"/>
        <v>26696173.91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446378.96000000101</v>
      </c>
      <c r="O25" s="19">
        <f ca="1">+D25+E25+N25</f>
        <v>29089063.800000001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467515.04</v>
      </c>
      <c r="E26" s="19">
        <f t="shared" ref="E26:E74" ca="1" si="9">F26+G26+H26+K26</f>
        <v>97040204.730000004</v>
      </c>
      <c r="F26" s="18">
        <f t="shared" ca="1" si="6"/>
        <v>0</v>
      </c>
      <c r="G26" s="18">
        <f t="shared" ca="1" si="6"/>
        <v>7373701.25</v>
      </c>
      <c r="H26" s="19">
        <f t="shared" ref="H26:H74" ca="1" si="10">+I26+J26</f>
        <v>89436175.299999997</v>
      </c>
      <c r="I26" s="18">
        <f t="shared" ca="1" si="7"/>
        <v>325280.8</v>
      </c>
      <c r="J26" s="18">
        <f t="shared" ca="1" si="7"/>
        <v>89110894.5</v>
      </c>
      <c r="K26" s="19">
        <f t="shared" ref="K26:K74" ca="1" si="11">+L26+M26</f>
        <v>230328.18</v>
      </c>
      <c r="L26" s="18">
        <f t="shared" ca="1" si="8"/>
        <v>108419.12</v>
      </c>
      <c r="M26" s="18">
        <f t="shared" ca="1" si="8"/>
        <v>121909.06</v>
      </c>
      <c r="N26" s="18">
        <f t="shared" ca="1" si="8"/>
        <v>484580.51542500005</v>
      </c>
      <c r="O26" s="19">
        <f t="shared" ref="O26:O74" ca="1" si="12">+D26+E26+N26</f>
        <v>97992300.285425007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1742850430.6901381</v>
      </c>
      <c r="F27" s="18">
        <f t="shared" ca="1" si="6"/>
        <v>18566.319999999978</v>
      </c>
      <c r="G27" s="18">
        <f t="shared" ca="1" si="6"/>
        <v>299549.59999999998</v>
      </c>
      <c r="H27" s="19">
        <f t="shared" ca="1" si="10"/>
        <v>288781837.83008844</v>
      </c>
      <c r="I27" s="18">
        <f t="shared" ca="1" si="7"/>
        <v>8693187.7099999357</v>
      </c>
      <c r="J27" s="18">
        <f t="shared" ca="1" si="7"/>
        <v>280088650.12008852</v>
      </c>
      <c r="K27" s="19">
        <f t="shared" ca="1" si="11"/>
        <v>1453750476.9400496</v>
      </c>
      <c r="L27" s="18">
        <f t="shared" ca="1" si="8"/>
        <v>265199619.70997962</v>
      </c>
      <c r="M27" s="18">
        <f t="shared" ca="1" si="8"/>
        <v>1188550857.2300701</v>
      </c>
      <c r="N27" s="18">
        <f t="shared" ca="1" si="8"/>
        <v>2826108.110000005</v>
      </c>
      <c r="O27" s="19">
        <f t="shared" ca="1" si="12"/>
        <v>1745676538.800138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170672223</v>
      </c>
      <c r="F28" s="18">
        <f t="shared" ca="1" si="6"/>
        <v>0</v>
      </c>
      <c r="G28" s="18">
        <f t="shared" ca="1" si="6"/>
        <v>0</v>
      </c>
      <c r="H28" s="19">
        <f t="shared" ca="1" si="10"/>
        <v>5281536</v>
      </c>
      <c r="I28" s="18">
        <f t="shared" ca="1" si="7"/>
        <v>29432</v>
      </c>
      <c r="J28" s="18">
        <f t="shared" ca="1" si="7"/>
        <v>5252104</v>
      </c>
      <c r="K28" s="19">
        <f t="shared" ca="1" si="11"/>
        <v>165390687</v>
      </c>
      <c r="L28" s="18">
        <f t="shared" ca="1" si="8"/>
        <v>0</v>
      </c>
      <c r="M28" s="18">
        <f t="shared" ca="1" si="8"/>
        <v>165390687</v>
      </c>
      <c r="N28" s="18">
        <f t="shared" ca="1" si="8"/>
        <v>565567.51000000071</v>
      </c>
      <c r="O28" s="19">
        <f t="shared" ca="1" si="12"/>
        <v>171237790.50999999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952789.1</v>
      </c>
      <c r="O29" s="19">
        <f t="shared" ca="1" si="12"/>
        <v>952789.1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68731558.609999999</v>
      </c>
      <c r="F30" s="18">
        <f t="shared" ca="1" si="6"/>
        <v>503280.26</v>
      </c>
      <c r="G30" s="18">
        <f t="shared" ca="1" si="6"/>
        <v>3222141.88</v>
      </c>
      <c r="H30" s="19">
        <f t="shared" ca="1" si="10"/>
        <v>38555635.859999999</v>
      </c>
      <c r="I30" s="18">
        <f t="shared" ca="1" si="7"/>
        <v>553142.29</v>
      </c>
      <c r="J30" s="18">
        <f t="shared" ca="1" si="7"/>
        <v>38002493.57</v>
      </c>
      <c r="K30" s="19">
        <f t="shared" ca="1" si="11"/>
        <v>26450500.610000003</v>
      </c>
      <c r="L30" s="18">
        <f t="shared" ca="1" si="8"/>
        <v>6351846.4400000004</v>
      </c>
      <c r="M30" s="18">
        <f t="shared" ca="1" si="8"/>
        <v>20098654.170000002</v>
      </c>
      <c r="N30" s="18">
        <f t="shared" ca="1" si="8"/>
        <v>3288998.6</v>
      </c>
      <c r="O30" s="19">
        <f t="shared" ca="1" si="12"/>
        <v>72020557.209999993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72296651.709999993</v>
      </c>
      <c r="F31" s="18">
        <f t="shared" ca="1" si="6"/>
        <v>72296651.709999993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72296651.709999993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275581.40999999997</v>
      </c>
      <c r="E32" s="19">
        <f t="shared" ca="1" si="9"/>
        <v>186190914.70999998</v>
      </c>
      <c r="F32" s="18">
        <f t="shared" ca="1" si="6"/>
        <v>2323532.48</v>
      </c>
      <c r="G32" s="18">
        <f t="shared" ca="1" si="6"/>
        <v>40375549.750003994</v>
      </c>
      <c r="H32" s="19">
        <f t="shared" ca="1" si="10"/>
        <v>143186102.03</v>
      </c>
      <c r="I32" s="18">
        <f t="shared" ca="1" si="7"/>
        <v>6900919.5299999993</v>
      </c>
      <c r="J32" s="18">
        <f t="shared" ca="1" si="7"/>
        <v>136285182.5</v>
      </c>
      <c r="K32" s="19">
        <f t="shared" ca="1" si="11"/>
        <v>305730.44999599998</v>
      </c>
      <c r="L32" s="18">
        <f t="shared" ca="1" si="8"/>
        <v>174298.76999599999</v>
      </c>
      <c r="M32" s="18">
        <f t="shared" ca="1" si="8"/>
        <v>131431.67999999999</v>
      </c>
      <c r="N32" s="18">
        <f t="shared" ca="1" si="8"/>
        <v>29869191.23</v>
      </c>
      <c r="O32" s="19">
        <f t="shared" ca="1" si="12"/>
        <v>216335687.34999996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7622592.4299999997</v>
      </c>
      <c r="E33" s="19">
        <f t="shared" ca="1" si="9"/>
        <v>180548660.48999986</v>
      </c>
      <c r="F33" s="18">
        <f t="shared" ca="1" si="6"/>
        <v>23597012.369999845</v>
      </c>
      <c r="G33" s="18">
        <f t="shared" ca="1" si="6"/>
        <v>2423141.19</v>
      </c>
      <c r="H33" s="19">
        <f t="shared" ca="1" si="10"/>
        <v>154528506.93000001</v>
      </c>
      <c r="I33" s="18">
        <f t="shared" ca="1" si="7"/>
        <v>3887976.9999999991</v>
      </c>
      <c r="J33" s="18">
        <f t="shared" ca="1" si="7"/>
        <v>150640529.93000001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3389169.4999999572</v>
      </c>
      <c r="O33" s="19">
        <f t="shared" ca="1" si="12"/>
        <v>191560422.41999984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8008202.1299999626</v>
      </c>
      <c r="O34" s="19">
        <f t="shared" ca="1" si="12"/>
        <v>8008202.1299999626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846835.82</v>
      </c>
      <c r="E35" s="19">
        <f t="shared" ca="1" si="9"/>
        <v>14650123.52</v>
      </c>
      <c r="F35" s="18">
        <f t="shared" ca="1" si="6"/>
        <v>141785.09</v>
      </c>
      <c r="G35" s="18">
        <f t="shared" ca="1" si="6"/>
        <v>14508338.43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14007006.82</v>
      </c>
      <c r="O35" s="19">
        <f t="shared" ca="1" si="12"/>
        <v>29503966.16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250760334.11000001</v>
      </c>
      <c r="F36" s="18">
        <f t="shared" ca="1" si="6"/>
        <v>0</v>
      </c>
      <c r="G36" s="18">
        <f t="shared" ca="1" si="6"/>
        <v>148878602.86000001</v>
      </c>
      <c r="H36" s="19">
        <f t="shared" ca="1" si="10"/>
        <v>101881731.25</v>
      </c>
      <c r="I36" s="18">
        <f t="shared" ca="1" si="7"/>
        <v>0</v>
      </c>
      <c r="J36" s="18">
        <f t="shared" ca="1" si="7"/>
        <v>101881731.25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6874570.4500000011</v>
      </c>
      <c r="O36" s="19">
        <f t="shared" ca="1" si="12"/>
        <v>257634904.56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61934736.390002698</v>
      </c>
      <c r="F38" s="18">
        <f t="shared" ca="1" si="6"/>
        <v>2927.5</v>
      </c>
      <c r="G38" s="18">
        <f t="shared" ca="1" si="6"/>
        <v>0</v>
      </c>
      <c r="H38" s="19">
        <f t="shared" ca="1" si="10"/>
        <v>48738020.660000101</v>
      </c>
      <c r="I38" s="18">
        <f t="shared" ca="1" si="7"/>
        <v>15403459.390000099</v>
      </c>
      <c r="J38" s="18">
        <f t="shared" ca="1" si="7"/>
        <v>33334561.27</v>
      </c>
      <c r="K38" s="19">
        <f t="shared" ca="1" si="11"/>
        <v>13193788.230002599</v>
      </c>
      <c r="L38" s="18">
        <f t="shared" ca="1" si="8"/>
        <v>0</v>
      </c>
      <c r="M38" s="18">
        <f t="shared" ca="1" si="8"/>
        <v>13193788.230002599</v>
      </c>
      <c r="N38" s="18">
        <f t="shared" ca="1" si="8"/>
        <v>784355.73</v>
      </c>
      <c r="O38" s="19">
        <f t="shared" ca="1" si="12"/>
        <v>62719092.120002694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71159805.959999993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71159805.959999993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972107.82</v>
      </c>
      <c r="J39" s="18">
        <f t="shared" ca="1" si="14"/>
        <v>70187698.140000001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766948.53</v>
      </c>
      <c r="O39" s="19">
        <f t="shared" ca="1" si="12"/>
        <v>71926754.489999995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2117.38</v>
      </c>
      <c r="E40" s="19">
        <f t="shared" ca="1" si="9"/>
        <v>45450308.840000004</v>
      </c>
      <c r="F40" s="18">
        <f t="shared" ca="1" si="13"/>
        <v>0</v>
      </c>
      <c r="G40" s="18">
        <f t="shared" ca="1" si="13"/>
        <v>0</v>
      </c>
      <c r="H40" s="19">
        <f t="shared" ca="1" si="10"/>
        <v>45450308.840000004</v>
      </c>
      <c r="I40" s="18">
        <f t="shared" ca="1" si="14"/>
        <v>0</v>
      </c>
      <c r="J40" s="18">
        <f t="shared" ca="1" si="14"/>
        <v>45450308.840000004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12271286.00303</v>
      </c>
      <c r="O40" s="19">
        <f t="shared" ca="1" si="12"/>
        <v>57723712.223030008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28955384.300000001</v>
      </c>
      <c r="F44" s="18">
        <f t="shared" ca="1" si="13"/>
        <v>0</v>
      </c>
      <c r="G44" s="18">
        <f t="shared" ca="1" si="13"/>
        <v>610555.15999999992</v>
      </c>
      <c r="H44" s="19">
        <f t="shared" ca="1" si="10"/>
        <v>28344829.140000001</v>
      </c>
      <c r="I44" s="18">
        <f t="shared" ca="1" si="14"/>
        <v>481827.16000000003</v>
      </c>
      <c r="J44" s="18">
        <f t="shared" ca="1" si="14"/>
        <v>27863001.98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893679.97000000987</v>
      </c>
      <c r="O44" s="19">
        <f t="shared" ca="1" si="12"/>
        <v>29849064.270000011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141312</v>
      </c>
      <c r="E46" s="19">
        <f t="shared" ca="1" si="9"/>
        <v>17564334.399999999</v>
      </c>
      <c r="F46" s="18">
        <f t="shared" ca="1" si="13"/>
        <v>0</v>
      </c>
      <c r="G46" s="18">
        <f t="shared" ca="1" si="13"/>
        <v>17564334.399999999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8316428.7400000002</v>
      </c>
      <c r="O46" s="19">
        <f t="shared" ca="1" si="12"/>
        <v>26022075.140000001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1576445.21</v>
      </c>
      <c r="F47" s="18">
        <f t="shared" ca="1" si="13"/>
        <v>0</v>
      </c>
      <c r="G47" s="18">
        <f t="shared" ca="1" si="13"/>
        <v>1576445.21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39342.36</v>
      </c>
      <c r="O47" s="19">
        <f t="shared" ca="1" si="12"/>
        <v>1615787.57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43410001.32</v>
      </c>
      <c r="F48" s="18">
        <f t="shared" ca="1" si="13"/>
        <v>0</v>
      </c>
      <c r="G48" s="18">
        <f t="shared" ca="1" si="13"/>
        <v>20670828.060000002</v>
      </c>
      <c r="H48" s="19">
        <f t="shared" ca="1" si="10"/>
        <v>22739173.259999998</v>
      </c>
      <c r="I48" s="18">
        <f t="shared" ca="1" si="14"/>
        <v>320636.89999999997</v>
      </c>
      <c r="J48" s="18">
        <f t="shared" ca="1" si="14"/>
        <v>22418536.359999999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4998646.3099999996</v>
      </c>
      <c r="O48" s="19">
        <f t="shared" ca="1" si="12"/>
        <v>48408647.630000003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25900598.030000001</v>
      </c>
      <c r="F49" s="18">
        <f t="shared" ca="1" si="13"/>
        <v>1595</v>
      </c>
      <c r="G49" s="18">
        <f t="shared" ca="1" si="13"/>
        <v>1356435.95</v>
      </c>
      <c r="H49" s="19">
        <f t="shared" ca="1" si="10"/>
        <v>24542567.080000002</v>
      </c>
      <c r="I49" s="18">
        <f t="shared" ca="1" si="14"/>
        <v>0</v>
      </c>
      <c r="J49" s="18">
        <f t="shared" ca="1" si="14"/>
        <v>24542567.080000002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2591694.17</v>
      </c>
      <c r="O49" s="19">
        <f t="shared" ca="1" si="12"/>
        <v>28492292.200000003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8708058.8000000007</v>
      </c>
      <c r="O50" s="19">
        <f t="shared" ca="1" si="12"/>
        <v>8708058.8000000007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52700</v>
      </c>
      <c r="F51" s="18">
        <f t="shared" ca="1" si="13"/>
        <v>0</v>
      </c>
      <c r="G51" s="18">
        <f t="shared" ca="1" si="13"/>
        <v>52700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501761727.35000002</v>
      </c>
      <c r="O51" s="19">
        <f t="shared" ca="1" si="12"/>
        <v>501814427.35000002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27928.79</v>
      </c>
      <c r="O52" s="19">
        <f t="shared" ca="1" si="12"/>
        <v>27928.79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8">
        <f t="shared" ca="1" si="15"/>
        <v>0</v>
      </c>
      <c r="O53" s="19">
        <f t="shared" ca="1" si="12"/>
        <v>0</v>
      </c>
      <c r="P53" s="35"/>
      <c r="Q53" s="35"/>
      <c r="R53" s="35"/>
      <c r="S53" s="35"/>
      <c r="T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5"/>
        <v>0</v>
      </c>
      <c r="E54" s="19">
        <f t="shared" ca="1" si="9"/>
        <v>7317432689.1744413</v>
      </c>
      <c r="F54" s="18">
        <f t="shared" ca="1" si="13"/>
        <v>3045297.1244999995</v>
      </c>
      <c r="G54" s="18">
        <f t="shared" ca="1" si="13"/>
        <v>43143.429299999902</v>
      </c>
      <c r="H54" s="19">
        <f t="shared" ca="1" si="10"/>
        <v>1279854728.5235038</v>
      </c>
      <c r="I54" s="18">
        <f t="shared" ca="1" si="14"/>
        <v>20183988.835000228</v>
      </c>
      <c r="J54" s="18">
        <f t="shared" ca="1" si="14"/>
        <v>1259670739.6885035</v>
      </c>
      <c r="K54" s="19">
        <f t="shared" ca="1" si="11"/>
        <v>6034489520.0971375</v>
      </c>
      <c r="L54" s="18">
        <f t="shared" ca="1" si="15"/>
        <v>439817801.82999849</v>
      </c>
      <c r="M54" s="18">
        <f t="shared" ca="1" si="15"/>
        <v>5594671718.2671394</v>
      </c>
      <c r="N54" s="18">
        <f t="shared" ca="1" si="15"/>
        <v>433155.97000000032</v>
      </c>
      <c r="O54" s="19">
        <f t="shared" ca="1" si="12"/>
        <v>7317865845.1444416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ca="1" si="5"/>
        <v>363.48571428571427</v>
      </c>
      <c r="E55" s="19">
        <f t="shared" ca="1" si="9"/>
        <v>0</v>
      </c>
      <c r="F55" s="18">
        <f t="shared" ref="F55:G74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4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N74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8">
        <f t="shared" ca="1" si="18"/>
        <v>0</v>
      </c>
      <c r="O55" s="19">
        <f t="shared" ca="1" si="12"/>
        <v>363.48571428571427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9">
        <f t="shared" ca="1" si="9"/>
        <v>252874811.5100041</v>
      </c>
      <c r="F56" s="18">
        <f t="shared" ca="1" si="16"/>
        <v>14457.520000000002</v>
      </c>
      <c r="G56" s="18">
        <f t="shared" ca="1" si="16"/>
        <v>74654450.95000343</v>
      </c>
      <c r="H56" s="19">
        <f t="shared" ca="1" si="10"/>
        <v>85489834.720000654</v>
      </c>
      <c r="I56" s="18">
        <f t="shared" ca="1" si="17"/>
        <v>407079.86000000092</v>
      </c>
      <c r="J56" s="18">
        <f t="shared" ca="1" si="17"/>
        <v>85082754.860000655</v>
      </c>
      <c r="K56" s="19">
        <f t="shared" ca="1" si="11"/>
        <v>92716068.320000038</v>
      </c>
      <c r="L56" s="18">
        <f t="shared" ca="1" si="18"/>
        <v>11111728.170000004</v>
      </c>
      <c r="M56" s="18">
        <f t="shared" ca="1" si="18"/>
        <v>81604340.150000036</v>
      </c>
      <c r="N56" s="18">
        <f t="shared" ca="1" si="18"/>
        <v>48461957.539974518</v>
      </c>
      <c r="O56" s="19">
        <f t="shared" ca="1" si="12"/>
        <v>301336769.04997861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8">
        <f t="shared" ca="1" si="18"/>
        <v>0</v>
      </c>
      <c r="O58" s="19">
        <f t="shared" ca="1" si="12"/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9">
        <f t="shared" ca="1" si="9"/>
        <v>13065986.101499999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13065986.101499999</v>
      </c>
      <c r="L59" s="18">
        <f t="shared" ca="1" si="18"/>
        <v>0.01</v>
      </c>
      <c r="M59" s="18">
        <f t="shared" ca="1" si="18"/>
        <v>13065986.091499999</v>
      </c>
      <c r="N59" s="18">
        <f t="shared" ca="1" si="18"/>
        <v>0</v>
      </c>
      <c r="O59" s="19">
        <f t="shared" ca="1" si="12"/>
        <v>13065986.101499999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9">
        <f t="shared" ca="1" si="9"/>
        <v>6816618.7599999998</v>
      </c>
      <c r="F63" s="18">
        <f t="shared" ca="1" si="16"/>
        <v>0</v>
      </c>
      <c r="G63" s="18">
        <f t="shared" ca="1" si="16"/>
        <v>0</v>
      </c>
      <c r="H63" s="19">
        <f t="shared" ca="1" si="10"/>
        <v>6816618.7599999998</v>
      </c>
      <c r="I63" s="18">
        <f t="shared" ca="1" si="17"/>
        <v>6816618.7599999998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6816618.7599999998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9">
        <f t="shared" ca="1" si="9"/>
        <v>117618587.66</v>
      </c>
      <c r="F67" s="18">
        <f t="shared" ca="1" si="16"/>
        <v>0</v>
      </c>
      <c r="G67" s="18">
        <f t="shared" ca="1" si="16"/>
        <v>0</v>
      </c>
      <c r="H67" s="19">
        <f t="shared" ca="1" si="10"/>
        <v>117618587.66</v>
      </c>
      <c r="I67" s="18">
        <f t="shared" ca="1" si="17"/>
        <v>16821696.379999999</v>
      </c>
      <c r="J67" s="18">
        <f t="shared" ca="1" si="17"/>
        <v>100796891.28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117618587.66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9">
        <f t="shared" ca="1" si="9"/>
        <v>4380231.03</v>
      </c>
      <c r="F68" s="18">
        <f t="shared" ca="1" si="16"/>
        <v>0</v>
      </c>
      <c r="G68" s="18">
        <f t="shared" ca="1" si="16"/>
        <v>0</v>
      </c>
      <c r="H68" s="19">
        <f t="shared" ca="1" si="10"/>
        <v>4380231.03</v>
      </c>
      <c r="I68" s="18">
        <f t="shared" ca="1" si="17"/>
        <v>237142.22000000003</v>
      </c>
      <c r="J68" s="18">
        <f t="shared" ca="1" si="17"/>
        <v>4143088.81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4380231.03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9">
        <f t="shared" ca="1" si="9"/>
        <v>7554721.9400000013</v>
      </c>
      <c r="F69" s="18">
        <f t="shared" ca="1" si="16"/>
        <v>0</v>
      </c>
      <c r="G69" s="18">
        <f t="shared" ca="1" si="16"/>
        <v>0</v>
      </c>
      <c r="H69" s="19">
        <f t="shared" ca="1" si="10"/>
        <v>7554721.9400000013</v>
      </c>
      <c r="I69" s="18">
        <f t="shared" ca="1" si="17"/>
        <v>1165190.9400000011</v>
      </c>
      <c r="J69" s="18">
        <f t="shared" ca="1" si="17"/>
        <v>6389531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7554721.9400000013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9">
        <f t="shared" ca="1" si="9"/>
        <v>45213353.270000026</v>
      </c>
      <c r="F71" s="18">
        <f t="shared" ca="1" si="16"/>
        <v>0</v>
      </c>
      <c r="G71" s="18">
        <f t="shared" ca="1" si="16"/>
        <v>0</v>
      </c>
      <c r="H71" s="19">
        <f t="shared" ca="1" si="10"/>
        <v>45213353.270000026</v>
      </c>
      <c r="I71" s="18">
        <f t="shared" ca="1" si="17"/>
        <v>0</v>
      </c>
      <c r="J71" s="18">
        <f t="shared" ca="1" si="17"/>
        <v>45213353.270000026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8">
        <f t="shared" ca="1" si="18"/>
        <v>0</v>
      </c>
      <c r="O71" s="19">
        <f t="shared" ca="1" si="12"/>
        <v>45213353.270000026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9">
        <f t="shared" ca="1" si="9"/>
        <v>460408528.93000424</v>
      </c>
      <c r="F72" s="18">
        <f t="shared" ca="1" si="16"/>
        <v>56967.5</v>
      </c>
      <c r="G72" s="18">
        <f t="shared" ca="1" si="16"/>
        <v>306371.42</v>
      </c>
      <c r="H72" s="19">
        <f t="shared" ca="1" si="10"/>
        <v>67898596.770000011</v>
      </c>
      <c r="I72" s="18">
        <f t="shared" ca="1" si="17"/>
        <v>742027.74000000011</v>
      </c>
      <c r="J72" s="18">
        <f t="shared" ca="1" si="17"/>
        <v>67156569.030000016</v>
      </c>
      <c r="K72" s="19">
        <f t="shared" ca="1" si="11"/>
        <v>392146593.24000424</v>
      </c>
      <c r="L72" s="18">
        <f t="shared" ca="1" si="18"/>
        <v>0</v>
      </c>
      <c r="M72" s="18">
        <f t="shared" ca="1" si="18"/>
        <v>392146593.24000424</v>
      </c>
      <c r="N72" s="18">
        <f t="shared" ca="1" si="18"/>
        <v>2278187.5200017211</v>
      </c>
      <c r="O72" s="19">
        <f t="shared" ca="1" si="12"/>
        <v>462686716.45000595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9">
        <f t="shared" ca="1" si="9"/>
        <v>1196832.3399999999</v>
      </c>
      <c r="F73" s="18">
        <f t="shared" ca="1" si="16"/>
        <v>0</v>
      </c>
      <c r="G73" s="18">
        <f t="shared" ca="1" si="16"/>
        <v>0</v>
      </c>
      <c r="H73" s="19">
        <f t="shared" ca="1" si="10"/>
        <v>1196832.3399999999</v>
      </c>
      <c r="I73" s="18">
        <f t="shared" ca="1" si="17"/>
        <v>58717.67</v>
      </c>
      <c r="J73" s="18">
        <f t="shared" ca="1" si="17"/>
        <v>1138114.67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1196832.3399999999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9">
        <f t="shared" ca="1" si="9"/>
        <v>0</v>
      </c>
      <c r="F74" s="18">
        <f t="shared" ca="1" si="16"/>
        <v>0</v>
      </c>
      <c r="G74" s="18">
        <f t="shared" ca="1" si="16"/>
        <v>0</v>
      </c>
      <c r="H74" s="19">
        <f t="shared" ca="1" si="10"/>
        <v>0</v>
      </c>
      <c r="I74" s="18">
        <f t="shared" ca="1" si="17"/>
        <v>0</v>
      </c>
      <c r="J74" s="18">
        <f t="shared" ca="1" si="17"/>
        <v>0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8">
        <f t="shared" ca="1" si="18"/>
        <v>0</v>
      </c>
      <c r="O74" s="19">
        <f t="shared" ca="1" si="12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O75" ca="1" si="19">SUMIF($C$7:$C$74,"HD",D$7:D$74)</f>
        <v>110967283.13047618</v>
      </c>
      <c r="E75" s="49">
        <f t="shared" ca="1" si="19"/>
        <v>29585618756.408741</v>
      </c>
      <c r="F75" s="49">
        <f t="shared" ca="1" si="19"/>
        <v>169284976.60449994</v>
      </c>
      <c r="G75" s="49">
        <f t="shared" ca="1" si="19"/>
        <v>483533312.71930408</v>
      </c>
      <c r="H75" s="49">
        <f t="shared" ca="1" si="19"/>
        <v>7598982262.1064377</v>
      </c>
      <c r="I75" s="49">
        <f t="shared" ca="1" si="19"/>
        <v>587105772.17414105</v>
      </c>
      <c r="J75" s="49">
        <f t="shared" ca="1" si="19"/>
        <v>7011876489.9322977</v>
      </c>
      <c r="K75" s="49">
        <f t="shared" ca="1" si="19"/>
        <v>21333818204.9785</v>
      </c>
      <c r="L75" s="49">
        <f t="shared" ca="1" si="19"/>
        <v>4264186695.2921524</v>
      </c>
      <c r="M75" s="49">
        <f t="shared" ca="1" si="19"/>
        <v>17069631509.68635</v>
      </c>
      <c r="N75" s="49">
        <f t="shared" ca="1" si="19"/>
        <v>818702170.11485267</v>
      </c>
      <c r="O75" s="49">
        <f t="shared" ca="1" si="19"/>
        <v>30515288209.65406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O76" ca="1" si="20">SUMIF($C$7:$C$74,"H",D$7:D$74)+SUMIF($C$7:$C$74,"E",D$7:D$74)</f>
        <v>363.48571428571427</v>
      </c>
      <c r="E76" s="49">
        <f t="shared" ca="1" si="20"/>
        <v>909129671.54150844</v>
      </c>
      <c r="F76" s="49">
        <f t="shared" ca="1" si="20"/>
        <v>71425.02</v>
      </c>
      <c r="G76" s="49">
        <f t="shared" ca="1" si="20"/>
        <v>74960822.370003432</v>
      </c>
      <c r="H76" s="49">
        <f t="shared" ca="1" si="20"/>
        <v>336168776.49000072</v>
      </c>
      <c r="I76" s="49">
        <f t="shared" ca="1" si="20"/>
        <v>26248473.57</v>
      </c>
      <c r="J76" s="49">
        <f t="shared" ca="1" si="20"/>
        <v>309920302.92000067</v>
      </c>
      <c r="K76" s="49">
        <f t="shared" ca="1" si="20"/>
        <v>497928647.66150427</v>
      </c>
      <c r="L76" s="49">
        <f t="shared" ca="1" si="20"/>
        <v>11111728.180000003</v>
      </c>
      <c r="M76" s="49">
        <f t="shared" ca="1" si="20"/>
        <v>486816919.48150426</v>
      </c>
      <c r="N76" s="49">
        <f t="shared" ca="1" si="20"/>
        <v>50740145.059976242</v>
      </c>
      <c r="O76" s="49">
        <f t="shared" ca="1" si="20"/>
        <v>959870180.08719873</v>
      </c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O77" ca="1" si="21">D75+D76</f>
        <v>110967646.61619046</v>
      </c>
      <c r="E77" s="49">
        <f t="shared" ca="1" si="21"/>
        <v>30494748427.950249</v>
      </c>
      <c r="F77" s="49">
        <f t="shared" ca="1" si="21"/>
        <v>169356401.62449995</v>
      </c>
      <c r="G77" s="49">
        <f t="shared" ca="1" si="21"/>
        <v>558494135.08930755</v>
      </c>
      <c r="H77" s="49">
        <f t="shared" ca="1" si="21"/>
        <v>7935151038.5964384</v>
      </c>
      <c r="I77" s="49">
        <f t="shared" ca="1" si="21"/>
        <v>613354245.7441411</v>
      </c>
      <c r="J77" s="49">
        <f t="shared" ca="1" si="21"/>
        <v>7321796792.8522987</v>
      </c>
      <c r="K77" s="49">
        <f t="shared" ca="1" si="21"/>
        <v>21831746852.640003</v>
      </c>
      <c r="L77" s="49">
        <f t="shared" ca="1" si="21"/>
        <v>4275298423.4721522</v>
      </c>
      <c r="M77" s="49">
        <f t="shared" ca="1" si="21"/>
        <v>17556448429.167854</v>
      </c>
      <c r="N77" s="49">
        <f t="shared" ca="1" si="21"/>
        <v>869442315.17482889</v>
      </c>
      <c r="O77" s="49">
        <f t="shared" ca="1" si="21"/>
        <v>31475158389.741261</v>
      </c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 s="35" customFormat="1">
      <c r="A79" s="53"/>
      <c r="B79" s="53"/>
      <c r="C79" s="53"/>
    </row>
    <row r="80" spans="1:235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</row>
    <row r="81" spans="1:152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  <row r="82" spans="1:152"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2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329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2502422256.0700002</v>
      </c>
      <c r="E8" s="18">
        <f t="shared" ca="1" si="0"/>
        <v>0</v>
      </c>
      <c r="F8" s="19">
        <f t="shared" ca="1" si="1"/>
        <v>2502422256.0700002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3599297440.8299994</v>
      </c>
      <c r="E9" s="18">
        <f t="shared" ca="1" si="0"/>
        <v>0</v>
      </c>
      <c r="F9" s="19">
        <f t="shared" ca="1" si="1"/>
        <v>3599297440.8299994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4877949324.0801401</v>
      </c>
      <c r="E10" s="18">
        <f t="shared" ca="1" si="0"/>
        <v>0</v>
      </c>
      <c r="F10" s="19">
        <f t="shared" ca="1" si="1"/>
        <v>4877949324.0801401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221934070.03200001</v>
      </c>
      <c r="E11" s="18">
        <f t="shared" ca="1" si="0"/>
        <v>0</v>
      </c>
      <c r="F11" s="19">
        <f t="shared" ca="1" si="1"/>
        <v>221934070.03200001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875429895.41000021</v>
      </c>
      <c r="E13" s="18">
        <f t="shared" ca="1" si="0"/>
        <v>0</v>
      </c>
      <c r="F13" s="19">
        <f t="shared" ca="1" si="1"/>
        <v>875429895.41000021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2871255904.3200002</v>
      </c>
      <c r="E14" s="18">
        <f t="shared" ca="1" si="0"/>
        <v>0</v>
      </c>
      <c r="F14" s="19">
        <f t="shared" ca="1" si="1"/>
        <v>2871255904.3200002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123962406.62</v>
      </c>
      <c r="E17" s="18">
        <f t="shared" ca="1" si="0"/>
        <v>0</v>
      </c>
      <c r="F17" s="19">
        <f t="shared" ca="1" si="1"/>
        <v>123962406.62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893717920.69000006</v>
      </c>
      <c r="E20" s="18">
        <f t="shared" ca="1" si="0"/>
        <v>0</v>
      </c>
      <c r="F20" s="19">
        <f t="shared" ca="1" si="1"/>
        <v>893717920.69000006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105460031.69</v>
      </c>
      <c r="E21" s="18">
        <f t="shared" ca="1" si="0"/>
        <v>0</v>
      </c>
      <c r="F21" s="19">
        <f t="shared" ca="1" si="1"/>
        <v>105460031.69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987079841.03000009</v>
      </c>
      <c r="E22" s="18">
        <f t="shared" ca="1" si="0"/>
        <v>0</v>
      </c>
      <c r="F22" s="19">
        <f t="shared" ca="1" si="1"/>
        <v>987079841.03000009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2548473664.5599999</v>
      </c>
      <c r="E23" s="18">
        <f t="shared" ca="1" si="2"/>
        <v>0</v>
      </c>
      <c r="F23" s="19">
        <f t="shared" ca="1" si="1"/>
        <v>2548473664.5599999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5372013706.9699993</v>
      </c>
      <c r="E24" s="18">
        <f t="shared" ca="1" si="2"/>
        <v>0</v>
      </c>
      <c r="F24" s="19">
        <f ca="1">+SUM(D24:E24)</f>
        <v>5372013706.9699993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402003365.80000573</v>
      </c>
      <c r="E25" s="18">
        <f t="shared" ca="1" si="2"/>
        <v>0</v>
      </c>
      <c r="F25" s="19">
        <f ca="1">+SUM(D25:E25)</f>
        <v>402003365.80000573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268955992.39999998</v>
      </c>
      <c r="E26" s="18">
        <f t="shared" ca="1" si="2"/>
        <v>0</v>
      </c>
      <c r="F26" s="19">
        <f t="shared" ref="F26:F47" ca="1" si="3">+SUM(D26:E26)</f>
        <v>268955992.39999998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362121633.39999998</v>
      </c>
      <c r="E27" s="18">
        <f t="shared" ca="1" si="2"/>
        <v>0</v>
      </c>
      <c r="F27" s="19">
        <f t="shared" ca="1" si="3"/>
        <v>362121633.39999998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1087970062.6300001</v>
      </c>
      <c r="E28" s="18">
        <f t="shared" ca="1" si="2"/>
        <v>0</v>
      </c>
      <c r="F28" s="19">
        <f t="shared" ca="1" si="3"/>
        <v>1087970062.6300001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206228007.94</v>
      </c>
      <c r="E29" s="18">
        <f t="shared" ca="1" si="2"/>
        <v>0</v>
      </c>
      <c r="F29" s="19">
        <f t="shared" ca="1" si="3"/>
        <v>206228007.94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988640968.70779991</v>
      </c>
      <c r="E30" s="18">
        <f t="shared" ca="1" si="2"/>
        <v>0</v>
      </c>
      <c r="F30" s="19">
        <f t="shared" ca="1" si="3"/>
        <v>988640968.70779991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20768674.43</v>
      </c>
      <c r="E31" s="18">
        <f t="shared" ca="1" si="2"/>
        <v>0</v>
      </c>
      <c r="F31" s="19">
        <f t="shared" ca="1" si="3"/>
        <v>20768674.43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2139012095.3800001</v>
      </c>
      <c r="E32" s="18">
        <f t="shared" ca="1" si="2"/>
        <v>0</v>
      </c>
      <c r="F32" s="19">
        <f t="shared" ca="1" si="3"/>
        <v>2139012095.3800001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560001456.50998616</v>
      </c>
      <c r="E33" s="18">
        <f t="shared" ca="1" si="2"/>
        <v>0</v>
      </c>
      <c r="F33" s="19">
        <f t="shared" ca="1" si="3"/>
        <v>560001456.50998616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262911312.72989702</v>
      </c>
      <c r="E34" s="18">
        <f t="shared" ca="1" si="2"/>
        <v>0</v>
      </c>
      <c r="F34" s="19">
        <f t="shared" ca="1" si="3"/>
        <v>262911312.72989702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38820180.630000003</v>
      </c>
      <c r="E35" s="18">
        <f t="shared" ca="1" si="2"/>
        <v>0</v>
      </c>
      <c r="F35" s="19">
        <f t="shared" ca="1" si="3"/>
        <v>38820180.630000003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329336303.81999993</v>
      </c>
      <c r="E36" s="18">
        <f t="shared" ca="1" si="2"/>
        <v>0</v>
      </c>
      <c r="F36" s="19">
        <f t="shared" ca="1" si="3"/>
        <v>329336303.81999993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673898573.0200001</v>
      </c>
      <c r="E38" s="18">
        <f t="shared" ca="1" si="2"/>
        <v>0</v>
      </c>
      <c r="F38" s="19">
        <f t="shared" ca="1" si="3"/>
        <v>673898573.0200001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134300115.13</v>
      </c>
      <c r="E39" s="18">
        <f t="shared" ca="1" si="4"/>
        <v>0</v>
      </c>
      <c r="F39" s="19">
        <f t="shared" ca="1" si="3"/>
        <v>134300115.13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8661337.1199999992</v>
      </c>
      <c r="E40" s="18">
        <f t="shared" ca="1" si="4"/>
        <v>0</v>
      </c>
      <c r="F40" s="19">
        <f t="shared" ca="1" si="3"/>
        <v>8661337.1199999992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321256454.02999997</v>
      </c>
      <c r="E41" s="18">
        <f t="shared" ca="1" si="4"/>
        <v>0</v>
      </c>
      <c r="F41" s="19">
        <f t="shared" ca="1" si="3"/>
        <v>321256454.02999997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25975662.010000024</v>
      </c>
      <c r="E42" s="18">
        <f t="shared" ca="1" si="4"/>
        <v>0</v>
      </c>
      <c r="F42" s="19">
        <f t="shared" ca="1" si="3"/>
        <v>25975662.010000024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35016296.739999957</v>
      </c>
      <c r="E43" s="18">
        <f t="shared" ca="1" si="4"/>
        <v>0</v>
      </c>
      <c r="F43" s="19">
        <f t="shared" ref="F43" ca="1" si="5">+SUM(D43:E43)</f>
        <v>35016296.739999957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264164782.38000247</v>
      </c>
      <c r="E44" s="18">
        <f t="shared" ca="1" si="4"/>
        <v>0</v>
      </c>
      <c r="F44" s="19">
        <f t="shared" ca="1" si="3"/>
        <v>264164782.38000247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411659064.69997287</v>
      </c>
      <c r="E45" s="18">
        <f t="shared" ca="1" si="4"/>
        <v>0</v>
      </c>
      <c r="F45" s="19">
        <f t="shared" ca="1" si="3"/>
        <v>411659064.69997287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42968923.18</v>
      </c>
      <c r="E46" s="18">
        <f t="shared" ca="1" si="4"/>
        <v>0</v>
      </c>
      <c r="F46" s="19">
        <f t="shared" ca="1" si="3"/>
        <v>42968923.18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219886.98999999982</v>
      </c>
      <c r="E47" s="18">
        <f t="shared" ca="1" si="4"/>
        <v>0</v>
      </c>
      <c r="F47" s="19">
        <f t="shared" ca="1" si="3"/>
        <v>219886.98999999982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640853898.86300004</v>
      </c>
      <c r="E48" s="18">
        <f t="shared" ca="1" si="4"/>
        <v>0</v>
      </c>
      <c r="F48" s="19">
        <f t="shared" ref="F48:F57" ca="1" si="6">+SUM(D48:E48)</f>
        <v>640853898.86300004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548215992.51999998</v>
      </c>
      <c r="E49" s="18">
        <f t="shared" ca="1" si="4"/>
        <v>0</v>
      </c>
      <c r="F49" s="19">
        <f t="shared" ca="1" si="6"/>
        <v>548215992.51999998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768167180.49000001</v>
      </c>
      <c r="E50" s="18">
        <f t="shared" ca="1" si="4"/>
        <v>0</v>
      </c>
      <c r="F50" s="19">
        <f t="shared" ca="1" si="6"/>
        <v>768167180.49000001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176746778.59000009</v>
      </c>
      <c r="E52" s="18">
        <f t="shared" ca="1" si="4"/>
        <v>0</v>
      </c>
      <c r="F52" s="19">
        <f t="shared" ca="1" si="6"/>
        <v>176746778.59000009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177556.1</v>
      </c>
      <c r="E53" s="18">
        <f t="shared" ca="1" si="4"/>
        <v>0</v>
      </c>
      <c r="F53" s="19">
        <f t="shared" ref="F53" ca="1" si="7">+SUM(D53:E53)</f>
        <v>177556.1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E74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8"/>
        <v>0</v>
      </c>
      <c r="E56" s="18">
        <f t="shared" ca="1" si="8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8"/>
        <v>0</v>
      </c>
      <c r="E57" s="18">
        <f t="shared" ca="1" si="8"/>
        <v>0</v>
      </c>
      <c r="F57" s="19">
        <f t="shared" ca="1" si="6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8"/>
        <v>0</v>
      </c>
      <c r="E58" s="18">
        <f t="shared" ca="1" si="8"/>
        <v>0</v>
      </c>
      <c r="F58" s="19">
        <f t="shared" ref="F58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8"/>
        <v>0</v>
      </c>
      <c r="E59" s="18">
        <f t="shared" ca="1" si="8"/>
        <v>0</v>
      </c>
      <c r="F59" s="19">
        <f t="shared" ref="F59:F74" ca="1" si="10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8"/>
        <v>0</v>
      </c>
      <c r="E60" s="18">
        <f t="shared" ca="1" si="8"/>
        <v>0</v>
      </c>
      <c r="F60" s="19">
        <f t="shared" ca="1" si="10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8"/>
        <v>0</v>
      </c>
      <c r="E61" s="18">
        <f t="shared" ca="1" si="8"/>
        <v>0</v>
      </c>
      <c r="F61" s="19">
        <f t="shared" ca="1" si="10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8"/>
        <v>0</v>
      </c>
      <c r="E62" s="18">
        <f t="shared" ca="1" si="8"/>
        <v>0</v>
      </c>
      <c r="F62" s="19">
        <f t="shared" ca="1" si="10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8"/>
        <v>0</v>
      </c>
      <c r="E63" s="18">
        <f t="shared" ca="1" si="8"/>
        <v>0</v>
      </c>
      <c r="F63" s="19">
        <f t="shared" ca="1" si="10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8"/>
        <v>0</v>
      </c>
      <c r="E64" s="18">
        <f t="shared" ca="1" si="8"/>
        <v>0</v>
      </c>
      <c r="F64" s="19">
        <f t="shared" ca="1" si="10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8"/>
        <v>0</v>
      </c>
      <c r="E65" s="18">
        <f t="shared" ca="1" si="8"/>
        <v>0</v>
      </c>
      <c r="F65" s="19">
        <f t="shared" ca="1" si="10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8"/>
        <v>0</v>
      </c>
      <c r="E66" s="18">
        <f t="shared" ca="1" si="8"/>
        <v>0</v>
      </c>
      <c r="F66" s="19">
        <f t="shared" ca="1" si="10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8"/>
        <v>0</v>
      </c>
      <c r="E67" s="18">
        <f t="shared" ca="1" si="8"/>
        <v>0</v>
      </c>
      <c r="F67" s="19">
        <f t="shared" ca="1" si="10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8"/>
        <v>0</v>
      </c>
      <c r="E68" s="18">
        <f t="shared" ca="1" si="8"/>
        <v>0</v>
      </c>
      <c r="F68" s="19">
        <f t="shared" ca="1" si="10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8"/>
        <v>0</v>
      </c>
      <c r="E69" s="18">
        <f t="shared" ca="1" si="8"/>
        <v>0</v>
      </c>
      <c r="F69" s="19">
        <f t="shared" ca="1" si="10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8"/>
        <v>0</v>
      </c>
      <c r="E70" s="18">
        <f t="shared" ca="1" si="8"/>
        <v>0</v>
      </c>
      <c r="F70" s="19">
        <f t="shared" ca="1" si="10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8"/>
        <v>0</v>
      </c>
      <c r="E71" s="18">
        <f t="shared" ca="1" si="8"/>
        <v>0</v>
      </c>
      <c r="F71" s="19">
        <f t="shared" ca="1" si="10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8"/>
        <v>0</v>
      </c>
      <c r="E72" s="18">
        <f t="shared" ca="1" si="8"/>
        <v>0</v>
      </c>
      <c r="F72" s="19">
        <f t="shared" ca="1" si="10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8"/>
        <v>0</v>
      </c>
      <c r="E73" s="18">
        <f t="shared" ca="1" si="8"/>
        <v>0</v>
      </c>
      <c r="F73" s="19">
        <f t="shared" ca="1" si="10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8"/>
        <v>0</v>
      </c>
      <c r="E74" s="18">
        <f t="shared" ca="1" si="8"/>
        <v>0</v>
      </c>
      <c r="F74" s="19">
        <f t="shared" ca="1" si="10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35698049018.542801</v>
      </c>
      <c r="E75" s="49">
        <f ca="1">SUMIF($C$7:$C$74,"HD",E$7:E$74)</f>
        <v>0</v>
      </c>
      <c r="F75" s="49">
        <f ca="1">SUMIF($C$7:$C$74,"HD",F$7:F$74)</f>
        <v>35698049018.542801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35698049018.542801</v>
      </c>
      <c r="E77" s="49">
        <f ca="1">E75+E76</f>
        <v>0</v>
      </c>
      <c r="F77" s="49">
        <f ca="1">F75+F76</f>
        <v>35698049018.542801</v>
      </c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</row>
    <row r="80" spans="1:236">
      <c r="A80" s="53"/>
      <c r="B80" s="53"/>
      <c r="C80" s="53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3:153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  <row r="82" spans="73:153"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2502422256.0700002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3599297440.8299994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4877949324.0801401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221934070.03200001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875429895.41000021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2871255904.3200002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123962406.62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893717920.69000006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105460031.69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987079841.03000009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2548473664.5599999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5372013706.9699993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402003365.80000573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268955992.39999998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362121633.39999998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1087970062.6300001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206228007.94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988640968.70779991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20768674.43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2139012095.3800001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560001456.50998616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262911312.72989702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38820180.630000003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329336303.81999993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673898573.0200001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134300115.13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8661337.1199999992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321256454.02999997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25975662.010000024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35016296.739999957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264164782.38000247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411659064.69997287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42968923.18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219886.98999999982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640853898.86300004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548215992.51999998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768167180.49000001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176746778.59000009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177556.1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35698049018.542801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35698049018.542801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0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0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29455090.129999999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2949591.2199999997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242621161.21000001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493577.62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5727147.6499999994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329955.57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164185341.94999999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399269.97000000003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5505049.0999999996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1983403.84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4399112.83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-15412221.6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445631363.55999994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445631363.55999994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332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333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7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130411815.44999999</v>
      </c>
      <c r="E8" s="18">
        <f t="shared" ca="1" si="0"/>
        <v>0</v>
      </c>
      <c r="F8" s="18">
        <f t="shared" ca="1" si="0"/>
        <v>0</v>
      </c>
      <c r="G8" s="19">
        <f t="shared" ca="1" si="1"/>
        <v>130411815.44999999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97460665.329999998</v>
      </c>
      <c r="E9" s="18">
        <f t="shared" ca="1" si="0"/>
        <v>0</v>
      </c>
      <c r="F9" s="18">
        <f t="shared" ca="1" si="0"/>
        <v>0</v>
      </c>
      <c r="G9" s="19">
        <f t="shared" ca="1" si="1"/>
        <v>97460665.329999998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409232278.99000001</v>
      </c>
      <c r="E10" s="18">
        <f t="shared" ca="1" si="0"/>
        <v>0</v>
      </c>
      <c r="F10" s="18">
        <f t="shared" ca="1" si="0"/>
        <v>0</v>
      </c>
      <c r="G10" s="19">
        <f t="shared" ca="1" si="1"/>
        <v>409232278.99000001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771661.48</v>
      </c>
      <c r="E11" s="18">
        <f t="shared" ca="1" si="0"/>
        <v>0</v>
      </c>
      <c r="F11" s="18">
        <f t="shared" ca="1" si="0"/>
        <v>0</v>
      </c>
      <c r="G11" s="19">
        <f t="shared" ca="1" si="1"/>
        <v>771661.48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4379115.8199999994</v>
      </c>
      <c r="E13" s="18">
        <f t="shared" ca="1" si="0"/>
        <v>0</v>
      </c>
      <c r="F13" s="18">
        <f t="shared" ca="1" si="0"/>
        <v>0</v>
      </c>
      <c r="G13" s="19">
        <f t="shared" ca="1" si="1"/>
        <v>4379115.8199999994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35179896.879999995</v>
      </c>
      <c r="E14" s="18">
        <f t="shared" ca="1" si="0"/>
        <v>0</v>
      </c>
      <c r="F14" s="18">
        <f t="shared" ca="1" si="0"/>
        <v>0</v>
      </c>
      <c r="G14" s="19">
        <f t="shared" ca="1" si="1"/>
        <v>35179896.879999995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90461994</v>
      </c>
      <c r="E17" s="18">
        <f t="shared" ca="1" si="0"/>
        <v>0</v>
      </c>
      <c r="F17" s="18">
        <f t="shared" ca="1" si="0"/>
        <v>0</v>
      </c>
      <c r="G17" s="19">
        <f t="shared" ca="1" si="1"/>
        <v>90461994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852962.37</v>
      </c>
      <c r="E18" s="18">
        <f t="shared" ca="1" si="0"/>
        <v>0</v>
      </c>
      <c r="F18" s="18">
        <f t="shared" ca="1" si="0"/>
        <v>0</v>
      </c>
      <c r="G18" s="19">
        <f t="shared" ca="1" si="1"/>
        <v>852962.37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55346298.179999992</v>
      </c>
      <c r="E20" s="18">
        <f t="shared" ca="1" si="0"/>
        <v>0</v>
      </c>
      <c r="F20" s="18">
        <f t="shared" ca="1" si="0"/>
        <v>0</v>
      </c>
      <c r="G20" s="19">
        <f t="shared" ca="1" si="1"/>
        <v>55346298.179999992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50010.79</v>
      </c>
      <c r="E21" s="18">
        <f t="shared" ca="1" si="0"/>
        <v>0</v>
      </c>
      <c r="F21" s="18">
        <f t="shared" ca="1" si="0"/>
        <v>0</v>
      </c>
      <c r="G21" s="19">
        <f t="shared" ca="1" si="1"/>
        <v>50010.79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28900894.920000002</v>
      </c>
      <c r="E22" s="18">
        <f t="shared" ca="1" si="0"/>
        <v>0</v>
      </c>
      <c r="F22" s="18">
        <f t="shared" ca="1" si="0"/>
        <v>0</v>
      </c>
      <c r="G22" s="19">
        <f t="shared" ca="1" si="1"/>
        <v>28900894.920000002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213204208.09</v>
      </c>
      <c r="E23" s="18">
        <f t="shared" ca="1" si="2"/>
        <v>0</v>
      </c>
      <c r="F23" s="18">
        <f t="shared" ca="1" si="2"/>
        <v>0</v>
      </c>
      <c r="G23" s="19">
        <f t="shared" ca="1" si="1"/>
        <v>213204208.09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59077741.169999994</v>
      </c>
      <c r="E24" s="18">
        <f t="shared" ca="1" si="2"/>
        <v>0</v>
      </c>
      <c r="F24" s="18">
        <f t="shared" ca="1" si="2"/>
        <v>0</v>
      </c>
      <c r="G24" s="19">
        <f t="shared" ca="1" si="1"/>
        <v>59077741.169999994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7150379.1300000008</v>
      </c>
      <c r="E25" s="18">
        <f t="shared" ca="1" si="2"/>
        <v>0</v>
      </c>
      <c r="F25" s="18">
        <f t="shared" ca="1" si="2"/>
        <v>0</v>
      </c>
      <c r="G25" s="19">
        <f t="shared" ca="1" si="1"/>
        <v>7150379.1300000008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1336933.8400000001</v>
      </c>
      <c r="E26" s="18">
        <f t="shared" ca="1" si="2"/>
        <v>0</v>
      </c>
      <c r="F26" s="18">
        <f t="shared" ca="1" si="2"/>
        <v>0</v>
      </c>
      <c r="G26" s="19">
        <f t="shared" ca="1" si="1"/>
        <v>1336933.8400000001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70054657.459999993</v>
      </c>
      <c r="E27" s="18">
        <f t="shared" ca="1" si="2"/>
        <v>0</v>
      </c>
      <c r="F27" s="18">
        <f t="shared" ca="1" si="2"/>
        <v>0</v>
      </c>
      <c r="G27" s="19">
        <f t="shared" ca="1" si="1"/>
        <v>70054657.459999993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429186.29</v>
      </c>
      <c r="E28" s="18">
        <f t="shared" ca="1" si="2"/>
        <v>0</v>
      </c>
      <c r="F28" s="18">
        <f t="shared" ca="1" si="2"/>
        <v>0</v>
      </c>
      <c r="G28" s="19">
        <f t="shared" ca="1" si="1"/>
        <v>429186.29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35974965.519199997</v>
      </c>
      <c r="E30" s="18">
        <f t="shared" ca="1" si="2"/>
        <v>0</v>
      </c>
      <c r="F30" s="18">
        <f t="shared" ca="1" si="2"/>
        <v>0</v>
      </c>
      <c r="G30" s="19">
        <f t="shared" ca="1" si="1"/>
        <v>35974965.519199997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1558045.37</v>
      </c>
      <c r="E31" s="18">
        <f t="shared" ca="1" si="2"/>
        <v>0</v>
      </c>
      <c r="F31" s="18">
        <f t="shared" ca="1" si="2"/>
        <v>0</v>
      </c>
      <c r="G31" s="19">
        <f t="shared" ca="1" si="1"/>
        <v>1558045.37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40319802.947416998</v>
      </c>
      <c r="E32" s="18">
        <f t="shared" ca="1" si="2"/>
        <v>0</v>
      </c>
      <c r="F32" s="18">
        <f t="shared" ca="1" si="2"/>
        <v>0</v>
      </c>
      <c r="G32" s="19">
        <f t="shared" ca="1" si="1"/>
        <v>40319802.947416998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550</v>
      </c>
      <c r="E33" s="18">
        <f t="shared" ca="1" si="2"/>
        <v>0</v>
      </c>
      <c r="F33" s="18">
        <f t="shared" ca="1" si="2"/>
        <v>0</v>
      </c>
      <c r="G33" s="19">
        <f t="shared" ca="1" si="1"/>
        <v>550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7500</v>
      </c>
      <c r="E34" s="18">
        <f t="shared" ca="1" si="2"/>
        <v>0</v>
      </c>
      <c r="F34" s="18">
        <f t="shared" ca="1" si="2"/>
        <v>0</v>
      </c>
      <c r="G34" s="19">
        <f t="shared" ca="1" si="1"/>
        <v>7500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9654866.4900000002</v>
      </c>
      <c r="E35" s="18">
        <f t="shared" ca="1" si="2"/>
        <v>0</v>
      </c>
      <c r="F35" s="18">
        <f t="shared" ca="1" si="2"/>
        <v>0</v>
      </c>
      <c r="G35" s="19">
        <f t="shared" ca="1" si="1"/>
        <v>9654866.4900000002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448657822.79999995</v>
      </c>
      <c r="E37" s="18">
        <f t="shared" ca="1" si="2"/>
        <v>0</v>
      </c>
      <c r="F37" s="18">
        <f t="shared" ca="1" si="2"/>
        <v>0</v>
      </c>
      <c r="G37" s="19">
        <f t="shared" ca="1" si="1"/>
        <v>448657822.79999995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5887255.2199999997</v>
      </c>
      <c r="E38" s="18">
        <f t="shared" ca="1" si="2"/>
        <v>0</v>
      </c>
      <c r="F38" s="18">
        <f t="shared" ca="1" si="2"/>
        <v>0</v>
      </c>
      <c r="G38" s="19">
        <f t="shared" ca="1" si="1"/>
        <v>5887255.2199999997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2042443.2613609999</v>
      </c>
      <c r="E40" s="18">
        <f t="shared" ca="1" si="3"/>
        <v>0</v>
      </c>
      <c r="F40" s="18">
        <f t="shared" ca="1" si="3"/>
        <v>0</v>
      </c>
      <c r="G40" s="19">
        <f t="shared" ca="1" si="1"/>
        <v>2042443.2613609999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106437.98</v>
      </c>
      <c r="E43" s="18">
        <f t="shared" ca="1" si="3"/>
        <v>0</v>
      </c>
      <c r="F43" s="18">
        <f t="shared" ca="1" si="3"/>
        <v>0</v>
      </c>
      <c r="G43" s="19">
        <f t="shared" ca="1" si="1"/>
        <v>106437.98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3918804.72</v>
      </c>
      <c r="E46" s="18">
        <f t="shared" ca="1" si="3"/>
        <v>0</v>
      </c>
      <c r="F46" s="18">
        <f t="shared" ca="1" si="3"/>
        <v>0</v>
      </c>
      <c r="G46" s="19">
        <f t="shared" ca="1" si="1"/>
        <v>3918804.72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7747.2</v>
      </c>
      <c r="E49" s="18">
        <f t="shared" ca="1" si="3"/>
        <v>0</v>
      </c>
      <c r="F49" s="18">
        <f t="shared" ca="1" si="3"/>
        <v>0</v>
      </c>
      <c r="G49" s="19">
        <f t="shared" ca="1" si="1"/>
        <v>7747.2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ref="G53" ca="1" si="4">+SUM(D53:F53)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ref="D55:F74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9">
        <f t="shared" ref="G58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9">
        <f t="shared" ref="G59:G74" ca="1" si="7">+SUM(D59:F59)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9">
        <f t="shared" ca="1" si="7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ca="1">SUMIF($C$7:$C$74,"HD",D$7:D$74)</f>
        <v>1752496783.3279779</v>
      </c>
      <c r="E75" s="49">
        <f ca="1">SUMIF($C$7:$C$74,"HD",E$7:E$74)</f>
        <v>0</v>
      </c>
      <c r="F75" s="49">
        <f ca="1">SUMIF($C$7:$C$74,"HD",F$7:F$74)</f>
        <v>0</v>
      </c>
      <c r="G75" s="49">
        <f ca="1">SUMIF($C$7:$C$74,"HD",G$7:G$74)</f>
        <v>1752496783.3279779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49">
        <f ca="1">SUMIF($C$7:$C$74,"H",G$7:G$74)+SUMIF($C$7:$C$74,"E",G$7:G$74)</f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ca="1">D75+D76</f>
        <v>1752496783.3279779</v>
      </c>
      <c r="E77" s="49">
        <f ca="1">E75+E76</f>
        <v>0</v>
      </c>
      <c r="F77" s="49">
        <f ca="1">F75+F76</f>
        <v>0</v>
      </c>
      <c r="G77" s="49">
        <f ca="1">G75+G76</f>
        <v>1752496783.3279779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335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86421530.609999999</v>
      </c>
      <c r="E7" s="18">
        <f t="shared" ca="1" si="0"/>
        <v>0</v>
      </c>
      <c r="F7" s="19">
        <f t="shared" ref="F7:F57" ca="1" si="1">+SUM(D7:E7)</f>
        <v>86421530.609999999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179539521.73000002</v>
      </c>
      <c r="E8" s="18">
        <f t="shared" ca="1" si="0"/>
        <v>0</v>
      </c>
      <c r="F8" s="19">
        <f t="shared" ca="1" si="1"/>
        <v>179539521.73000002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154419894.16999999</v>
      </c>
      <c r="E9" s="18">
        <f t="shared" ca="1" si="0"/>
        <v>0</v>
      </c>
      <c r="F9" s="19">
        <f t="shared" ca="1" si="1"/>
        <v>154419894.16999999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413610242.69000202</v>
      </c>
      <c r="E10" s="18">
        <f t="shared" ca="1" si="0"/>
        <v>11758.09</v>
      </c>
      <c r="F10" s="19">
        <f t="shared" ca="1" si="1"/>
        <v>413622000.780002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8303319.8553999998</v>
      </c>
      <c r="E11" s="18">
        <f t="shared" ca="1" si="0"/>
        <v>0</v>
      </c>
      <c r="F11" s="19">
        <f t="shared" ca="1" si="1"/>
        <v>8303319.8553999998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35623163.399999991</v>
      </c>
      <c r="E13" s="18">
        <f t="shared" ca="1" si="0"/>
        <v>0</v>
      </c>
      <c r="F13" s="19">
        <f t="shared" ca="1" si="1"/>
        <v>35623163.399999991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216388542.61000001</v>
      </c>
      <c r="E14" s="18">
        <f t="shared" ca="1" si="0"/>
        <v>0</v>
      </c>
      <c r="F14" s="19">
        <f t="shared" ca="1" si="1"/>
        <v>216388542.61000001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39815545</v>
      </c>
      <c r="E17" s="18">
        <f t="shared" ca="1" si="0"/>
        <v>0</v>
      </c>
      <c r="F17" s="19">
        <f t="shared" ca="1" si="1"/>
        <v>39815545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21727483.859999999</v>
      </c>
      <c r="E18" s="18">
        <f t="shared" ca="1" si="0"/>
        <v>0</v>
      </c>
      <c r="F18" s="19">
        <f t="shared" ca="1" si="1"/>
        <v>21727483.859999999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108077518.04000001</v>
      </c>
      <c r="E20" s="18">
        <f t="shared" ca="1" si="0"/>
        <v>154592.4</v>
      </c>
      <c r="F20" s="19">
        <f t="shared" ca="1" si="1"/>
        <v>108232110.44000001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5150830.3899999997</v>
      </c>
      <c r="E21" s="18">
        <f t="shared" ca="1" si="0"/>
        <v>0</v>
      </c>
      <c r="F21" s="19">
        <f t="shared" ca="1" si="1"/>
        <v>5150830.3899999997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41145865.560000002</v>
      </c>
      <c r="E22" s="18">
        <f t="shared" ca="1" si="0"/>
        <v>0</v>
      </c>
      <c r="F22" s="19">
        <f t="shared" ca="1" si="1"/>
        <v>41145865.560000002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79479327.019999996</v>
      </c>
      <c r="E23" s="18">
        <f t="shared" ca="1" si="2"/>
        <v>2198.81</v>
      </c>
      <c r="F23" s="19">
        <f t="shared" ca="1" si="1"/>
        <v>79481525.829999998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567954427.16999996</v>
      </c>
      <c r="E24" s="18">
        <f t="shared" ca="1" si="2"/>
        <v>0</v>
      </c>
      <c r="F24" s="19">
        <f t="shared" ca="1" si="1"/>
        <v>567954427.16999996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22303024.589999899</v>
      </c>
      <c r="E25" s="18">
        <f t="shared" ca="1" si="2"/>
        <v>0</v>
      </c>
      <c r="F25" s="19">
        <f t="shared" ca="1" si="1"/>
        <v>22303024.589999899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12842447.267174998</v>
      </c>
      <c r="E26" s="18">
        <f t="shared" ca="1" si="2"/>
        <v>0</v>
      </c>
      <c r="F26" s="19">
        <f t="shared" ca="1" si="1"/>
        <v>12842447.267174998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116339988.34999999</v>
      </c>
      <c r="E27" s="18">
        <f t="shared" ca="1" si="2"/>
        <v>0</v>
      </c>
      <c r="F27" s="19">
        <f t="shared" ca="1" si="1"/>
        <v>116339988.34999999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4564985.87</v>
      </c>
      <c r="E28" s="18">
        <f t="shared" ca="1" si="2"/>
        <v>3681991.41</v>
      </c>
      <c r="F28" s="19">
        <f t="shared" ca="1" si="1"/>
        <v>8246977.2800000003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6502680.7000000002</v>
      </c>
      <c r="E29" s="18">
        <f t="shared" ca="1" si="2"/>
        <v>0</v>
      </c>
      <c r="F29" s="19">
        <f t="shared" ca="1" si="1"/>
        <v>6502680.7000000002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204368055.65990001</v>
      </c>
      <c r="E30" s="18">
        <f t="shared" ca="1" si="2"/>
        <v>0</v>
      </c>
      <c r="F30" s="19">
        <f t="shared" ca="1" si="1"/>
        <v>204368055.65990001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3666936.19</v>
      </c>
      <c r="E31" s="18">
        <f t="shared" ca="1" si="2"/>
        <v>0</v>
      </c>
      <c r="F31" s="19">
        <f t="shared" ca="1" si="1"/>
        <v>3666936.19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127597988.131099</v>
      </c>
      <c r="E32" s="18">
        <f t="shared" ca="1" si="2"/>
        <v>0</v>
      </c>
      <c r="F32" s="19">
        <f t="shared" ca="1" si="1"/>
        <v>127597988.131099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142041838.41000059</v>
      </c>
      <c r="E33" s="18">
        <f t="shared" ca="1" si="2"/>
        <v>0</v>
      </c>
      <c r="F33" s="19">
        <f t="shared" ca="1" si="1"/>
        <v>142041838.41000059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5654161.5999999996</v>
      </c>
      <c r="E34" s="18">
        <f t="shared" ca="1" si="2"/>
        <v>4482328</v>
      </c>
      <c r="F34" s="19">
        <f t="shared" ca="1" si="1"/>
        <v>10136489.6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103661257.79000001</v>
      </c>
      <c r="E35" s="18">
        <f t="shared" ca="1" si="2"/>
        <v>0</v>
      </c>
      <c r="F35" s="19">
        <f t="shared" ca="1" si="1"/>
        <v>103661257.79000001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16487268.610000001</v>
      </c>
      <c r="E36" s="18">
        <f t="shared" ca="1" si="2"/>
        <v>0</v>
      </c>
      <c r="F36" s="19">
        <f t="shared" ca="1" si="1"/>
        <v>16487268.610000001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77655261.450000003</v>
      </c>
      <c r="E38" s="18">
        <f t="shared" ca="1" si="2"/>
        <v>222414.55</v>
      </c>
      <c r="F38" s="19">
        <f t="shared" ca="1" si="1"/>
        <v>77877676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58040521.04676</v>
      </c>
      <c r="E40" s="18">
        <f t="shared" ca="1" si="3"/>
        <v>0</v>
      </c>
      <c r="F40" s="19">
        <f t="shared" ca="1" si="1"/>
        <v>58040521.04676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18100754.079999998</v>
      </c>
      <c r="E41" s="18">
        <f t="shared" ca="1" si="3"/>
        <v>0</v>
      </c>
      <c r="F41" s="19">
        <f t="shared" ca="1" si="1"/>
        <v>18100754.079999998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9038.56</v>
      </c>
      <c r="E42" s="18">
        <f t="shared" ca="1" si="3"/>
        <v>0</v>
      </c>
      <c r="F42" s="19">
        <f t="shared" ca="1" si="1"/>
        <v>9038.56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204223.74</v>
      </c>
      <c r="E43" s="18">
        <f t="shared" ca="1" si="3"/>
        <v>0</v>
      </c>
      <c r="F43" s="19">
        <f t="shared" ca="1" si="1"/>
        <v>204223.74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1486797.6099999966</v>
      </c>
      <c r="E44" s="18">
        <f t="shared" ca="1" si="3"/>
        <v>0</v>
      </c>
      <c r="F44" s="19">
        <f t="shared" ca="1" si="1"/>
        <v>1486797.6099999966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11896336.779999999</v>
      </c>
      <c r="E46" s="18">
        <f t="shared" ca="1" si="3"/>
        <v>0</v>
      </c>
      <c r="F46" s="19">
        <f t="shared" ca="1" si="1"/>
        <v>11896336.779999999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46516.75</v>
      </c>
      <c r="E49" s="18">
        <f t="shared" ca="1" si="3"/>
        <v>0</v>
      </c>
      <c r="F49" s="19">
        <f t="shared" ca="1" si="1"/>
        <v>46516.75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28646131.149999999</v>
      </c>
      <c r="E50" s="18">
        <f t="shared" ca="1" si="3"/>
        <v>0</v>
      </c>
      <c r="F50" s="19">
        <f t="shared" ca="1" si="1"/>
        <v>28646131.149999999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1544643.0699999998</v>
      </c>
      <c r="E52" s="18">
        <f t="shared" ca="1" si="3"/>
        <v>0</v>
      </c>
      <c r="F52" s="19">
        <f t="shared" ca="1" si="1"/>
        <v>1544643.0699999998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E74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9">
        <f t="shared" ref="F58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9">
        <f t="shared" ref="F59:F74" ca="1" si="7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0</v>
      </c>
      <c r="F60" s="19">
        <f t="shared" ca="1" si="7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0</v>
      </c>
      <c r="F61" s="19">
        <f t="shared" ca="1" si="7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8">
        <f t="shared" ca="1" si="5"/>
        <v>0</v>
      </c>
      <c r="F62" s="19">
        <f t="shared" ca="1" si="7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0</v>
      </c>
      <c r="F63" s="19">
        <f t="shared" ca="1" si="7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0</v>
      </c>
      <c r="F64" s="19">
        <f t="shared" ca="1" si="7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0</v>
      </c>
      <c r="F65" s="19">
        <f t="shared" ca="1" si="7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0</v>
      </c>
      <c r="F66" s="19">
        <f t="shared" ca="1" si="7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0</v>
      </c>
      <c r="F67" s="19">
        <f t="shared" ca="1" si="7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0</v>
      </c>
      <c r="F68" s="19">
        <f t="shared" ca="1" si="7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0</v>
      </c>
      <c r="F69" s="19">
        <f t="shared" ca="1" si="7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0</v>
      </c>
      <c r="F70" s="19">
        <f t="shared" ca="1" si="7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8">
        <f t="shared" ca="1" si="5"/>
        <v>0</v>
      </c>
      <c r="F71" s="19">
        <f t="shared" ca="1" si="7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8">
        <f t="shared" ca="1" si="5"/>
        <v>0</v>
      </c>
      <c r="F72" s="19">
        <f t="shared" ca="1" si="7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8">
        <f t="shared" ca="1" si="5"/>
        <v>0</v>
      </c>
      <c r="F73" s="19">
        <f t="shared" ca="1" si="7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8">
        <f t="shared" ca="1" si="5"/>
        <v>0</v>
      </c>
      <c r="F74" s="19">
        <f t="shared" ca="1" si="7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2921318069.5103369</v>
      </c>
      <c r="E75" s="49">
        <f ca="1">SUMIF($C$7:$C$74,"HD",E$7:E$74)</f>
        <v>8555283.2599999998</v>
      </c>
      <c r="F75" s="49">
        <f ca="1">SUMIF($C$7:$C$74,"HD",F$7:F$74)</f>
        <v>2929873352.7703371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2921318069.5103369</v>
      </c>
      <c r="E77" s="49">
        <f ca="1">E75+E76</f>
        <v>8555283.2599999998</v>
      </c>
      <c r="F77" s="49">
        <f ca="1">F75+F76</f>
        <v>2929873352.7703371</v>
      </c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190448318.13999999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190448318.13999999</v>
      </c>
      <c r="H7" s="18">
        <f t="shared" ca="1" si="0"/>
        <v>0</v>
      </c>
      <c r="I7" s="18">
        <f t="shared" ca="1" si="0"/>
        <v>7113750.6499999994</v>
      </c>
      <c r="J7" s="18">
        <f t="shared" ca="1" si="0"/>
        <v>1131529.8999999999</v>
      </c>
      <c r="K7" s="18">
        <f t="shared" ca="1" si="0"/>
        <v>-451690.93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198241907.75999999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1929615359.8200002</v>
      </c>
      <c r="E8" s="18">
        <f t="shared" ca="1" si="0"/>
        <v>235516012.13015401</v>
      </c>
      <c r="F8" s="18">
        <f t="shared" ca="1" si="0"/>
        <v>1007109719.23999</v>
      </c>
      <c r="G8" s="18">
        <f t="shared" ca="1" si="0"/>
        <v>686989628.44985616</v>
      </c>
      <c r="H8" s="18">
        <f t="shared" ca="1" si="0"/>
        <v>246726207.41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2176341567.23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1059605810.5999994</v>
      </c>
      <c r="E9" s="18">
        <f t="shared" ca="1" si="0"/>
        <v>401050675.13999969</v>
      </c>
      <c r="F9" s="18">
        <f t="shared" ca="1" si="0"/>
        <v>590217926.38999987</v>
      </c>
      <c r="G9" s="18">
        <f t="shared" ca="1" si="0"/>
        <v>68337209.069999993</v>
      </c>
      <c r="H9" s="18">
        <f t="shared" ca="1" si="0"/>
        <v>200341732.56999999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1259947543.1699994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3441470594.6714082</v>
      </c>
      <c r="E10" s="18">
        <f t="shared" ca="1" si="0"/>
        <v>550643808.85722256</v>
      </c>
      <c r="F10" s="18">
        <f t="shared" ca="1" si="0"/>
        <v>1750002535.9335217</v>
      </c>
      <c r="G10" s="18">
        <f t="shared" ca="1" si="0"/>
        <v>1140824249.8806639</v>
      </c>
      <c r="H10" s="18">
        <f t="shared" ca="1" si="0"/>
        <v>230770745.43002999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3672241340.101438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20116624.761300001</v>
      </c>
      <c r="E11" s="18">
        <f t="shared" ca="1" si="0"/>
        <v>10883042.588500001</v>
      </c>
      <c r="F11" s="18">
        <f t="shared" ca="1" si="0"/>
        <v>7882388.4458999997</v>
      </c>
      <c r="G11" s="18">
        <f t="shared" ca="1" si="0"/>
        <v>1351193.7268999999</v>
      </c>
      <c r="H11" s="18">
        <f t="shared" ca="1" si="0"/>
        <v>67257637.830000013</v>
      </c>
      <c r="I11" s="18">
        <f t="shared" ca="1" si="0"/>
        <v>37338845.484099999</v>
      </c>
      <c r="J11" s="18">
        <f t="shared" ca="1" si="0"/>
        <v>531979.81480000005</v>
      </c>
      <c r="K11" s="18">
        <f t="shared" ca="1" si="0"/>
        <v>971379.50939999998</v>
      </c>
      <c r="L11" s="18">
        <f t="shared" ca="1" si="0"/>
        <v>0</v>
      </c>
      <c r="M11" s="18">
        <f t="shared" ca="1" si="0"/>
        <v>337510.16110000003</v>
      </c>
      <c r="N11" s="18">
        <f t="shared" ca="1" si="0"/>
        <v>0</v>
      </c>
      <c r="O11" s="19">
        <f t="shared" ca="1" si="2"/>
        <v>126553977.5607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159681894.16</v>
      </c>
      <c r="E13" s="18">
        <f t="shared" ca="1" si="0"/>
        <v>21472566.109999999</v>
      </c>
      <c r="F13" s="18">
        <f t="shared" ca="1" si="0"/>
        <v>86901321.560000002</v>
      </c>
      <c r="G13" s="18">
        <f t="shared" ca="1" si="0"/>
        <v>51308006.489999995</v>
      </c>
      <c r="H13" s="18">
        <f t="shared" ca="1" si="0"/>
        <v>18056192.750000004</v>
      </c>
      <c r="I13" s="18">
        <f t="shared" ca="1" si="0"/>
        <v>0</v>
      </c>
      <c r="J13" s="18">
        <f t="shared" ca="1" si="0"/>
        <v>2386541.2800000003</v>
      </c>
      <c r="K13" s="18">
        <f t="shared" ca="1" si="0"/>
        <v>687551.85</v>
      </c>
      <c r="L13" s="18">
        <f t="shared" ca="1" si="0"/>
        <v>0</v>
      </c>
      <c r="M13" s="18">
        <f t="shared" ca="1" si="0"/>
        <v>797752.16000000027</v>
      </c>
      <c r="N13" s="18">
        <f t="shared" ca="1" si="0"/>
        <v>0</v>
      </c>
      <c r="O13" s="19">
        <f t="shared" ca="1" si="2"/>
        <v>181609932.19999999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2221433496.29</v>
      </c>
      <c r="E14" s="18">
        <f t="shared" ca="1" si="0"/>
        <v>333359033.66000021</v>
      </c>
      <c r="F14" s="18">
        <f t="shared" ca="1" si="0"/>
        <v>404802330.9512049</v>
      </c>
      <c r="G14" s="18">
        <f t="shared" ca="1" si="0"/>
        <v>1483272131.6787951</v>
      </c>
      <c r="H14" s="18">
        <f t="shared" ca="1" si="0"/>
        <v>156524193.44999999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2377957689.7399998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47452759</v>
      </c>
      <c r="E17" s="18">
        <f t="shared" ca="1" si="0"/>
        <v>578221</v>
      </c>
      <c r="F17" s="18">
        <f t="shared" ca="1" si="0"/>
        <v>11282137</v>
      </c>
      <c r="G17" s="18">
        <f t="shared" ca="1" si="0"/>
        <v>35592401</v>
      </c>
      <c r="H17" s="18">
        <f t="shared" ca="1" si="0"/>
        <v>2912857</v>
      </c>
      <c r="I17" s="18">
        <f t="shared" ca="1" si="0"/>
        <v>157645648</v>
      </c>
      <c r="J17" s="18">
        <f t="shared" ca="1" si="0"/>
        <v>9003772</v>
      </c>
      <c r="K17" s="18">
        <f t="shared" ca="1" si="0"/>
        <v>12674642</v>
      </c>
      <c r="L17" s="18">
        <f t="shared" ca="1" si="0"/>
        <v>0</v>
      </c>
      <c r="M17" s="18">
        <f t="shared" ca="1" si="0"/>
        <v>8004175</v>
      </c>
      <c r="N17" s="18">
        <f t="shared" ca="1" si="0"/>
        <v>0</v>
      </c>
      <c r="O17" s="19">
        <f t="shared" ca="1" si="2"/>
        <v>237693853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53346794.465100005</v>
      </c>
      <c r="E18" s="18">
        <f t="shared" ca="1" si="0"/>
        <v>198355.76000000007</v>
      </c>
      <c r="F18" s="18">
        <f t="shared" ca="1" si="0"/>
        <v>23759158.363400005</v>
      </c>
      <c r="G18" s="18">
        <f t="shared" ca="1" si="0"/>
        <v>29389280.341700003</v>
      </c>
      <c r="H18" s="18">
        <f t="shared" ca="1" si="0"/>
        <v>36186.43</v>
      </c>
      <c r="I18" s="18">
        <f t="shared" ca="1" si="0"/>
        <v>127299672.02</v>
      </c>
      <c r="J18" s="18">
        <f t="shared" ca="1" si="0"/>
        <v>6587836.0700000003</v>
      </c>
      <c r="K18" s="18">
        <f t="shared" ca="1" si="0"/>
        <v>25178.560000000001</v>
      </c>
      <c r="L18" s="18">
        <f t="shared" ca="1" si="0"/>
        <v>0</v>
      </c>
      <c r="M18" s="18">
        <f t="shared" ca="1" si="0"/>
        <v>9541265.0999999996</v>
      </c>
      <c r="N18" s="18">
        <f t="shared" ca="1" si="0"/>
        <v>0</v>
      </c>
      <c r="O18" s="19">
        <f t="shared" ca="1" si="2"/>
        <v>196836932.6451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1667743264.8200002</v>
      </c>
      <c r="E20" s="18">
        <f t="shared" ca="1" si="0"/>
        <v>279780246.1400001</v>
      </c>
      <c r="F20" s="18">
        <f t="shared" ca="1" si="0"/>
        <v>433196552.83000004</v>
      </c>
      <c r="G20" s="18">
        <f t="shared" ca="1" si="0"/>
        <v>954766465.8499999</v>
      </c>
      <c r="H20" s="18">
        <f t="shared" ca="1" si="0"/>
        <v>78030887.5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1745774152.3200002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104634698</v>
      </c>
      <c r="E21" s="18">
        <f t="shared" ca="1" si="0"/>
        <v>22625959.620000001</v>
      </c>
      <c r="F21" s="18">
        <f t="shared" ca="1" si="0"/>
        <v>52299434.030000001</v>
      </c>
      <c r="G21" s="18">
        <f t="shared" ca="1" si="0"/>
        <v>29709304.349999994</v>
      </c>
      <c r="H21" s="18">
        <f t="shared" ca="1" si="0"/>
        <v>14555002.16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119189700.16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292490737.99000001</v>
      </c>
      <c r="E22" s="18">
        <f t="shared" ca="1" si="0"/>
        <v>62451052.339999996</v>
      </c>
      <c r="F22" s="18">
        <f t="shared" ca="1" si="0"/>
        <v>118637792.63000001</v>
      </c>
      <c r="G22" s="18">
        <f t="shared" ca="1" si="0"/>
        <v>111401893.02000001</v>
      </c>
      <c r="H22" s="18">
        <f t="shared" ca="1" si="0"/>
        <v>38900470.079999998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331391208.06999999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2498828221.4899998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895155577.44999993</v>
      </c>
      <c r="F23" s="18">
        <f t="shared" ca="1" si="4"/>
        <v>909160598.50999987</v>
      </c>
      <c r="G23" s="18">
        <f t="shared" ca="1" si="4"/>
        <v>694512045.53000009</v>
      </c>
      <c r="H23" s="18">
        <f t="shared" ca="1" si="4"/>
        <v>594096585.30999994</v>
      </c>
      <c r="I23" s="18">
        <f t="shared" ca="1" si="4"/>
        <v>1690243660.6899998</v>
      </c>
      <c r="J23" s="18">
        <f t="shared" ca="1" si="4"/>
        <v>367229578.76999998</v>
      </c>
      <c r="K23" s="18">
        <f t="shared" ca="1" si="4"/>
        <v>-71.27</v>
      </c>
      <c r="L23" s="18">
        <f t="shared" ca="1" si="4"/>
        <v>0</v>
      </c>
      <c r="M23" s="18">
        <f t="shared" ca="1" si="4"/>
        <v>10617.560000000001</v>
      </c>
      <c r="N23" s="18">
        <f t="shared" ca="1" si="4"/>
        <v>0</v>
      </c>
      <c r="O23" s="19">
        <f t="shared" ca="1" si="3"/>
        <v>5150408592.5499992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1241383291.9100001</v>
      </c>
      <c r="E24" s="18">
        <f t="shared" ca="1" si="4"/>
        <v>220446482.85000017</v>
      </c>
      <c r="F24" s="18">
        <f t="shared" ca="1" si="4"/>
        <v>515129575.05955291</v>
      </c>
      <c r="G24" s="18">
        <f t="shared" ca="1" si="4"/>
        <v>505807234.00044703</v>
      </c>
      <c r="H24" s="18">
        <f t="shared" ca="1" si="4"/>
        <v>147320529.09999999</v>
      </c>
      <c r="I24" s="18">
        <f t="shared" ca="1" si="4"/>
        <v>74679.240000000005</v>
      </c>
      <c r="J24" s="18">
        <f t="shared" ca="1" si="4"/>
        <v>4081.16</v>
      </c>
      <c r="K24" s="18">
        <f t="shared" ca="1" si="4"/>
        <v>6821.79</v>
      </c>
      <c r="L24" s="18">
        <f t="shared" ca="1" si="4"/>
        <v>0</v>
      </c>
      <c r="M24" s="18">
        <f t="shared" ca="1" si="4"/>
        <v>1375.26</v>
      </c>
      <c r="N24" s="18">
        <f t="shared" ca="1" si="4"/>
        <v>0</v>
      </c>
      <c r="O24" s="19">
        <f t="shared" ca="1" si="3"/>
        <v>1388790778.46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297691134.74999768</v>
      </c>
      <c r="E25" s="18">
        <f t="shared" ca="1" si="4"/>
        <v>27151290.489999801</v>
      </c>
      <c r="F25" s="18">
        <f t="shared" ca="1" si="4"/>
        <v>195874876.260001</v>
      </c>
      <c r="G25" s="18">
        <f t="shared" ca="1" si="4"/>
        <v>74664967.999996886</v>
      </c>
      <c r="H25" s="18">
        <f t="shared" ca="1" si="4"/>
        <v>41588852.110000499</v>
      </c>
      <c r="I25" s="18">
        <f t="shared" ca="1" si="4"/>
        <v>271931247.39999449</v>
      </c>
      <c r="J25" s="18">
        <f t="shared" ca="1" si="4"/>
        <v>15464632.09</v>
      </c>
      <c r="K25" s="18">
        <f t="shared" ca="1" si="4"/>
        <v>11431999.029999999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638107865.3799926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4" ca="1" si="5">+E26+F26+G26</f>
        <v>9031305.1999999993</v>
      </c>
      <c r="E26" s="18">
        <f t="shared" ca="1" si="4"/>
        <v>4117558.2782460004</v>
      </c>
      <c r="F26" s="18">
        <f t="shared" ca="1" si="4"/>
        <v>2073923.5917539999</v>
      </c>
      <c r="G26" s="18">
        <f t="shared" ca="1" si="4"/>
        <v>2839823.33</v>
      </c>
      <c r="H26" s="18">
        <f t="shared" ca="1" si="4"/>
        <v>5214069.9499999993</v>
      </c>
      <c r="I26" s="18">
        <f t="shared" ca="1" si="4"/>
        <v>29343835.878966004</v>
      </c>
      <c r="J26" s="18">
        <f t="shared" ca="1" si="4"/>
        <v>2924652.9938790002</v>
      </c>
      <c r="K26" s="18">
        <f t="shared" ca="1" si="4"/>
        <v>2808717.46</v>
      </c>
      <c r="L26" s="18">
        <f t="shared" ca="1" si="4"/>
        <v>0</v>
      </c>
      <c r="M26" s="18">
        <f t="shared" ca="1" si="4"/>
        <v>742103.70464799996</v>
      </c>
      <c r="N26" s="18">
        <f t="shared" ca="1" si="4"/>
        <v>0</v>
      </c>
      <c r="O26" s="19">
        <f t="shared" ref="O26:O37" ca="1" si="6">D26+SUM(H26:N26)</f>
        <v>50064685.187493011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876283300.22000003</v>
      </c>
      <c r="E27" s="18">
        <f t="shared" ca="1" si="4"/>
        <v>93426695.89000009</v>
      </c>
      <c r="F27" s="18">
        <f t="shared" ca="1" si="4"/>
        <v>653818038.55399978</v>
      </c>
      <c r="G27" s="18">
        <f t="shared" ca="1" si="4"/>
        <v>129038565.77600014</v>
      </c>
      <c r="H27" s="18">
        <f t="shared" ca="1" si="4"/>
        <v>41163396.329999998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917446696.55000007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207791161.08025408</v>
      </c>
      <c r="E28" s="18">
        <f t="shared" ca="1" si="4"/>
        <v>49962762.499955848</v>
      </c>
      <c r="F28" s="18">
        <f t="shared" ca="1" si="4"/>
        <v>38585597.585800834</v>
      </c>
      <c r="G28" s="18">
        <f t="shared" ca="1" si="4"/>
        <v>119242800.99449739</v>
      </c>
      <c r="H28" s="18">
        <f t="shared" ca="1" si="4"/>
        <v>74663780.049999997</v>
      </c>
      <c r="I28" s="18">
        <f t="shared" ca="1" si="4"/>
        <v>316851592.21999997</v>
      </c>
      <c r="J28" s="18">
        <f t="shared" ca="1" si="4"/>
        <v>3218451.77</v>
      </c>
      <c r="K28" s="18">
        <f t="shared" ca="1" si="4"/>
        <v>3082472.0500000003</v>
      </c>
      <c r="L28" s="18">
        <f t="shared" ca="1" si="4"/>
        <v>0</v>
      </c>
      <c r="M28" s="18">
        <f t="shared" ca="1" si="4"/>
        <v>2919774.2800000003</v>
      </c>
      <c r="N28" s="18">
        <f t="shared" ca="1" si="4"/>
        <v>0</v>
      </c>
      <c r="O28" s="19">
        <f t="shared" ca="1" si="6"/>
        <v>608527231.45025396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69170490.079999998</v>
      </c>
      <c r="E29" s="18">
        <f t="shared" ca="1" si="4"/>
        <v>9583524.9700000007</v>
      </c>
      <c r="F29" s="18">
        <f t="shared" ca="1" si="4"/>
        <v>44624652.789999999</v>
      </c>
      <c r="G29" s="18">
        <f t="shared" ca="1" si="4"/>
        <v>14962312.32</v>
      </c>
      <c r="H29" s="18">
        <f t="shared" ca="1" si="4"/>
        <v>2451030.92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71621521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281863347.49329996</v>
      </c>
      <c r="E30" s="18">
        <f t="shared" ca="1" si="4"/>
        <v>28524354.990726471</v>
      </c>
      <c r="F30" s="18">
        <f t="shared" ca="1" si="4"/>
        <v>167341955.43897548</v>
      </c>
      <c r="G30" s="18">
        <f t="shared" ca="1" si="4"/>
        <v>85997037.063598037</v>
      </c>
      <c r="H30" s="18">
        <f t="shared" ca="1" si="4"/>
        <v>84073259.269999996</v>
      </c>
      <c r="I30" s="18">
        <f t="shared" ca="1" si="4"/>
        <v>421574807.89469999</v>
      </c>
      <c r="J30" s="18">
        <f t="shared" ca="1" si="4"/>
        <v>32426097.237300001</v>
      </c>
      <c r="K30" s="18">
        <f t="shared" ca="1" si="4"/>
        <v>64231064.313199997</v>
      </c>
      <c r="L30" s="18">
        <f t="shared" ca="1" si="4"/>
        <v>0</v>
      </c>
      <c r="M30" s="18">
        <f t="shared" ca="1" si="4"/>
        <v>31288111.876600001</v>
      </c>
      <c r="N30" s="18">
        <f t="shared" ca="1" si="4"/>
        <v>0</v>
      </c>
      <c r="O30" s="19">
        <f t="shared" ca="1" si="6"/>
        <v>915456688.08509994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15738439.550000001</v>
      </c>
      <c r="E31" s="18">
        <f t="shared" ca="1" si="4"/>
        <v>1619312.4100000001</v>
      </c>
      <c r="F31" s="18">
        <f t="shared" ca="1" si="4"/>
        <v>5498603.1700000009</v>
      </c>
      <c r="G31" s="18">
        <f t="shared" ca="1" si="4"/>
        <v>8620523.9700000007</v>
      </c>
      <c r="H31" s="18">
        <f t="shared" ca="1" si="4"/>
        <v>7931997.2999999998</v>
      </c>
      <c r="I31" s="18">
        <f t="shared" ca="1" si="4"/>
        <v>46183641.68</v>
      </c>
      <c r="J31" s="18">
        <f t="shared" ca="1" si="4"/>
        <v>2385948.85</v>
      </c>
      <c r="K31" s="18">
        <f t="shared" ca="1" si="4"/>
        <v>3515468.95</v>
      </c>
      <c r="L31" s="18">
        <f t="shared" ca="1" si="4"/>
        <v>0</v>
      </c>
      <c r="M31" s="18">
        <f t="shared" ca="1" si="4"/>
        <v>1629114.85</v>
      </c>
      <c r="N31" s="18">
        <f t="shared" ca="1" si="4"/>
        <v>0</v>
      </c>
      <c r="O31" s="19">
        <f t="shared" ca="1" si="6"/>
        <v>77384611.180000007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365174097.38295209</v>
      </c>
      <c r="E32" s="18">
        <f t="shared" ca="1" si="4"/>
        <v>41510666.629915006</v>
      </c>
      <c r="F32" s="18">
        <f t="shared" ca="1" si="4"/>
        <v>86911553.919822007</v>
      </c>
      <c r="G32" s="18">
        <f t="shared" ca="1" si="4"/>
        <v>236751876.83321509</v>
      </c>
      <c r="H32" s="18">
        <f t="shared" ca="1" si="4"/>
        <v>61768890.100000001</v>
      </c>
      <c r="I32" s="18">
        <f t="shared" ca="1" si="4"/>
        <v>519323846.56969392</v>
      </c>
      <c r="J32" s="18">
        <f t="shared" ca="1" si="4"/>
        <v>48526701.58793699</v>
      </c>
      <c r="K32" s="18">
        <f t="shared" ca="1" si="4"/>
        <v>33391512.985176995</v>
      </c>
      <c r="L32" s="18">
        <f t="shared" ca="1" si="4"/>
        <v>0</v>
      </c>
      <c r="M32" s="18">
        <f t="shared" ca="1" si="4"/>
        <v>29837675.525123</v>
      </c>
      <c r="N32" s="18">
        <f t="shared" ca="1" si="4"/>
        <v>0</v>
      </c>
      <c r="O32" s="19">
        <f t="shared" ca="1" si="6"/>
        <v>1058022724.1508831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241502876.17983928</v>
      </c>
      <c r="E33" s="18">
        <f t="shared" ca="1" si="4"/>
        <v>112619471.58984116</v>
      </c>
      <c r="F33" s="18">
        <f t="shared" ca="1" si="4"/>
        <v>45666732.049999952</v>
      </c>
      <c r="G33" s="18">
        <f t="shared" ca="1" si="4"/>
        <v>83216672.539998174</v>
      </c>
      <c r="H33" s="18">
        <f t="shared" ca="1" si="4"/>
        <v>91922699.440009922</v>
      </c>
      <c r="I33" s="18">
        <f t="shared" ca="1" si="4"/>
        <v>315738435.99000812</v>
      </c>
      <c r="J33" s="18">
        <f t="shared" ca="1" si="4"/>
        <v>31761319.780019455</v>
      </c>
      <c r="K33" s="18">
        <f t="shared" ca="1" si="4"/>
        <v>6779681.1600041492</v>
      </c>
      <c r="L33" s="18">
        <f t="shared" ca="1" si="4"/>
        <v>0</v>
      </c>
      <c r="M33" s="18">
        <f t="shared" ca="1" si="4"/>
        <v>5301961.1200011624</v>
      </c>
      <c r="N33" s="18">
        <f t="shared" ca="1" si="4"/>
        <v>0</v>
      </c>
      <c r="O33" s="19">
        <f t="shared" ca="1" si="6"/>
        <v>693006973.66988206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15471292.600000076</v>
      </c>
      <c r="E34" s="18">
        <f t="shared" ca="1" si="4"/>
        <v>11065725.140000064</v>
      </c>
      <c r="F34" s="18">
        <f t="shared" ca="1" si="4"/>
        <v>798596.72999999952</v>
      </c>
      <c r="G34" s="18">
        <f t="shared" ca="1" si="4"/>
        <v>3606970.7300000121</v>
      </c>
      <c r="H34" s="18">
        <f t="shared" ca="1" si="4"/>
        <v>25530868.100000482</v>
      </c>
      <c r="I34" s="18">
        <f t="shared" ca="1" si="4"/>
        <v>15691584.490000127</v>
      </c>
      <c r="J34" s="18">
        <f t="shared" ca="1" si="4"/>
        <v>258761.79000000088</v>
      </c>
      <c r="K34" s="18">
        <f t="shared" ca="1" si="4"/>
        <v>414864.73999999516</v>
      </c>
      <c r="L34" s="18">
        <f t="shared" ca="1" si="4"/>
        <v>0</v>
      </c>
      <c r="M34" s="18">
        <f t="shared" ca="1" si="4"/>
        <v>413439.00000000169</v>
      </c>
      <c r="N34" s="18">
        <f t="shared" ca="1" si="4"/>
        <v>0</v>
      </c>
      <c r="O34" s="19">
        <f t="shared" ca="1" si="6"/>
        <v>57780810.720000677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51168725</v>
      </c>
      <c r="E35" s="18">
        <f t="shared" ca="1" si="4"/>
        <v>11249296.91</v>
      </c>
      <c r="F35" s="18">
        <f t="shared" ca="1" si="4"/>
        <v>39919428.090000004</v>
      </c>
      <c r="G35" s="18">
        <f t="shared" ca="1" si="4"/>
        <v>0</v>
      </c>
      <c r="H35" s="18">
        <f t="shared" ca="1" si="4"/>
        <v>6331053.46</v>
      </c>
      <c r="I35" s="18">
        <f t="shared" ca="1" si="4"/>
        <v>237591819.89999998</v>
      </c>
      <c r="J35" s="18">
        <f t="shared" ca="1" si="4"/>
        <v>7190111.1000000006</v>
      </c>
      <c r="K35" s="18">
        <f t="shared" ca="1" si="4"/>
        <v>2812435.5300000003</v>
      </c>
      <c r="L35" s="18">
        <f t="shared" ca="1" si="4"/>
        <v>0</v>
      </c>
      <c r="M35" s="18">
        <f t="shared" ca="1" si="4"/>
        <v>2025932.0099999998</v>
      </c>
      <c r="N35" s="18">
        <f t="shared" ca="1" si="4"/>
        <v>0</v>
      </c>
      <c r="O35" s="19">
        <f t="shared" ca="1" si="6"/>
        <v>307120077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29198367.160000004</v>
      </c>
      <c r="E36" s="18">
        <f t="shared" ca="1" si="4"/>
        <v>4695922</v>
      </c>
      <c r="F36" s="18">
        <f t="shared" ca="1" si="4"/>
        <v>11464248.160000004</v>
      </c>
      <c r="G36" s="18">
        <f t="shared" ca="1" si="4"/>
        <v>13038197</v>
      </c>
      <c r="H36" s="18">
        <f t="shared" ca="1" si="4"/>
        <v>13760098</v>
      </c>
      <c r="I36" s="18">
        <f t="shared" ca="1" si="4"/>
        <v>29830782</v>
      </c>
      <c r="J36" s="18">
        <f t="shared" ca="1" si="4"/>
        <v>3234404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76023651.159999996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519606601.63997847</v>
      </c>
      <c r="E38" s="18">
        <f t="shared" ca="1" si="4"/>
        <v>82473830.669982389</v>
      </c>
      <c r="F38" s="18">
        <f t="shared" ca="1" si="4"/>
        <v>309264394.05999601</v>
      </c>
      <c r="G38" s="18">
        <f t="shared" ca="1" si="4"/>
        <v>127868376.9100001</v>
      </c>
      <c r="H38" s="18">
        <f t="shared" ca="1" si="4"/>
        <v>19191225.379999999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538797827.01997852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76131321.060000002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65846087.539999999</v>
      </c>
      <c r="F39" s="18">
        <f t="shared" ca="1" si="8"/>
        <v>10285233.52</v>
      </c>
      <c r="G39" s="18">
        <f t="shared" ca="1" si="8"/>
        <v>0</v>
      </c>
      <c r="H39" s="18">
        <f t="shared" ca="1" si="8"/>
        <v>54775264.259999998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130906585.31999999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18717274.41</v>
      </c>
      <c r="E40" s="18">
        <f t="shared" ca="1" si="8"/>
        <v>3072433.46</v>
      </c>
      <c r="F40" s="18">
        <f t="shared" ca="1" si="8"/>
        <v>10516819.879999999</v>
      </c>
      <c r="G40" s="18">
        <f t="shared" ca="1" si="8"/>
        <v>5128021.07</v>
      </c>
      <c r="H40" s="18">
        <f t="shared" ca="1" si="8"/>
        <v>19877695.030000001</v>
      </c>
      <c r="I40" s="18">
        <f t="shared" ca="1" si="8"/>
        <v>58071454.130858004</v>
      </c>
      <c r="J40" s="18">
        <f t="shared" ca="1" si="8"/>
        <v>2699708.032722</v>
      </c>
      <c r="K40" s="18">
        <f t="shared" ca="1" si="8"/>
        <v>0</v>
      </c>
      <c r="L40" s="18">
        <f t="shared" ca="1" si="8"/>
        <v>0</v>
      </c>
      <c r="M40" s="18">
        <f t="shared" ca="1" si="8"/>
        <v>2318460.6590100001</v>
      </c>
      <c r="N40" s="18">
        <f t="shared" ca="1" si="8"/>
        <v>0</v>
      </c>
      <c r="O40" s="19">
        <f t="shared" ca="1" si="7"/>
        <v>101684592.26258999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6783638.3599999994</v>
      </c>
      <c r="E41" s="18">
        <f t="shared" ca="1" si="8"/>
        <v>1043878.75</v>
      </c>
      <c r="F41" s="18">
        <f t="shared" ca="1" si="8"/>
        <v>3029942.62</v>
      </c>
      <c r="G41" s="18">
        <f t="shared" ca="1" si="8"/>
        <v>2709816.9899999998</v>
      </c>
      <c r="H41" s="18">
        <f t="shared" ca="1" si="8"/>
        <v>1205502.21</v>
      </c>
      <c r="I41" s="18">
        <f t="shared" ca="1" si="8"/>
        <v>19375730.120000001</v>
      </c>
      <c r="J41" s="18">
        <f t="shared" ca="1" si="8"/>
        <v>737988.39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28102859.080000002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8668210.7700000145</v>
      </c>
      <c r="E43" s="18">
        <f t="shared" ca="1" si="8"/>
        <v>4747223.1500000497</v>
      </c>
      <c r="F43" s="18">
        <f t="shared" ca="1" si="8"/>
        <v>182205.43000000002</v>
      </c>
      <c r="G43" s="18">
        <f t="shared" ca="1" si="8"/>
        <v>3738782.189999965</v>
      </c>
      <c r="H43" s="18">
        <f t="shared" ca="1" si="8"/>
        <v>3734548.2399999793</v>
      </c>
      <c r="I43" s="18">
        <f t="shared" ca="1" si="8"/>
        <v>30152446.460000101</v>
      </c>
      <c r="J43" s="18">
        <f t="shared" ca="1" si="8"/>
        <v>2021567.02999999</v>
      </c>
      <c r="K43" s="18">
        <f t="shared" ca="1" si="8"/>
        <v>438917.01</v>
      </c>
      <c r="L43" s="18">
        <f t="shared" ca="1" si="8"/>
        <v>0</v>
      </c>
      <c r="M43" s="18">
        <f t="shared" ca="1" si="8"/>
        <v>379876.46999999799</v>
      </c>
      <c r="N43" s="18">
        <f t="shared" ca="1" si="8"/>
        <v>0</v>
      </c>
      <c r="O43" s="19">
        <f t="shared" ref="O43" ca="1" si="9">D43+SUM(H43:N43)</f>
        <v>45395565.980000079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5709334.4599999851</v>
      </c>
      <c r="E44" s="18">
        <f t="shared" ca="1" si="8"/>
        <v>4395713.7699999828</v>
      </c>
      <c r="F44" s="18">
        <f t="shared" ca="1" si="8"/>
        <v>0</v>
      </c>
      <c r="G44" s="18">
        <f t="shared" ca="1" si="8"/>
        <v>1313620.690000002</v>
      </c>
      <c r="H44" s="18">
        <f t="shared" ca="1" si="8"/>
        <v>12758580.469999816</v>
      </c>
      <c r="I44" s="18">
        <f t="shared" ca="1" si="8"/>
        <v>11657605.960000157</v>
      </c>
      <c r="J44" s="18">
        <f t="shared" ca="1" si="8"/>
        <v>638488.48000000243</v>
      </c>
      <c r="K44" s="18">
        <f t="shared" ca="1" si="8"/>
        <v>590512.09000000183</v>
      </c>
      <c r="L44" s="18">
        <f t="shared" ca="1" si="8"/>
        <v>0</v>
      </c>
      <c r="M44" s="18">
        <f t="shared" ca="1" si="8"/>
        <v>583987.6600000019</v>
      </c>
      <c r="N44" s="18">
        <f t="shared" ca="1" si="8"/>
        <v>0</v>
      </c>
      <c r="O44" s="19">
        <f t="shared" ca="1" si="7"/>
        <v>31938509.119999968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10351485.379999975</v>
      </c>
      <c r="E45" s="18">
        <f t="shared" ca="1" si="8"/>
        <v>2945880.6499999813</v>
      </c>
      <c r="F45" s="18">
        <f t="shared" ca="1" si="8"/>
        <v>5300768.3099999931</v>
      </c>
      <c r="G45" s="18">
        <f t="shared" ca="1" si="8"/>
        <v>2104836.42</v>
      </c>
      <c r="H45" s="18">
        <f t="shared" ca="1" si="8"/>
        <v>9174564.5899999719</v>
      </c>
      <c r="I45" s="18">
        <f t="shared" ca="1" si="8"/>
        <v>28359132.599999838</v>
      </c>
      <c r="J45" s="18">
        <f t="shared" ca="1" si="8"/>
        <v>17346466.409999996</v>
      </c>
      <c r="K45" s="18">
        <f t="shared" ca="1" si="8"/>
        <v>136837.75000000081</v>
      </c>
      <c r="L45" s="18">
        <f t="shared" ca="1" si="8"/>
        <v>0</v>
      </c>
      <c r="M45" s="18">
        <f t="shared" ca="1" si="8"/>
        <v>134828.74000000019</v>
      </c>
      <c r="N45" s="18">
        <f t="shared" ca="1" si="8"/>
        <v>0</v>
      </c>
      <c r="O45" s="19">
        <f t="shared" ca="1" si="7"/>
        <v>65503315.469999783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14191410.870000001</v>
      </c>
      <c r="E46" s="18">
        <f t="shared" ca="1" si="8"/>
        <v>66133.39</v>
      </c>
      <c r="F46" s="18">
        <f t="shared" ca="1" si="8"/>
        <v>8363821.1799999997</v>
      </c>
      <c r="G46" s="18">
        <f t="shared" ca="1" si="8"/>
        <v>5761456.2999999998</v>
      </c>
      <c r="H46" s="18">
        <f t="shared" ca="1" si="8"/>
        <v>374158.33</v>
      </c>
      <c r="I46" s="18">
        <f t="shared" ca="1" si="8"/>
        <v>37196733.950000003</v>
      </c>
      <c r="J46" s="18">
        <f t="shared" ca="1" si="8"/>
        <v>2412040.2200000002</v>
      </c>
      <c r="K46" s="18">
        <f t="shared" ca="1" si="8"/>
        <v>415673.67</v>
      </c>
      <c r="L46" s="18">
        <f t="shared" ca="1" si="8"/>
        <v>0</v>
      </c>
      <c r="M46" s="18">
        <f t="shared" ca="1" si="8"/>
        <v>414998.2</v>
      </c>
      <c r="N46" s="18">
        <f t="shared" ca="1" si="8"/>
        <v>0</v>
      </c>
      <c r="O46" s="19">
        <f t="shared" ca="1" si="7"/>
        <v>55005015.24000001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180829.90999999995</v>
      </c>
      <c r="E47" s="18">
        <f t="shared" ca="1" si="8"/>
        <v>16865.190000000006</v>
      </c>
      <c r="F47" s="18">
        <f t="shared" ca="1" si="8"/>
        <v>0</v>
      </c>
      <c r="G47" s="18">
        <f t="shared" ca="1" si="8"/>
        <v>163964.71999999994</v>
      </c>
      <c r="H47" s="18">
        <f t="shared" ca="1" si="8"/>
        <v>68159.859999999986</v>
      </c>
      <c r="I47" s="18">
        <f t="shared" ca="1" si="8"/>
        <v>4187082.9299999997</v>
      </c>
      <c r="J47" s="18">
        <f t="shared" ca="1" si="8"/>
        <v>7026.130000000001</v>
      </c>
      <c r="K47" s="18">
        <f t="shared" ca="1" si="8"/>
        <v>0.8</v>
      </c>
      <c r="L47" s="18">
        <f t="shared" ca="1" si="8"/>
        <v>0</v>
      </c>
      <c r="M47" s="18">
        <f t="shared" ca="1" si="8"/>
        <v>0.8</v>
      </c>
      <c r="N47" s="18">
        <f t="shared" ca="1" si="8"/>
        <v>0</v>
      </c>
      <c r="O47" s="19">
        <f t="shared" ca="1" si="7"/>
        <v>4443100.43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3291.18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7" ca="1" si="10">D48+SUM(H48:N48)</f>
        <v>3291.18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12661034.120000003</v>
      </c>
      <c r="E49" s="18">
        <f t="shared" ca="1" si="8"/>
        <v>2324063.6900000013</v>
      </c>
      <c r="F49" s="18">
        <f t="shared" ca="1" si="8"/>
        <v>1022221.5</v>
      </c>
      <c r="G49" s="18">
        <f t="shared" ca="1" si="8"/>
        <v>9314748.9300000016</v>
      </c>
      <c r="H49" s="18">
        <f t="shared" ca="1" si="8"/>
        <v>3961654.27</v>
      </c>
      <c r="I49" s="18">
        <f t="shared" ca="1" si="8"/>
        <v>28756225.239999998</v>
      </c>
      <c r="J49" s="18">
        <f t="shared" ca="1" si="8"/>
        <v>4836386.84</v>
      </c>
      <c r="K49" s="18">
        <f t="shared" ca="1" si="8"/>
        <v>1847668.7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52062969.170000002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3553298.92</v>
      </c>
      <c r="E50" s="18">
        <f t="shared" ca="1" si="8"/>
        <v>2710196.23</v>
      </c>
      <c r="F50" s="18">
        <f t="shared" ca="1" si="8"/>
        <v>198572.35</v>
      </c>
      <c r="G50" s="18">
        <f t="shared" ca="1" si="8"/>
        <v>644530.34</v>
      </c>
      <c r="H50" s="18">
        <f t="shared" ca="1" si="8"/>
        <v>7762641.4400000004</v>
      </c>
      <c r="I50" s="18">
        <f t="shared" ca="1" si="8"/>
        <v>13663022.32</v>
      </c>
      <c r="J50" s="18">
        <f t="shared" ca="1" si="8"/>
        <v>174284.88</v>
      </c>
      <c r="K50" s="18">
        <f t="shared" ca="1" si="8"/>
        <v>465520.58</v>
      </c>
      <c r="L50" s="18">
        <f t="shared" ca="1" si="8"/>
        <v>0</v>
      </c>
      <c r="M50" s="18">
        <f t="shared" ca="1" si="8"/>
        <v>157446.17000000001</v>
      </c>
      <c r="N50" s="18">
        <f t="shared" ca="1" si="8"/>
        <v>0</v>
      </c>
      <c r="O50" s="19">
        <f t="shared" ca="1" si="10"/>
        <v>25776214.310000002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63890562.770000026</v>
      </c>
      <c r="E52" s="18">
        <f t="shared" ca="1" si="8"/>
        <v>25056657.44000002</v>
      </c>
      <c r="F52" s="18">
        <f t="shared" ca="1" si="8"/>
        <v>31269169.170000009</v>
      </c>
      <c r="G52" s="18">
        <f t="shared" ca="1" si="8"/>
        <v>7564736.1600000001</v>
      </c>
      <c r="H52" s="18">
        <f t="shared" ca="1" si="8"/>
        <v>6431623.9599999487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70322186.729999974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9">
        <f t="shared" ca="1" si="5"/>
        <v>144568.70000000001</v>
      </c>
      <c r="E53" s="18">
        <f t="shared" ca="1" si="8"/>
        <v>0</v>
      </c>
      <c r="F53" s="18">
        <f t="shared" ca="1" si="8"/>
        <v>144568.70000000001</v>
      </c>
      <c r="G53" s="18">
        <f t="shared" ca="1" si="8"/>
        <v>0</v>
      </c>
      <c r="H53" s="18">
        <f t="shared" ca="1" si="8"/>
        <v>2271.65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ref="O53" ca="1" si="11">D53+SUM(H53:N53)</f>
        <v>146840.35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9">
        <f t="shared" ca="1" si="5"/>
        <v>0</v>
      </c>
      <c r="E55" s="18">
        <f t="shared" ref="E55:N70" ca="1" si="12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2"/>
        <v>0</v>
      </c>
      <c r="G55" s="18">
        <f t="shared" ca="1" si="12"/>
        <v>0</v>
      </c>
      <c r="H55" s="18">
        <f t="shared" ca="1" si="12"/>
        <v>0</v>
      </c>
      <c r="I55" s="18">
        <f t="shared" ca="1" si="12"/>
        <v>0</v>
      </c>
      <c r="J55" s="18">
        <f t="shared" ca="1" si="12"/>
        <v>0</v>
      </c>
      <c r="K55" s="18">
        <f t="shared" ca="1" si="12"/>
        <v>0</v>
      </c>
      <c r="L55" s="18">
        <f t="shared" ca="1" si="12"/>
        <v>0</v>
      </c>
      <c r="M55" s="18">
        <f t="shared" ca="1" si="12"/>
        <v>0</v>
      </c>
      <c r="N55" s="18">
        <f t="shared" ca="1" si="12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9">
        <f t="shared" ca="1" si="5"/>
        <v>0</v>
      </c>
      <c r="E56" s="18">
        <f t="shared" ca="1" si="12"/>
        <v>0</v>
      </c>
      <c r="F56" s="18">
        <f t="shared" ca="1" si="12"/>
        <v>0</v>
      </c>
      <c r="G56" s="18">
        <f t="shared" ca="1" si="12"/>
        <v>0</v>
      </c>
      <c r="H56" s="18">
        <f t="shared" ca="1" si="12"/>
        <v>0</v>
      </c>
      <c r="I56" s="18">
        <f t="shared" ca="1" si="12"/>
        <v>0</v>
      </c>
      <c r="J56" s="18">
        <f t="shared" ca="1" si="12"/>
        <v>0</v>
      </c>
      <c r="K56" s="18">
        <f t="shared" ca="1" si="12"/>
        <v>0</v>
      </c>
      <c r="L56" s="18">
        <f t="shared" ca="1" si="12"/>
        <v>0</v>
      </c>
      <c r="M56" s="18">
        <f t="shared" ca="1" si="12"/>
        <v>0</v>
      </c>
      <c r="N56" s="18">
        <f t="shared" ca="1" si="12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9">
        <f t="shared" ca="1" si="5"/>
        <v>0</v>
      </c>
      <c r="E57" s="18">
        <f t="shared" ca="1" si="12"/>
        <v>0</v>
      </c>
      <c r="F57" s="18">
        <f t="shared" ca="1" si="12"/>
        <v>0</v>
      </c>
      <c r="G57" s="18">
        <f t="shared" ca="1" si="12"/>
        <v>0</v>
      </c>
      <c r="H57" s="18">
        <f t="shared" ca="1" si="12"/>
        <v>0</v>
      </c>
      <c r="I57" s="18">
        <f t="shared" ca="1" si="12"/>
        <v>0</v>
      </c>
      <c r="J57" s="18">
        <f t="shared" ca="1" si="12"/>
        <v>0</v>
      </c>
      <c r="K57" s="18">
        <f t="shared" ca="1" si="12"/>
        <v>0</v>
      </c>
      <c r="L57" s="18">
        <f t="shared" ca="1" si="12"/>
        <v>0</v>
      </c>
      <c r="M57" s="18">
        <f t="shared" ca="1" si="12"/>
        <v>0</v>
      </c>
      <c r="N57" s="18">
        <f t="shared" ca="1" si="12"/>
        <v>0</v>
      </c>
      <c r="O57" s="19">
        <f t="shared" ca="1" si="10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9">
        <f t="shared" ca="1" si="5"/>
        <v>0</v>
      </c>
      <c r="E58" s="18">
        <f t="shared" ca="1" si="12"/>
        <v>0</v>
      </c>
      <c r="F58" s="18">
        <f t="shared" ca="1" si="12"/>
        <v>0</v>
      </c>
      <c r="G58" s="18">
        <f t="shared" ca="1" si="12"/>
        <v>0</v>
      </c>
      <c r="H58" s="18">
        <f t="shared" ca="1" si="12"/>
        <v>0</v>
      </c>
      <c r="I58" s="18">
        <f t="shared" ca="1" si="12"/>
        <v>0</v>
      </c>
      <c r="J58" s="18">
        <f t="shared" ca="1" si="12"/>
        <v>0</v>
      </c>
      <c r="K58" s="18">
        <f t="shared" ca="1" si="12"/>
        <v>0</v>
      </c>
      <c r="L58" s="18">
        <f t="shared" ca="1" si="12"/>
        <v>0</v>
      </c>
      <c r="M58" s="18">
        <f t="shared" ca="1" si="12"/>
        <v>0</v>
      </c>
      <c r="N58" s="18">
        <f t="shared" ca="1" si="12"/>
        <v>0</v>
      </c>
      <c r="O58" s="19">
        <f t="shared" ref="O58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9">
        <f t="shared" ca="1" si="5"/>
        <v>0</v>
      </c>
      <c r="E59" s="18">
        <f t="shared" ca="1" si="12"/>
        <v>0</v>
      </c>
      <c r="F59" s="18">
        <f t="shared" ca="1" si="12"/>
        <v>0</v>
      </c>
      <c r="G59" s="18">
        <f t="shared" ca="1" si="12"/>
        <v>0</v>
      </c>
      <c r="H59" s="18">
        <f t="shared" ca="1" si="12"/>
        <v>0</v>
      </c>
      <c r="I59" s="18">
        <f t="shared" ca="1" si="12"/>
        <v>0</v>
      </c>
      <c r="J59" s="18">
        <f t="shared" ca="1" si="12"/>
        <v>0</v>
      </c>
      <c r="K59" s="18">
        <f t="shared" ca="1" si="12"/>
        <v>0</v>
      </c>
      <c r="L59" s="18">
        <f t="shared" ca="1" si="12"/>
        <v>0</v>
      </c>
      <c r="M59" s="18">
        <f t="shared" ca="1" si="12"/>
        <v>0</v>
      </c>
      <c r="N59" s="18">
        <f t="shared" ca="1" si="12"/>
        <v>0</v>
      </c>
      <c r="O59" s="19">
        <f t="shared" ref="O59:O74" ca="1" si="14">D59+SUM(H59:N59)</f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9">
        <f t="shared" ca="1" si="5"/>
        <v>0</v>
      </c>
      <c r="E60" s="18">
        <f t="shared" ca="1" si="12"/>
        <v>0</v>
      </c>
      <c r="F60" s="18">
        <f t="shared" ca="1" si="12"/>
        <v>0</v>
      </c>
      <c r="G60" s="18">
        <f t="shared" ca="1" si="12"/>
        <v>0</v>
      </c>
      <c r="H60" s="18">
        <f t="shared" ca="1" si="12"/>
        <v>0</v>
      </c>
      <c r="I60" s="18">
        <f t="shared" ca="1" si="12"/>
        <v>0</v>
      </c>
      <c r="J60" s="18">
        <f t="shared" ca="1" si="12"/>
        <v>0</v>
      </c>
      <c r="K60" s="18">
        <f t="shared" ca="1" si="12"/>
        <v>0</v>
      </c>
      <c r="L60" s="18">
        <f t="shared" ca="1" si="12"/>
        <v>0</v>
      </c>
      <c r="M60" s="18">
        <f t="shared" ca="1" si="12"/>
        <v>0</v>
      </c>
      <c r="N60" s="18">
        <f t="shared" ca="1" si="12"/>
        <v>0</v>
      </c>
      <c r="O60" s="19">
        <f t="shared" ca="1" si="14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9">
        <f t="shared" ca="1" si="5"/>
        <v>0</v>
      </c>
      <c r="E61" s="18">
        <f t="shared" ca="1" si="12"/>
        <v>0</v>
      </c>
      <c r="F61" s="18">
        <f t="shared" ca="1" si="12"/>
        <v>0</v>
      </c>
      <c r="G61" s="18">
        <f t="shared" ca="1" si="12"/>
        <v>0</v>
      </c>
      <c r="H61" s="18">
        <f t="shared" ca="1" si="12"/>
        <v>0</v>
      </c>
      <c r="I61" s="18">
        <f t="shared" ca="1" si="12"/>
        <v>0</v>
      </c>
      <c r="J61" s="18">
        <f t="shared" ca="1" si="12"/>
        <v>0</v>
      </c>
      <c r="K61" s="18">
        <f t="shared" ca="1" si="12"/>
        <v>0</v>
      </c>
      <c r="L61" s="18">
        <f t="shared" ca="1" si="12"/>
        <v>0</v>
      </c>
      <c r="M61" s="18">
        <f t="shared" ca="1" si="12"/>
        <v>0</v>
      </c>
      <c r="N61" s="18">
        <f t="shared" ca="1" si="12"/>
        <v>0</v>
      </c>
      <c r="O61" s="19">
        <f t="shared" ca="1" si="14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9">
        <f t="shared" ca="1" si="5"/>
        <v>0</v>
      </c>
      <c r="E62" s="18">
        <f t="shared" ca="1" si="12"/>
        <v>0</v>
      </c>
      <c r="F62" s="18">
        <f t="shared" ca="1" si="12"/>
        <v>0</v>
      </c>
      <c r="G62" s="18">
        <f t="shared" ca="1" si="12"/>
        <v>0</v>
      </c>
      <c r="H62" s="18">
        <f t="shared" ca="1" si="12"/>
        <v>0</v>
      </c>
      <c r="I62" s="18">
        <f t="shared" ca="1" si="12"/>
        <v>0</v>
      </c>
      <c r="J62" s="18">
        <f t="shared" ca="1" si="12"/>
        <v>0</v>
      </c>
      <c r="K62" s="18">
        <f t="shared" ca="1" si="12"/>
        <v>0</v>
      </c>
      <c r="L62" s="18">
        <f t="shared" ca="1" si="12"/>
        <v>0</v>
      </c>
      <c r="M62" s="18">
        <f t="shared" ca="1" si="12"/>
        <v>0</v>
      </c>
      <c r="N62" s="18">
        <f t="shared" ca="1" si="12"/>
        <v>0</v>
      </c>
      <c r="O62" s="19">
        <f t="shared" ca="1" si="14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9">
        <f t="shared" ca="1" si="5"/>
        <v>0</v>
      </c>
      <c r="E63" s="18">
        <f t="shared" ca="1" si="12"/>
        <v>0</v>
      </c>
      <c r="F63" s="18">
        <f t="shared" ca="1" si="12"/>
        <v>0</v>
      </c>
      <c r="G63" s="18">
        <f t="shared" ca="1" si="12"/>
        <v>0</v>
      </c>
      <c r="H63" s="18">
        <f t="shared" ca="1" si="12"/>
        <v>0</v>
      </c>
      <c r="I63" s="18">
        <f t="shared" ca="1" si="12"/>
        <v>0</v>
      </c>
      <c r="J63" s="18">
        <f t="shared" ca="1" si="12"/>
        <v>0</v>
      </c>
      <c r="K63" s="18">
        <f t="shared" ca="1" si="12"/>
        <v>0</v>
      </c>
      <c r="L63" s="18">
        <f t="shared" ca="1" si="12"/>
        <v>0</v>
      </c>
      <c r="M63" s="18">
        <f t="shared" ca="1" si="12"/>
        <v>0</v>
      </c>
      <c r="N63" s="18">
        <f t="shared" ca="1" si="12"/>
        <v>0</v>
      </c>
      <c r="O63" s="19">
        <f t="shared" ca="1" si="14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9">
        <f t="shared" ca="1" si="5"/>
        <v>0</v>
      </c>
      <c r="E64" s="18">
        <f t="shared" ca="1" si="12"/>
        <v>0</v>
      </c>
      <c r="F64" s="18">
        <f t="shared" ca="1" si="12"/>
        <v>0</v>
      </c>
      <c r="G64" s="18">
        <f t="shared" ca="1" si="12"/>
        <v>0</v>
      </c>
      <c r="H64" s="18">
        <f t="shared" ca="1" si="12"/>
        <v>0</v>
      </c>
      <c r="I64" s="18">
        <f t="shared" ca="1" si="12"/>
        <v>0</v>
      </c>
      <c r="J64" s="18">
        <f t="shared" ca="1" si="12"/>
        <v>0</v>
      </c>
      <c r="K64" s="18">
        <f t="shared" ca="1" si="12"/>
        <v>0</v>
      </c>
      <c r="L64" s="18">
        <f t="shared" ca="1" si="12"/>
        <v>0</v>
      </c>
      <c r="M64" s="18">
        <f t="shared" ca="1" si="12"/>
        <v>0</v>
      </c>
      <c r="N64" s="18">
        <f t="shared" ca="1" si="12"/>
        <v>0</v>
      </c>
      <c r="O64" s="19">
        <f t="shared" ca="1" si="14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9">
        <f t="shared" ca="1" si="5"/>
        <v>0</v>
      </c>
      <c r="E65" s="18">
        <f t="shared" ca="1" si="12"/>
        <v>0</v>
      </c>
      <c r="F65" s="18">
        <f t="shared" ca="1" si="12"/>
        <v>0</v>
      </c>
      <c r="G65" s="18">
        <f t="shared" ca="1" si="12"/>
        <v>0</v>
      </c>
      <c r="H65" s="18">
        <f t="shared" ca="1" si="12"/>
        <v>0</v>
      </c>
      <c r="I65" s="18">
        <f t="shared" ca="1" si="12"/>
        <v>0</v>
      </c>
      <c r="J65" s="18">
        <f t="shared" ca="1" si="12"/>
        <v>0</v>
      </c>
      <c r="K65" s="18">
        <f t="shared" ca="1" si="12"/>
        <v>0</v>
      </c>
      <c r="L65" s="18">
        <f t="shared" ca="1" si="12"/>
        <v>0</v>
      </c>
      <c r="M65" s="18">
        <f t="shared" ca="1" si="12"/>
        <v>0</v>
      </c>
      <c r="N65" s="18">
        <f t="shared" ca="1" si="12"/>
        <v>0</v>
      </c>
      <c r="O65" s="19">
        <f t="shared" ca="1" si="14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9">
        <f t="shared" ca="1" si="5"/>
        <v>0</v>
      </c>
      <c r="E66" s="18">
        <f t="shared" ca="1" si="12"/>
        <v>0</v>
      </c>
      <c r="F66" s="18">
        <f t="shared" ca="1" si="12"/>
        <v>0</v>
      </c>
      <c r="G66" s="18">
        <f t="shared" ca="1" si="12"/>
        <v>0</v>
      </c>
      <c r="H66" s="18">
        <f t="shared" ca="1" si="12"/>
        <v>0</v>
      </c>
      <c r="I66" s="18">
        <f t="shared" ca="1" si="12"/>
        <v>0</v>
      </c>
      <c r="J66" s="18">
        <f t="shared" ca="1" si="12"/>
        <v>0</v>
      </c>
      <c r="K66" s="18">
        <f t="shared" ca="1" si="12"/>
        <v>0</v>
      </c>
      <c r="L66" s="18">
        <f t="shared" ca="1" si="12"/>
        <v>0</v>
      </c>
      <c r="M66" s="18">
        <f t="shared" ca="1" si="12"/>
        <v>0</v>
      </c>
      <c r="N66" s="18">
        <f t="shared" ca="1" si="12"/>
        <v>0</v>
      </c>
      <c r="O66" s="19">
        <f t="shared" ca="1" si="14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9">
        <f t="shared" ca="1" si="5"/>
        <v>0</v>
      </c>
      <c r="E67" s="18">
        <f t="shared" ca="1" si="12"/>
        <v>0</v>
      </c>
      <c r="F67" s="18">
        <f t="shared" ca="1" si="12"/>
        <v>0</v>
      </c>
      <c r="G67" s="18">
        <f t="shared" ca="1" si="12"/>
        <v>0</v>
      </c>
      <c r="H67" s="18">
        <f t="shared" ca="1" si="12"/>
        <v>0</v>
      </c>
      <c r="I67" s="18">
        <f t="shared" ca="1" si="12"/>
        <v>0</v>
      </c>
      <c r="J67" s="18">
        <f t="shared" ca="1" si="12"/>
        <v>0</v>
      </c>
      <c r="K67" s="18">
        <f t="shared" ca="1" si="12"/>
        <v>0</v>
      </c>
      <c r="L67" s="18">
        <f t="shared" ca="1" si="12"/>
        <v>0</v>
      </c>
      <c r="M67" s="18">
        <f t="shared" ca="1" si="12"/>
        <v>0</v>
      </c>
      <c r="N67" s="18">
        <f t="shared" ca="1" si="12"/>
        <v>0</v>
      </c>
      <c r="O67" s="19">
        <f t="shared" ca="1" si="14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9">
        <f t="shared" ca="1" si="5"/>
        <v>0</v>
      </c>
      <c r="E68" s="18">
        <f t="shared" ca="1" si="12"/>
        <v>0</v>
      </c>
      <c r="F68" s="18">
        <f t="shared" ca="1" si="12"/>
        <v>0</v>
      </c>
      <c r="G68" s="18">
        <f t="shared" ca="1" si="12"/>
        <v>0</v>
      </c>
      <c r="H68" s="18">
        <f t="shared" ca="1" si="12"/>
        <v>0</v>
      </c>
      <c r="I68" s="18">
        <f t="shared" ca="1" si="12"/>
        <v>0</v>
      </c>
      <c r="J68" s="18">
        <f t="shared" ca="1" si="12"/>
        <v>0</v>
      </c>
      <c r="K68" s="18">
        <f t="shared" ca="1" si="12"/>
        <v>0</v>
      </c>
      <c r="L68" s="18">
        <f t="shared" ca="1" si="12"/>
        <v>0</v>
      </c>
      <c r="M68" s="18">
        <f t="shared" ca="1" si="12"/>
        <v>0</v>
      </c>
      <c r="N68" s="18">
        <f t="shared" ca="1" si="12"/>
        <v>0</v>
      </c>
      <c r="O68" s="19">
        <f t="shared" ca="1" si="14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9">
        <f t="shared" ca="1" si="5"/>
        <v>0</v>
      </c>
      <c r="E69" s="18">
        <f t="shared" ca="1" si="12"/>
        <v>0</v>
      </c>
      <c r="F69" s="18">
        <f t="shared" ca="1" si="12"/>
        <v>0</v>
      </c>
      <c r="G69" s="18">
        <f t="shared" ca="1" si="12"/>
        <v>0</v>
      </c>
      <c r="H69" s="18">
        <f t="shared" ca="1" si="12"/>
        <v>0</v>
      </c>
      <c r="I69" s="18">
        <f t="shared" ca="1" si="12"/>
        <v>0</v>
      </c>
      <c r="J69" s="18">
        <f t="shared" ca="1" si="12"/>
        <v>0</v>
      </c>
      <c r="K69" s="18">
        <f t="shared" ca="1" si="12"/>
        <v>0</v>
      </c>
      <c r="L69" s="18">
        <f t="shared" ca="1" si="12"/>
        <v>0</v>
      </c>
      <c r="M69" s="18">
        <f t="shared" ca="1" si="12"/>
        <v>0</v>
      </c>
      <c r="N69" s="18">
        <f t="shared" ca="1" si="12"/>
        <v>0</v>
      </c>
      <c r="O69" s="19">
        <f t="shared" ca="1" si="14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9">
        <f t="shared" ca="1" si="5"/>
        <v>0</v>
      </c>
      <c r="E70" s="18">
        <f t="shared" ca="1" si="12"/>
        <v>0</v>
      </c>
      <c r="F70" s="18">
        <f t="shared" ca="1" si="12"/>
        <v>0</v>
      </c>
      <c r="G70" s="18">
        <f t="shared" ca="1" si="12"/>
        <v>0</v>
      </c>
      <c r="H70" s="18">
        <f t="shared" ca="1" si="12"/>
        <v>0</v>
      </c>
      <c r="I70" s="18">
        <f t="shared" ca="1" si="12"/>
        <v>0</v>
      </c>
      <c r="J70" s="18">
        <f t="shared" ca="1" si="12"/>
        <v>0</v>
      </c>
      <c r="K70" s="18">
        <f t="shared" ca="1" si="12"/>
        <v>0</v>
      </c>
      <c r="L70" s="18">
        <f t="shared" ca="1" si="12"/>
        <v>0</v>
      </c>
      <c r="M70" s="18">
        <f t="shared" ca="1" si="12"/>
        <v>0</v>
      </c>
      <c r="N70" s="18">
        <f t="shared" ca="1" si="12"/>
        <v>0</v>
      </c>
      <c r="O70" s="19">
        <f t="shared" ca="1" si="14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9">
        <f t="shared" ca="1" si="5"/>
        <v>0</v>
      </c>
      <c r="E71" s="18">
        <f t="shared" ref="E71:N74" ca="1" si="1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5"/>
        <v>0</v>
      </c>
      <c r="G71" s="18">
        <f t="shared" ca="1" si="15"/>
        <v>0</v>
      </c>
      <c r="H71" s="18">
        <f t="shared" ca="1" si="15"/>
        <v>0</v>
      </c>
      <c r="I71" s="18">
        <f t="shared" ca="1" si="15"/>
        <v>0</v>
      </c>
      <c r="J71" s="18">
        <f t="shared" ca="1" si="15"/>
        <v>0</v>
      </c>
      <c r="K71" s="18">
        <f t="shared" ca="1" si="15"/>
        <v>0</v>
      </c>
      <c r="L71" s="18">
        <f t="shared" ca="1" si="15"/>
        <v>0</v>
      </c>
      <c r="M71" s="18">
        <f t="shared" ca="1" si="15"/>
        <v>0</v>
      </c>
      <c r="N71" s="18">
        <f t="shared" ca="1" si="15"/>
        <v>0</v>
      </c>
      <c r="O71" s="19">
        <f t="shared" ca="1" si="14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9">
        <f t="shared" ca="1" si="5"/>
        <v>0</v>
      </c>
      <c r="E72" s="18">
        <f t="shared" ca="1" si="15"/>
        <v>0</v>
      </c>
      <c r="F72" s="18">
        <f t="shared" ca="1" si="15"/>
        <v>0</v>
      </c>
      <c r="G72" s="18">
        <f t="shared" ca="1" si="15"/>
        <v>0</v>
      </c>
      <c r="H72" s="18">
        <f t="shared" ca="1" si="15"/>
        <v>0</v>
      </c>
      <c r="I72" s="18">
        <f t="shared" ca="1" si="15"/>
        <v>0</v>
      </c>
      <c r="J72" s="18">
        <f t="shared" ca="1" si="15"/>
        <v>0</v>
      </c>
      <c r="K72" s="18">
        <f t="shared" ca="1" si="15"/>
        <v>0</v>
      </c>
      <c r="L72" s="18">
        <f t="shared" ca="1" si="15"/>
        <v>0</v>
      </c>
      <c r="M72" s="18">
        <f t="shared" ca="1" si="15"/>
        <v>0</v>
      </c>
      <c r="N72" s="18">
        <f t="shared" ca="1" si="15"/>
        <v>0</v>
      </c>
      <c r="O72" s="19">
        <f t="shared" ca="1" si="14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9">
        <f t="shared" ca="1" si="5"/>
        <v>0</v>
      </c>
      <c r="E73" s="18">
        <f t="shared" ca="1" si="15"/>
        <v>0</v>
      </c>
      <c r="F73" s="18">
        <f t="shared" ca="1" si="15"/>
        <v>0</v>
      </c>
      <c r="G73" s="18">
        <f t="shared" ca="1" si="15"/>
        <v>0</v>
      </c>
      <c r="H73" s="18">
        <f t="shared" ca="1" si="15"/>
        <v>0</v>
      </c>
      <c r="I73" s="18">
        <f t="shared" ca="1" si="15"/>
        <v>0</v>
      </c>
      <c r="J73" s="18">
        <f t="shared" ca="1" si="15"/>
        <v>0</v>
      </c>
      <c r="K73" s="18">
        <f t="shared" ca="1" si="15"/>
        <v>0</v>
      </c>
      <c r="L73" s="18">
        <f t="shared" ca="1" si="15"/>
        <v>0</v>
      </c>
      <c r="M73" s="18">
        <f t="shared" ca="1" si="15"/>
        <v>0</v>
      </c>
      <c r="N73" s="18">
        <f t="shared" ca="1" si="15"/>
        <v>0</v>
      </c>
      <c r="O73" s="19">
        <f t="shared" ca="1" si="14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9">
        <f t="shared" ca="1" si="5"/>
        <v>0</v>
      </c>
      <c r="E74" s="18">
        <f t="shared" ca="1" si="15"/>
        <v>0</v>
      </c>
      <c r="F74" s="18">
        <f t="shared" ca="1" si="15"/>
        <v>0</v>
      </c>
      <c r="G74" s="18">
        <f t="shared" ca="1" si="15"/>
        <v>0</v>
      </c>
      <c r="H74" s="18">
        <f t="shared" ca="1" si="15"/>
        <v>0</v>
      </c>
      <c r="I74" s="18">
        <f t="shared" ca="1" si="15"/>
        <v>0</v>
      </c>
      <c r="J74" s="18">
        <f t="shared" ca="1" si="15"/>
        <v>0</v>
      </c>
      <c r="K74" s="18">
        <f t="shared" ca="1" si="15"/>
        <v>0</v>
      </c>
      <c r="L74" s="18">
        <f t="shared" ca="1" si="15"/>
        <v>0</v>
      </c>
      <c r="M74" s="18">
        <f t="shared" ca="1" si="15"/>
        <v>0</v>
      </c>
      <c r="N74" s="18">
        <f t="shared" ca="1" si="15"/>
        <v>0</v>
      </c>
      <c r="O74" s="19">
        <f t="shared" ca="1" si="14"/>
        <v>0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O75" ca="1" si="16">SUMIF($C$7:$C$74,"HD",D$7:D$74)</f>
        <v>18128925974.184124</v>
      </c>
      <c r="E75" s="49">
        <f t="shared" ca="1" si="16"/>
        <v>3624386579.3745432</v>
      </c>
      <c r="F75" s="49">
        <f t="shared" ca="1" si="16"/>
        <v>7582537394.0039206</v>
      </c>
      <c r="G75" s="49">
        <f t="shared" ca="1" si="16"/>
        <v>6922002000.8056669</v>
      </c>
      <c r="H75" s="49">
        <f t="shared" ca="1" si="16"/>
        <v>2391250402.9200411</v>
      </c>
      <c r="I75" s="49">
        <f t="shared" ca="1" si="16"/>
        <v>4455197283.8183193</v>
      </c>
      <c r="J75" s="49">
        <f t="shared" ca="1" si="16"/>
        <v>565140356.60665751</v>
      </c>
      <c r="K75" s="49">
        <f t="shared" ca="1" si="16"/>
        <v>146277158.32778114</v>
      </c>
      <c r="L75" s="49">
        <f t="shared" ca="1" si="16"/>
        <v>0</v>
      </c>
      <c r="M75" s="49">
        <f t="shared" ca="1" si="16"/>
        <v>96840406.306482151</v>
      </c>
      <c r="N75" s="49">
        <f t="shared" ca="1" si="16"/>
        <v>0</v>
      </c>
      <c r="O75" s="49">
        <f t="shared" ca="1" si="16"/>
        <v>25783631582.163403</v>
      </c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O76" ca="1" si="17">SUMIF($C$7:$C$74,"H",D$7:D$74)+SUMIF($C$7:$C$74,"E",D$7:D$74)</f>
        <v>0</v>
      </c>
      <c r="E76" s="49">
        <f t="shared" ca="1" si="17"/>
        <v>0</v>
      </c>
      <c r="F76" s="49">
        <f t="shared" ca="1" si="17"/>
        <v>0</v>
      </c>
      <c r="G76" s="49">
        <f t="shared" ca="1" si="17"/>
        <v>0</v>
      </c>
      <c r="H76" s="49">
        <f t="shared" ca="1" si="17"/>
        <v>0</v>
      </c>
      <c r="I76" s="49">
        <f t="shared" ca="1" si="17"/>
        <v>0</v>
      </c>
      <c r="J76" s="49">
        <f t="shared" ca="1" si="17"/>
        <v>0</v>
      </c>
      <c r="K76" s="49">
        <f t="shared" ca="1" si="17"/>
        <v>0</v>
      </c>
      <c r="L76" s="49">
        <f t="shared" ca="1" si="17"/>
        <v>0</v>
      </c>
      <c r="M76" s="49">
        <f t="shared" ca="1" si="17"/>
        <v>0</v>
      </c>
      <c r="N76" s="49">
        <f t="shared" ca="1" si="17"/>
        <v>0</v>
      </c>
      <c r="O76" s="49">
        <f t="shared" ca="1" si="17"/>
        <v>0</v>
      </c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O77" ca="1" si="18">D75+D76</f>
        <v>18128925974.184124</v>
      </c>
      <c r="E77" s="49">
        <f t="shared" ca="1" si="18"/>
        <v>3624386579.3745432</v>
      </c>
      <c r="F77" s="49">
        <f t="shared" ca="1" si="18"/>
        <v>7582537394.0039206</v>
      </c>
      <c r="G77" s="49">
        <f t="shared" ca="1" si="18"/>
        <v>6922002000.8056669</v>
      </c>
      <c r="H77" s="49">
        <f t="shared" ca="1" si="18"/>
        <v>2391250402.9200411</v>
      </c>
      <c r="I77" s="49">
        <f t="shared" ca="1" si="18"/>
        <v>4455197283.8183193</v>
      </c>
      <c r="J77" s="49">
        <f t="shared" ca="1" si="18"/>
        <v>565140356.60665751</v>
      </c>
      <c r="K77" s="49">
        <f t="shared" ca="1" si="18"/>
        <v>146277158.32778114</v>
      </c>
      <c r="L77" s="49">
        <f t="shared" ca="1" si="18"/>
        <v>0</v>
      </c>
      <c r="M77" s="49">
        <f t="shared" ca="1" si="18"/>
        <v>96840406.306482151</v>
      </c>
      <c r="N77" s="49">
        <f t="shared" ca="1" si="18"/>
        <v>0</v>
      </c>
      <c r="O77" s="49">
        <f t="shared" ca="1" si="18"/>
        <v>25783631582.163403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339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189889964.48999998</v>
      </c>
      <c r="G7" s="18">
        <f t="shared" ca="1" si="0"/>
        <v>1377282.2600000002</v>
      </c>
      <c r="H7" s="18">
        <f t="shared" ca="1" si="0"/>
        <v>170231344.97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7" ca="1" si="1">+SUM(D7:T7)</f>
        <v>361498591.71999997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15897265.470000001</v>
      </c>
      <c r="E8" s="18">
        <f t="shared" ca="1" si="0"/>
        <v>99752403.760000005</v>
      </c>
      <c r="F8" s="18">
        <f t="shared" ca="1" si="0"/>
        <v>332913960.31</v>
      </c>
      <c r="G8" s="18">
        <f t="shared" ca="1" si="0"/>
        <v>9013776.2799999993</v>
      </c>
      <c r="H8" s="18">
        <f t="shared" ca="1" si="0"/>
        <v>23116349.420000002</v>
      </c>
      <c r="I8" s="18">
        <f t="shared" ca="1" si="0"/>
        <v>113582541.75</v>
      </c>
      <c r="J8" s="18">
        <f t="shared" ca="1" si="0"/>
        <v>252014.33</v>
      </c>
      <c r="K8" s="18">
        <f t="shared" ca="1" si="0"/>
        <v>0</v>
      </c>
      <c r="L8" s="18">
        <f t="shared" ca="1" si="0"/>
        <v>0</v>
      </c>
      <c r="M8" s="18">
        <f t="shared" ca="1" si="0"/>
        <v>3436995.19</v>
      </c>
      <c r="N8" s="18">
        <f t="shared" ca="1" si="0"/>
        <v>307147655.25999999</v>
      </c>
      <c r="O8" s="18">
        <f t="shared" ca="1" si="0"/>
        <v>520912.35</v>
      </c>
      <c r="P8" s="18">
        <f t="shared" ca="1" si="0"/>
        <v>26985247.350000001</v>
      </c>
      <c r="Q8" s="18">
        <f t="shared" ca="1" si="0"/>
        <v>249807.73</v>
      </c>
      <c r="R8" s="18">
        <f t="shared" ca="1" si="0"/>
        <v>0</v>
      </c>
      <c r="S8" s="18">
        <f t="shared" ca="1" si="0"/>
        <v>755128.37999999989</v>
      </c>
      <c r="T8" s="18">
        <f t="shared" ca="1" si="0"/>
        <v>3076548.18</v>
      </c>
      <c r="U8" s="19">
        <f t="shared" ca="1" si="1"/>
        <v>936700605.76000011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863917.81</v>
      </c>
      <c r="E9" s="18">
        <f t="shared" ca="1" si="0"/>
        <v>19043613.370000001</v>
      </c>
      <c r="F9" s="18">
        <f t="shared" ca="1" si="0"/>
        <v>130753850.36</v>
      </c>
      <c r="G9" s="18">
        <f t="shared" ca="1" si="0"/>
        <v>22306139.250000004</v>
      </c>
      <c r="H9" s="18">
        <f t="shared" ca="1" si="0"/>
        <v>24066399.350000001</v>
      </c>
      <c r="I9" s="18">
        <f t="shared" ca="1" si="0"/>
        <v>53938541.939999998</v>
      </c>
      <c r="J9" s="18">
        <f t="shared" ca="1" si="0"/>
        <v>196091.8</v>
      </c>
      <c r="K9" s="18">
        <f t="shared" ca="1" si="0"/>
        <v>0</v>
      </c>
      <c r="L9" s="18">
        <f t="shared" ca="1" si="0"/>
        <v>0</v>
      </c>
      <c r="M9" s="18">
        <f t="shared" ca="1" si="0"/>
        <v>4404881.5599999996</v>
      </c>
      <c r="N9" s="18">
        <f t="shared" ca="1" si="0"/>
        <v>106789534.84</v>
      </c>
      <c r="O9" s="18">
        <f t="shared" ca="1" si="0"/>
        <v>277614.23</v>
      </c>
      <c r="P9" s="18">
        <f t="shared" ca="1" si="0"/>
        <v>15718535.470000001</v>
      </c>
      <c r="Q9" s="18">
        <f t="shared" ca="1" si="0"/>
        <v>0</v>
      </c>
      <c r="R9" s="18">
        <f t="shared" ca="1" si="0"/>
        <v>0</v>
      </c>
      <c r="S9" s="18">
        <f t="shared" ca="1" si="0"/>
        <v>363263.77</v>
      </c>
      <c r="T9" s="18">
        <f t="shared" ca="1" si="0"/>
        <v>3204813.19</v>
      </c>
      <c r="U9" s="19">
        <f t="shared" ca="1" si="1"/>
        <v>381927196.94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27978106.550010197</v>
      </c>
      <c r="E10" s="18">
        <f t="shared" ca="1" si="0"/>
        <v>42922360.450039297</v>
      </c>
      <c r="F10" s="18">
        <f t="shared" ca="1" si="0"/>
        <v>339148157.88997799</v>
      </c>
      <c r="G10" s="18">
        <f t="shared" ca="1" si="0"/>
        <v>27046721.789999999</v>
      </c>
      <c r="H10" s="18">
        <f t="shared" ca="1" si="0"/>
        <v>141340656.56</v>
      </c>
      <c r="I10" s="18">
        <f t="shared" ca="1" si="0"/>
        <v>106057448.939996</v>
      </c>
      <c r="J10" s="18">
        <f t="shared" ca="1" si="0"/>
        <v>651437.15</v>
      </c>
      <c r="K10" s="18">
        <f t="shared" ca="1" si="0"/>
        <v>0</v>
      </c>
      <c r="L10" s="18">
        <f t="shared" ca="1" si="0"/>
        <v>48076593.420000002</v>
      </c>
      <c r="M10" s="18">
        <f t="shared" ca="1" si="0"/>
        <v>14633456.050000001</v>
      </c>
      <c r="N10" s="18">
        <f t="shared" ca="1" si="0"/>
        <v>582134052.75</v>
      </c>
      <c r="O10" s="18">
        <f t="shared" ca="1" si="0"/>
        <v>797428.47000000009</v>
      </c>
      <c r="P10" s="18">
        <f t="shared" ca="1" si="0"/>
        <v>108357607.40999991</v>
      </c>
      <c r="Q10" s="18">
        <f t="shared" ca="1" si="0"/>
        <v>1263125.18</v>
      </c>
      <c r="R10" s="18">
        <f t="shared" ca="1" si="0"/>
        <v>0</v>
      </c>
      <c r="S10" s="18">
        <f t="shared" ca="1" si="0"/>
        <v>1940343.5</v>
      </c>
      <c r="T10" s="18">
        <f t="shared" ca="1" si="0"/>
        <v>9606249.4299999997</v>
      </c>
      <c r="U10" s="19">
        <f t="shared" ca="1" si="1"/>
        <v>1451953745.5400236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35699.827499999999</v>
      </c>
      <c r="F11" s="18">
        <f t="shared" ca="1" si="0"/>
        <v>1541369.8944000001</v>
      </c>
      <c r="G11" s="18">
        <f t="shared" ca="1" si="0"/>
        <v>826567.58</v>
      </c>
      <c r="H11" s="18">
        <f t="shared" ca="1" si="0"/>
        <v>731958.21</v>
      </c>
      <c r="I11" s="18">
        <f t="shared" ca="1" si="0"/>
        <v>2023704.5732</v>
      </c>
      <c r="J11" s="18">
        <f t="shared" ca="1" si="0"/>
        <v>243364.09999999998</v>
      </c>
      <c r="K11" s="18">
        <f t="shared" ca="1" si="0"/>
        <v>0</v>
      </c>
      <c r="L11" s="18">
        <f t="shared" ca="1" si="0"/>
        <v>0</v>
      </c>
      <c r="M11" s="18">
        <f t="shared" ca="1" si="0"/>
        <v>2770317.44</v>
      </c>
      <c r="N11" s="18">
        <f t="shared" ca="1" si="0"/>
        <v>196079242.36000001</v>
      </c>
      <c r="O11" s="18">
        <f t="shared" ca="1" si="0"/>
        <v>3094800.4099999997</v>
      </c>
      <c r="P11" s="18">
        <f t="shared" ca="1" si="0"/>
        <v>19030296.23</v>
      </c>
      <c r="Q11" s="18">
        <f t="shared" ca="1" si="0"/>
        <v>0</v>
      </c>
      <c r="R11" s="18">
        <f t="shared" ca="1" si="0"/>
        <v>0</v>
      </c>
      <c r="S11" s="18">
        <f t="shared" ca="1" si="0"/>
        <v>7719480.1100000003</v>
      </c>
      <c r="T11" s="18">
        <f t="shared" ca="1" si="0"/>
        <v>2950233.56</v>
      </c>
      <c r="U11" s="19">
        <f t="shared" ca="1" si="1"/>
        <v>237047034.2951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200079.76000000004</v>
      </c>
      <c r="E13" s="18">
        <f t="shared" ca="1" si="0"/>
        <v>992702.66999999993</v>
      </c>
      <c r="F13" s="18">
        <f t="shared" ca="1" si="0"/>
        <v>38481661.210000001</v>
      </c>
      <c r="G13" s="18">
        <f t="shared" ca="1" si="0"/>
        <v>179396.22</v>
      </c>
      <c r="H13" s="18">
        <f t="shared" ca="1" si="0"/>
        <v>37171111.289999992</v>
      </c>
      <c r="I13" s="18">
        <f t="shared" ca="1" si="0"/>
        <v>3559980.45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80584931.599999994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16019803.57</v>
      </c>
      <c r="E14" s="18">
        <f t="shared" ca="1" si="0"/>
        <v>61195145.729999997</v>
      </c>
      <c r="F14" s="18">
        <f t="shared" ca="1" si="0"/>
        <v>311864086.69</v>
      </c>
      <c r="G14" s="18">
        <f t="shared" ca="1" si="0"/>
        <v>34236599.479999997</v>
      </c>
      <c r="H14" s="18">
        <f t="shared" ca="1" si="0"/>
        <v>103471258.81999999</v>
      </c>
      <c r="I14" s="18">
        <f t="shared" ca="1" si="0"/>
        <v>211996704.71000001</v>
      </c>
      <c r="J14" s="18">
        <f t="shared" ca="1" si="0"/>
        <v>18088</v>
      </c>
      <c r="K14" s="18">
        <f t="shared" ca="1" si="0"/>
        <v>0</v>
      </c>
      <c r="L14" s="18">
        <f t="shared" ca="1" si="0"/>
        <v>0</v>
      </c>
      <c r="M14" s="18">
        <f t="shared" ca="1" si="0"/>
        <v>2028976.85</v>
      </c>
      <c r="N14" s="18">
        <f t="shared" ca="1" si="0"/>
        <v>192825855.68000001</v>
      </c>
      <c r="O14" s="18">
        <f t="shared" ca="1" si="0"/>
        <v>191449.32</v>
      </c>
      <c r="P14" s="18">
        <f t="shared" ca="1" si="0"/>
        <v>15552797.439999999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878953.94</v>
      </c>
      <c r="U14" s="19">
        <f t="shared" ca="1" si="1"/>
        <v>950315066.37000012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1227034.3100000091</v>
      </c>
      <c r="F15" s="18">
        <f t="shared" ca="1" si="0"/>
        <v>43227819.400000043</v>
      </c>
      <c r="G15" s="18">
        <f t="shared" ca="1" si="0"/>
        <v>0</v>
      </c>
      <c r="H15" s="18">
        <f t="shared" ca="1" si="0"/>
        <v>0</v>
      </c>
      <c r="I15" s="18">
        <f t="shared" ca="1" si="0"/>
        <v>996022831.55714309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1040477685.2671431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353876</v>
      </c>
      <c r="E17" s="18">
        <f t="shared" ca="1" si="0"/>
        <v>5665006</v>
      </c>
      <c r="F17" s="18">
        <f t="shared" ca="1" si="0"/>
        <v>30963442</v>
      </c>
      <c r="G17" s="18">
        <f t="shared" ca="1" si="0"/>
        <v>7995759</v>
      </c>
      <c r="H17" s="18">
        <f t="shared" ca="1" si="0"/>
        <v>126242672</v>
      </c>
      <c r="I17" s="18">
        <f t="shared" ca="1" si="0"/>
        <v>5409952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176630707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327847.39</v>
      </c>
      <c r="E18" s="18">
        <f t="shared" ca="1" si="0"/>
        <v>2435372.39</v>
      </c>
      <c r="F18" s="18">
        <f t="shared" ca="1" si="0"/>
        <v>49006004.109999999</v>
      </c>
      <c r="G18" s="18">
        <f t="shared" ca="1" si="0"/>
        <v>14794453.600000001</v>
      </c>
      <c r="H18" s="18">
        <f t="shared" ca="1" si="0"/>
        <v>59626882.299999997</v>
      </c>
      <c r="I18" s="18">
        <f t="shared" ca="1" si="0"/>
        <v>7095471.5200000005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133286031.30999999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11536588.02</v>
      </c>
      <c r="E20" s="18">
        <f t="shared" ca="1" si="0"/>
        <v>108238593.98999998</v>
      </c>
      <c r="F20" s="18">
        <f t="shared" ca="1" si="0"/>
        <v>237265653.73999998</v>
      </c>
      <c r="G20" s="18">
        <f t="shared" ca="1" si="0"/>
        <v>14504765.209999999</v>
      </c>
      <c r="H20" s="18">
        <f t="shared" ca="1" si="0"/>
        <v>121065405.22</v>
      </c>
      <c r="I20" s="18">
        <f t="shared" ca="1" si="0"/>
        <v>45506880.949999996</v>
      </c>
      <c r="J20" s="18">
        <f t="shared" ca="1" si="0"/>
        <v>0</v>
      </c>
      <c r="K20" s="18">
        <f t="shared" ca="1" si="0"/>
        <v>0</v>
      </c>
      <c r="L20" s="18">
        <f t="shared" ca="1" si="0"/>
        <v>108272339.97</v>
      </c>
      <c r="M20" s="18">
        <f t="shared" ca="1" si="0"/>
        <v>2742495.34</v>
      </c>
      <c r="N20" s="18">
        <f t="shared" ca="1" si="0"/>
        <v>69051689.319999993</v>
      </c>
      <c r="O20" s="18">
        <f t="shared" ca="1" si="0"/>
        <v>0</v>
      </c>
      <c r="P20" s="18">
        <f t="shared" ca="1" si="0"/>
        <v>15555290.859999999</v>
      </c>
      <c r="Q20" s="18">
        <f t="shared" ca="1" si="0"/>
        <v>0</v>
      </c>
      <c r="R20" s="18">
        <f t="shared" ca="1" si="0"/>
        <v>0</v>
      </c>
      <c r="S20" s="18">
        <f t="shared" ca="1" si="0"/>
        <v>2077491.37</v>
      </c>
      <c r="T20" s="18">
        <f t="shared" ca="1" si="0"/>
        <v>-42521.919999999998</v>
      </c>
      <c r="U20" s="19">
        <f t="shared" ca="1" si="1"/>
        <v>735774672.07000005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496996.88</v>
      </c>
      <c r="E21" s="18">
        <f t="shared" ca="1" si="0"/>
        <v>161150.51</v>
      </c>
      <c r="F21" s="18">
        <f t="shared" ca="1" si="0"/>
        <v>3852248.74</v>
      </c>
      <c r="G21" s="18">
        <f t="shared" ca="1" si="0"/>
        <v>3539876.57</v>
      </c>
      <c r="H21" s="18">
        <f t="shared" ca="1" si="0"/>
        <v>11284996.439999999</v>
      </c>
      <c r="I21" s="18">
        <f t="shared" ca="1" si="0"/>
        <v>5449918.8600000003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47304.9</v>
      </c>
      <c r="N21" s="18">
        <f t="shared" ca="1" si="0"/>
        <v>4882092.18</v>
      </c>
      <c r="O21" s="18">
        <f t="shared" ca="1" si="0"/>
        <v>0</v>
      </c>
      <c r="P21" s="18">
        <f t="shared" ca="1" si="0"/>
        <v>23772.62</v>
      </c>
      <c r="Q21" s="18">
        <f t="shared" ca="1" si="0"/>
        <v>0</v>
      </c>
      <c r="R21" s="18">
        <f t="shared" ca="1" si="0"/>
        <v>0</v>
      </c>
      <c r="S21" s="18">
        <f t="shared" ca="1" si="0"/>
        <v>4118978.74</v>
      </c>
      <c r="T21" s="18">
        <f t="shared" ca="1" si="0"/>
        <v>0</v>
      </c>
      <c r="U21" s="19">
        <f t="shared" ca="1" si="1"/>
        <v>33857336.439999998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1452289.56</v>
      </c>
      <c r="F22" s="18">
        <f t="shared" ca="1" si="2"/>
        <v>31003637.359999999</v>
      </c>
      <c r="G22" s="18">
        <f t="shared" ca="1" si="2"/>
        <v>2550225.4500000002</v>
      </c>
      <c r="H22" s="18">
        <f t="shared" ca="1" si="2"/>
        <v>2474488.6800000002</v>
      </c>
      <c r="I22" s="18">
        <f t="shared" ca="1" si="2"/>
        <v>14111834.01</v>
      </c>
      <c r="J22" s="18">
        <f t="shared" ca="1" si="2"/>
        <v>235752.54</v>
      </c>
      <c r="K22" s="18">
        <f t="shared" ca="1" si="2"/>
        <v>0</v>
      </c>
      <c r="L22" s="18">
        <f t="shared" ca="1" si="2"/>
        <v>0</v>
      </c>
      <c r="M22" s="18">
        <f t="shared" ca="1" si="2"/>
        <v>2713080.09</v>
      </c>
      <c r="N22" s="18">
        <f t="shared" ca="1" si="2"/>
        <v>296632492.01999998</v>
      </c>
      <c r="O22" s="18">
        <f t="shared" ca="1" si="2"/>
        <v>3443637.57</v>
      </c>
      <c r="P22" s="18">
        <f t="shared" ca="1" si="2"/>
        <v>20012634.93</v>
      </c>
      <c r="Q22" s="18">
        <f t="shared" ca="1" si="2"/>
        <v>0</v>
      </c>
      <c r="R22" s="18">
        <f t="shared" ca="1" si="2"/>
        <v>0</v>
      </c>
      <c r="S22" s="18">
        <f t="shared" ca="1" si="2"/>
        <v>468923.46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2939376.85</v>
      </c>
      <c r="U22" s="19">
        <f t="shared" ca="1" si="1"/>
        <v>378038372.51999998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1722320.25</v>
      </c>
      <c r="E23" s="18">
        <f t="shared" ca="1" si="2"/>
        <v>97556969.700000003</v>
      </c>
      <c r="F23" s="18">
        <f t="shared" ca="1" si="2"/>
        <v>285136226.50000006</v>
      </c>
      <c r="G23" s="18">
        <f t="shared" ca="1" si="2"/>
        <v>21869587.720000003</v>
      </c>
      <c r="H23" s="18">
        <f t="shared" ca="1" si="2"/>
        <v>265945389.42000002</v>
      </c>
      <c r="I23" s="18">
        <f t="shared" ca="1" si="2"/>
        <v>184665597.85000002</v>
      </c>
      <c r="J23" s="18">
        <f t="shared" ca="1" si="2"/>
        <v>23685758.5</v>
      </c>
      <c r="K23" s="18">
        <f t="shared" ca="1" si="2"/>
        <v>0</v>
      </c>
      <c r="L23" s="18">
        <f t="shared" ca="1" si="2"/>
        <v>0</v>
      </c>
      <c r="M23" s="18">
        <f t="shared" ca="1" si="2"/>
        <v>191884715.31</v>
      </c>
      <c r="N23" s="18">
        <f t="shared" ca="1" si="3"/>
        <v>3174478309.0999994</v>
      </c>
      <c r="O23" s="18">
        <f t="shared" ca="1" si="3"/>
        <v>39106554.479999997</v>
      </c>
      <c r="P23" s="18">
        <f t="shared" ca="1" si="3"/>
        <v>1826503238.4799998</v>
      </c>
      <c r="Q23" s="18">
        <f t="shared" ca="1" si="3"/>
        <v>19596.41</v>
      </c>
      <c r="R23" s="18">
        <f t="shared" ca="1" si="3"/>
        <v>0</v>
      </c>
      <c r="S23" s="18">
        <f t="shared" ca="1" si="3"/>
        <v>27194932.48</v>
      </c>
      <c r="T23" s="18">
        <f t="shared" ca="1" si="3"/>
        <v>286727534.80000001</v>
      </c>
      <c r="U23" s="19">
        <f t="shared" ca="1" si="1"/>
        <v>6426496730.999999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49511.53</v>
      </c>
      <c r="E24" s="18">
        <f t="shared" ca="1" si="2"/>
        <v>50651291.359999999</v>
      </c>
      <c r="F24" s="18">
        <f t="shared" ca="1" si="2"/>
        <v>219827229.05000001</v>
      </c>
      <c r="G24" s="18">
        <f t="shared" ca="1" si="2"/>
        <v>18256713.25</v>
      </c>
      <c r="H24" s="18">
        <f t="shared" ca="1" si="2"/>
        <v>50810593.219999999</v>
      </c>
      <c r="I24" s="18">
        <f t="shared" ca="1" si="2"/>
        <v>58312234.200000003</v>
      </c>
      <c r="J24" s="18">
        <f t="shared" ca="1" si="2"/>
        <v>24808.36</v>
      </c>
      <c r="K24" s="18">
        <f t="shared" ca="1" si="2"/>
        <v>0</v>
      </c>
      <c r="L24" s="18">
        <f t="shared" ca="1" si="2"/>
        <v>0</v>
      </c>
      <c r="M24" s="18">
        <f t="shared" ca="1" si="2"/>
        <v>5051600.17</v>
      </c>
      <c r="N24" s="18">
        <f t="shared" ca="1" si="3"/>
        <v>499337647.17000002</v>
      </c>
      <c r="O24" s="18">
        <f t="shared" ca="1" si="3"/>
        <v>0</v>
      </c>
      <c r="P24" s="18">
        <f t="shared" ca="1" si="3"/>
        <v>11364661.18</v>
      </c>
      <c r="Q24" s="18">
        <f t="shared" ca="1" si="3"/>
        <v>0</v>
      </c>
      <c r="R24" s="18">
        <f t="shared" ca="1" si="3"/>
        <v>0</v>
      </c>
      <c r="S24" s="18">
        <f t="shared" ca="1" si="3"/>
        <v>1603829.13</v>
      </c>
      <c r="T24" s="18">
        <f t="shared" ca="1" si="3"/>
        <v>1078357.3899999999</v>
      </c>
      <c r="U24" s="19">
        <f t="shared" ca="1" si="1"/>
        <v>916368476.00999987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2840632.2900001924</v>
      </c>
      <c r="E25" s="18">
        <f t="shared" ca="1" si="2"/>
        <v>2651604.280000031</v>
      </c>
      <c r="F25" s="18">
        <f t="shared" ca="1" si="2"/>
        <v>58903933.260000095</v>
      </c>
      <c r="G25" s="18">
        <f t="shared" ca="1" si="2"/>
        <v>0</v>
      </c>
      <c r="H25" s="18">
        <f t="shared" ca="1" si="2"/>
        <v>20428153.259999998</v>
      </c>
      <c r="I25" s="18">
        <f t="shared" ca="1" si="2"/>
        <v>8152935.4499995233</v>
      </c>
      <c r="J25" s="18">
        <f t="shared" ca="1" si="2"/>
        <v>1469274.5</v>
      </c>
      <c r="K25" s="18">
        <f t="shared" ca="1" si="2"/>
        <v>0</v>
      </c>
      <c r="L25" s="18">
        <f t="shared" ca="1" si="2"/>
        <v>0</v>
      </c>
      <c r="M25" s="18">
        <f t="shared" ca="1" si="2"/>
        <v>17080983.080000002</v>
      </c>
      <c r="N25" s="18">
        <f t="shared" ca="1" si="3"/>
        <v>1864247802.3699698</v>
      </c>
      <c r="O25" s="18">
        <f t="shared" ca="1" si="3"/>
        <v>1826841.93</v>
      </c>
      <c r="P25" s="18">
        <f t="shared" ca="1" si="3"/>
        <v>162987424.63999969</v>
      </c>
      <c r="Q25" s="18">
        <f t="shared" ca="1" si="3"/>
        <v>0</v>
      </c>
      <c r="R25" s="18">
        <f t="shared" ca="1" si="3"/>
        <v>0</v>
      </c>
      <c r="S25" s="18">
        <f t="shared" ca="1" si="3"/>
        <v>1802525.34</v>
      </c>
      <c r="T25" s="18">
        <f t="shared" ca="1" si="3"/>
        <v>28121587.519999899</v>
      </c>
      <c r="U25" s="19">
        <f t="shared" ca="1" si="1"/>
        <v>2170513697.9199691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300461.16080199997</v>
      </c>
      <c r="E26" s="18">
        <f t="shared" ca="1" si="2"/>
        <v>404510.128341</v>
      </c>
      <c r="F26" s="18">
        <f t="shared" ca="1" si="2"/>
        <v>10697185.141897</v>
      </c>
      <c r="G26" s="18">
        <f t="shared" ca="1" si="2"/>
        <v>458396.79</v>
      </c>
      <c r="H26" s="18">
        <f t="shared" ca="1" si="2"/>
        <v>5982928.9400000004</v>
      </c>
      <c r="I26" s="18">
        <f t="shared" ca="1" si="2"/>
        <v>4447471.8487579999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15090.3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22306044.309798002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3753704.71</v>
      </c>
      <c r="E27" s="18">
        <f t="shared" ca="1" si="2"/>
        <v>16549461.949999999</v>
      </c>
      <c r="F27" s="18">
        <f t="shared" ca="1" si="2"/>
        <v>153851367.63</v>
      </c>
      <c r="G27" s="18">
        <f t="shared" ca="1" si="2"/>
        <v>54717491.039999992</v>
      </c>
      <c r="H27" s="18">
        <f t="shared" ca="1" si="2"/>
        <v>95374716.879999995</v>
      </c>
      <c r="I27" s="18">
        <f t="shared" ca="1" si="2"/>
        <v>112677006.02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66477.850000000006</v>
      </c>
      <c r="N27" s="18">
        <f t="shared" ca="1" si="3"/>
        <v>12646866.800000001</v>
      </c>
      <c r="O27" s="18">
        <f t="shared" ca="1" si="3"/>
        <v>0</v>
      </c>
      <c r="P27" s="18">
        <f t="shared" ca="1" si="3"/>
        <v>4541228.2699999996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454178321.14999998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2211042.35</v>
      </c>
      <c r="E28" s="18">
        <f t="shared" ca="1" si="2"/>
        <v>12363837.59</v>
      </c>
      <c r="F28" s="18">
        <f t="shared" ca="1" si="2"/>
        <v>139751721.15000001</v>
      </c>
      <c r="G28" s="18">
        <f t="shared" ca="1" si="2"/>
        <v>2226502.34</v>
      </c>
      <c r="H28" s="18">
        <f t="shared" ca="1" si="2"/>
        <v>34736478.270000003</v>
      </c>
      <c r="I28" s="18">
        <f t="shared" ca="1" si="2"/>
        <v>89161113.989999995</v>
      </c>
      <c r="J28" s="18">
        <f t="shared" ca="1" si="2"/>
        <v>156895.16</v>
      </c>
      <c r="K28" s="18">
        <f t="shared" ca="1" si="2"/>
        <v>0</v>
      </c>
      <c r="L28" s="18">
        <f t="shared" ca="1" si="2"/>
        <v>0</v>
      </c>
      <c r="M28" s="18">
        <f t="shared" ca="1" si="2"/>
        <v>3748728.08</v>
      </c>
      <c r="N28" s="18">
        <f t="shared" ca="1" si="3"/>
        <v>183348789.90000001</v>
      </c>
      <c r="O28" s="18">
        <f t="shared" ca="1" si="3"/>
        <v>147327.49</v>
      </c>
      <c r="P28" s="18">
        <f t="shared" ca="1" si="3"/>
        <v>12979119.789999999</v>
      </c>
      <c r="Q28" s="18">
        <f t="shared" ca="1" si="3"/>
        <v>0</v>
      </c>
      <c r="R28" s="18">
        <f t="shared" ca="1" si="3"/>
        <v>0</v>
      </c>
      <c r="S28" s="18">
        <f t="shared" ca="1" si="3"/>
        <v>242136.05</v>
      </c>
      <c r="T28" s="18">
        <f t="shared" ca="1" si="3"/>
        <v>2674538.1399999997</v>
      </c>
      <c r="U28" s="19">
        <f t="shared" ca="1" si="1"/>
        <v>483748230.30000007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15616.99</v>
      </c>
      <c r="E29" s="18">
        <f t="shared" ca="1" si="2"/>
        <v>81389.95</v>
      </c>
      <c r="F29" s="18">
        <f t="shared" ca="1" si="2"/>
        <v>3021046.81</v>
      </c>
      <c r="G29" s="18">
        <f t="shared" ca="1" si="2"/>
        <v>58652.210000000006</v>
      </c>
      <c r="H29" s="18">
        <f t="shared" ca="1" si="2"/>
        <v>4222645.6500000004</v>
      </c>
      <c r="I29" s="18">
        <f t="shared" ca="1" si="2"/>
        <v>5670185.0300000003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13069536.640000001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3797128.0103000002</v>
      </c>
      <c r="E30" s="18">
        <f t="shared" ca="1" si="2"/>
        <v>38158748.8226</v>
      </c>
      <c r="F30" s="18">
        <f t="shared" ca="1" si="2"/>
        <v>116084018.8048</v>
      </c>
      <c r="G30" s="18">
        <f t="shared" ca="1" si="2"/>
        <v>8958320.1399999987</v>
      </c>
      <c r="H30" s="18">
        <f t="shared" ca="1" si="2"/>
        <v>99380521.219999999</v>
      </c>
      <c r="I30" s="18">
        <f t="shared" ca="1" si="2"/>
        <v>68842284.699900001</v>
      </c>
      <c r="J30" s="18">
        <f t="shared" ca="1" si="2"/>
        <v>229696.12</v>
      </c>
      <c r="K30" s="18">
        <f t="shared" ca="1" si="2"/>
        <v>0</v>
      </c>
      <c r="L30" s="18">
        <f t="shared" ca="1" si="2"/>
        <v>0</v>
      </c>
      <c r="M30" s="18">
        <f t="shared" ca="1" si="2"/>
        <v>6887370.4299999997</v>
      </c>
      <c r="N30" s="18">
        <f t="shared" ca="1" si="3"/>
        <v>287283367.75</v>
      </c>
      <c r="O30" s="18">
        <f t="shared" ca="1" si="3"/>
        <v>11299165.439999999</v>
      </c>
      <c r="P30" s="18">
        <f t="shared" ca="1" si="3"/>
        <v>2316913.4700000002</v>
      </c>
      <c r="Q30" s="18">
        <f t="shared" ca="1" si="3"/>
        <v>0</v>
      </c>
      <c r="R30" s="18">
        <f t="shared" ca="1" si="3"/>
        <v>468923.46</v>
      </c>
      <c r="S30" s="18">
        <f t="shared" ca="1" si="3"/>
        <v>25945448.789999999</v>
      </c>
      <c r="T30" s="18">
        <f t="shared" ca="1" si="3"/>
        <v>2907403.81</v>
      </c>
      <c r="U30" s="19">
        <f t="shared" ca="1" si="1"/>
        <v>672559310.96760011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579523.57999999996</v>
      </c>
      <c r="E31" s="18">
        <f t="shared" ca="1" si="2"/>
        <v>10081883.59</v>
      </c>
      <c r="F31" s="18">
        <f t="shared" ca="1" si="2"/>
        <v>9858244.7799999993</v>
      </c>
      <c r="G31" s="18">
        <f t="shared" ca="1" si="2"/>
        <v>78248.44</v>
      </c>
      <c r="H31" s="18">
        <f t="shared" ca="1" si="2"/>
        <v>11356017.57</v>
      </c>
      <c r="I31" s="18">
        <f t="shared" ca="1" si="2"/>
        <v>4266024.5599999996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771485.56</v>
      </c>
      <c r="N31" s="18">
        <f t="shared" ca="1" si="3"/>
        <v>29963890.170000002</v>
      </c>
      <c r="O31" s="18">
        <f t="shared" ca="1" si="3"/>
        <v>0</v>
      </c>
      <c r="P31" s="18">
        <f t="shared" ca="1" si="3"/>
        <v>749100.17</v>
      </c>
      <c r="Q31" s="18">
        <f t="shared" ca="1" si="3"/>
        <v>0</v>
      </c>
      <c r="R31" s="18">
        <f t="shared" ca="1" si="3"/>
        <v>0</v>
      </c>
      <c r="S31" s="18">
        <f t="shared" ca="1" si="3"/>
        <v>14022</v>
      </c>
      <c r="T31" s="18">
        <f t="shared" ca="1" si="3"/>
        <v>0</v>
      </c>
      <c r="U31" s="19">
        <f t="shared" ca="1" si="1"/>
        <v>67718440.420000002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9793557.780176999</v>
      </c>
      <c r="E32" s="18">
        <f t="shared" ca="1" si="2"/>
        <v>45698997.615873002</v>
      </c>
      <c r="F32" s="18">
        <f t="shared" ca="1" si="2"/>
        <v>165335472.26893201</v>
      </c>
      <c r="G32" s="18">
        <f t="shared" ca="1" si="2"/>
        <v>28632808.386710998</v>
      </c>
      <c r="H32" s="18">
        <f t="shared" ca="1" si="2"/>
        <v>103427033.57225899</v>
      </c>
      <c r="I32" s="18">
        <f t="shared" ca="1" si="2"/>
        <v>84161369.100039005</v>
      </c>
      <c r="J32" s="18">
        <f t="shared" ca="1" si="2"/>
        <v>221118.98</v>
      </c>
      <c r="K32" s="18">
        <f t="shared" ca="1" si="2"/>
        <v>0</v>
      </c>
      <c r="L32" s="18">
        <f t="shared" ca="1" si="2"/>
        <v>0</v>
      </c>
      <c r="M32" s="18">
        <f t="shared" ca="1" si="2"/>
        <v>4440586.4000000004</v>
      </c>
      <c r="N32" s="18">
        <f t="shared" ca="1" si="3"/>
        <v>150013118.97999999</v>
      </c>
      <c r="O32" s="18">
        <f t="shared" ca="1" si="3"/>
        <v>355062.51</v>
      </c>
      <c r="P32" s="18">
        <f t="shared" ca="1" si="3"/>
        <v>18145307.780000001</v>
      </c>
      <c r="Q32" s="18">
        <f t="shared" ca="1" si="3"/>
        <v>0</v>
      </c>
      <c r="R32" s="18">
        <f t="shared" ca="1" si="3"/>
        <v>0</v>
      </c>
      <c r="S32" s="18">
        <f t="shared" ca="1" si="3"/>
        <v>617604.78</v>
      </c>
      <c r="T32" s="18">
        <f t="shared" ca="1" si="3"/>
        <v>3219626.06</v>
      </c>
      <c r="U32" s="19">
        <f t="shared" ca="1" si="1"/>
        <v>614061664.21399093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2881270.5999999875</v>
      </c>
      <c r="E33" s="18">
        <f t="shared" ca="1" si="2"/>
        <v>26570945.819993388</v>
      </c>
      <c r="F33" s="18">
        <f t="shared" ca="1" si="2"/>
        <v>76054514.519999817</v>
      </c>
      <c r="G33" s="18">
        <f t="shared" ca="1" si="2"/>
        <v>668360.68999999983</v>
      </c>
      <c r="H33" s="18">
        <f t="shared" ca="1" si="2"/>
        <v>5386682.7799999919</v>
      </c>
      <c r="I33" s="18">
        <f t="shared" ca="1" si="2"/>
        <v>15347788.140000179</v>
      </c>
      <c r="J33" s="18">
        <f t="shared" ca="1" si="2"/>
        <v>39037.799999999996</v>
      </c>
      <c r="K33" s="18">
        <f t="shared" ca="1" si="2"/>
        <v>0</v>
      </c>
      <c r="L33" s="18">
        <f t="shared" ca="1" si="2"/>
        <v>0</v>
      </c>
      <c r="M33" s="18">
        <f t="shared" ca="1" si="2"/>
        <v>7275806.3100000015</v>
      </c>
      <c r="N33" s="18">
        <f t="shared" ca="1" si="3"/>
        <v>190725226.94</v>
      </c>
      <c r="O33" s="18">
        <f t="shared" ca="1" si="3"/>
        <v>0</v>
      </c>
      <c r="P33" s="18">
        <f t="shared" ca="1" si="3"/>
        <v>12766353.56000001</v>
      </c>
      <c r="Q33" s="18">
        <f t="shared" ca="1" si="3"/>
        <v>0</v>
      </c>
      <c r="R33" s="18">
        <f t="shared" ca="1" si="3"/>
        <v>0</v>
      </c>
      <c r="S33" s="18">
        <f t="shared" ca="1" si="3"/>
        <v>41610</v>
      </c>
      <c r="T33" s="18">
        <f t="shared" ca="1" si="3"/>
        <v>686273.67999999993</v>
      </c>
      <c r="U33" s="19">
        <f t="shared" ca="1" si="1"/>
        <v>338443870.83999336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359194.77000000264</v>
      </c>
      <c r="E34" s="18">
        <f t="shared" ca="1" si="2"/>
        <v>6444434.0499999905</v>
      </c>
      <c r="F34" s="18">
        <f t="shared" ca="1" si="2"/>
        <v>591472.04000000015</v>
      </c>
      <c r="G34" s="18">
        <f t="shared" ca="1" si="2"/>
        <v>0</v>
      </c>
      <c r="H34" s="18">
        <f t="shared" ca="1" si="2"/>
        <v>45160.950000000004</v>
      </c>
      <c r="I34" s="18">
        <f t="shared" ca="1" si="2"/>
        <v>1237341.5300000035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2289857.5499999993</v>
      </c>
      <c r="N34" s="18">
        <f t="shared" ca="1" si="3"/>
        <v>51211987.859999992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62179448.749999985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1637883.53</v>
      </c>
      <c r="E35" s="18">
        <f t="shared" ca="1" si="2"/>
        <v>17627288.010000002</v>
      </c>
      <c r="F35" s="18">
        <f t="shared" ca="1" si="2"/>
        <v>8682549.0899999999</v>
      </c>
      <c r="G35" s="18">
        <f t="shared" ca="1" si="2"/>
        <v>2763747.57</v>
      </c>
      <c r="H35" s="18">
        <f t="shared" ca="1" si="2"/>
        <v>3172391.58</v>
      </c>
      <c r="I35" s="18">
        <f t="shared" ca="1" si="2"/>
        <v>1061313248.6999999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1095197108.48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1262591</v>
      </c>
      <c r="E36" s="18">
        <f t="shared" ca="1" si="2"/>
        <v>4934417</v>
      </c>
      <c r="F36" s="18">
        <f t="shared" ca="1" si="2"/>
        <v>2696577</v>
      </c>
      <c r="G36" s="18">
        <f t="shared" ca="1" si="2"/>
        <v>274605</v>
      </c>
      <c r="H36" s="18">
        <f t="shared" ca="1" si="2"/>
        <v>4321196</v>
      </c>
      <c r="I36" s="18">
        <f t="shared" ca="1" si="2"/>
        <v>4788865.53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18278251.530000001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4785280.2899999991</v>
      </c>
      <c r="E38" s="18">
        <f t="shared" ca="1" si="4"/>
        <v>23237356.979999997</v>
      </c>
      <c r="F38" s="18">
        <f t="shared" ca="1" si="4"/>
        <v>60034057.979999997</v>
      </c>
      <c r="G38" s="18">
        <f t="shared" ca="1" si="4"/>
        <v>1939108.17</v>
      </c>
      <c r="H38" s="18">
        <f t="shared" ca="1" si="4"/>
        <v>11218532.699999999</v>
      </c>
      <c r="I38" s="18">
        <f t="shared" ca="1" si="4"/>
        <v>21798310.799999997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116664.58</v>
      </c>
      <c r="N38" s="18">
        <f t="shared" ca="1" si="4"/>
        <v>24039591.989999998</v>
      </c>
      <c r="O38" s="18">
        <f t="shared" ca="1" si="4"/>
        <v>0</v>
      </c>
      <c r="P38" s="18">
        <f t="shared" ca="1" si="4"/>
        <v>268082.67</v>
      </c>
      <c r="Q38" s="18">
        <f t="shared" ca="1" si="4"/>
        <v>542290.03999999992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147979276.19999999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4577603.68</v>
      </c>
      <c r="E39" s="18">
        <f t="shared" ca="1" si="4"/>
        <v>8090458.3399999999</v>
      </c>
      <c r="F39" s="18">
        <f t="shared" ca="1" si="4"/>
        <v>93620.73</v>
      </c>
      <c r="G39" s="18">
        <f t="shared" ca="1" si="4"/>
        <v>0</v>
      </c>
      <c r="H39" s="18">
        <f t="shared" ca="1" si="4"/>
        <v>0</v>
      </c>
      <c r="I39" s="18">
        <f t="shared" ca="1" si="4"/>
        <v>1128198.03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13889880.779999999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599296.87567399989</v>
      </c>
      <c r="E40" s="18">
        <f t="shared" ca="1" si="4"/>
        <v>2332637.9174219999</v>
      </c>
      <c r="F40" s="18">
        <f t="shared" ca="1" si="4"/>
        <v>35210229.116330005</v>
      </c>
      <c r="G40" s="18">
        <f t="shared" ca="1" si="4"/>
        <v>12198289.07</v>
      </c>
      <c r="H40" s="18">
        <f t="shared" ca="1" si="4"/>
        <v>54800039.969999999</v>
      </c>
      <c r="I40" s="18">
        <f t="shared" ca="1" si="4"/>
        <v>5141602.8210620005</v>
      </c>
      <c r="J40" s="18">
        <f t="shared" ca="1" si="4"/>
        <v>13535.83</v>
      </c>
      <c r="K40" s="18">
        <f t="shared" ca="1" si="4"/>
        <v>0</v>
      </c>
      <c r="L40" s="18">
        <f t="shared" ca="1" si="4"/>
        <v>0</v>
      </c>
      <c r="M40" s="18">
        <f t="shared" ca="1" si="4"/>
        <v>217441.87</v>
      </c>
      <c r="N40" s="18">
        <f t="shared" ca="1" si="5"/>
        <v>25310281.09</v>
      </c>
      <c r="O40" s="18">
        <f t="shared" ca="1" si="5"/>
        <v>0</v>
      </c>
      <c r="P40" s="18">
        <f t="shared" ca="1" si="5"/>
        <v>581586.56999999995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149058.29</v>
      </c>
      <c r="U40" s="19">
        <f t="shared" ca="1" si="1"/>
        <v>136553999.42048797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264504.34999999998</v>
      </c>
      <c r="E41" s="18">
        <f t="shared" ca="1" si="4"/>
        <v>213805.88</v>
      </c>
      <c r="F41" s="18">
        <f t="shared" ca="1" si="4"/>
        <v>1427887.12</v>
      </c>
      <c r="G41" s="18">
        <f t="shared" ca="1" si="4"/>
        <v>0</v>
      </c>
      <c r="H41" s="18">
        <f t="shared" ca="1" si="4"/>
        <v>1658130.05</v>
      </c>
      <c r="I41" s="18">
        <f t="shared" ca="1" si="4"/>
        <v>596987.82999999996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4161315.2300000004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121375.299999999</v>
      </c>
      <c r="E43" s="18">
        <f t="shared" ca="1" si="4"/>
        <v>112922.300000006</v>
      </c>
      <c r="F43" s="18">
        <f t="shared" ca="1" si="4"/>
        <v>11849453.810000001</v>
      </c>
      <c r="G43" s="18">
        <f t="shared" ca="1" si="4"/>
        <v>0</v>
      </c>
      <c r="H43" s="18">
        <f t="shared" ca="1" si="4"/>
        <v>56385.539999999994</v>
      </c>
      <c r="I43" s="18">
        <f t="shared" ca="1" si="4"/>
        <v>6632983.5900000101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18773120.540000014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588505.68000000017</v>
      </c>
      <c r="E44" s="18">
        <f t="shared" ca="1" si="4"/>
        <v>294226.08000000246</v>
      </c>
      <c r="F44" s="18">
        <f t="shared" ca="1" si="4"/>
        <v>153907.08000000028</v>
      </c>
      <c r="G44" s="18">
        <f t="shared" ca="1" si="4"/>
        <v>0</v>
      </c>
      <c r="H44" s="18">
        <f t="shared" ca="1" si="4"/>
        <v>427.18</v>
      </c>
      <c r="I44" s="18">
        <f t="shared" ca="1" si="4"/>
        <v>466436.16000000056</v>
      </c>
      <c r="J44" s="18">
        <f t="shared" ca="1" si="4"/>
        <v>4200</v>
      </c>
      <c r="K44" s="18">
        <f t="shared" ca="1" si="4"/>
        <v>0</v>
      </c>
      <c r="L44" s="18">
        <f t="shared" ca="1" si="4"/>
        <v>0</v>
      </c>
      <c r="M44" s="18">
        <f t="shared" ca="1" si="4"/>
        <v>2587704.7400000007</v>
      </c>
      <c r="N44" s="18">
        <f t="shared" ca="1" si="5"/>
        <v>48252770.939999908</v>
      </c>
      <c r="O44" s="18">
        <f t="shared" ca="1" si="5"/>
        <v>0</v>
      </c>
      <c r="P44" s="18">
        <f t="shared" ca="1" si="5"/>
        <v>391257.71999999991</v>
      </c>
      <c r="Q44" s="18">
        <f t="shared" ca="1" si="5"/>
        <v>0</v>
      </c>
      <c r="R44" s="18">
        <f t="shared" ca="1" si="5"/>
        <v>0</v>
      </c>
      <c r="S44" s="18">
        <f t="shared" ca="1" si="5"/>
        <v>7680</v>
      </c>
      <c r="T44" s="18">
        <f t="shared" ca="1" si="5"/>
        <v>34394.53</v>
      </c>
      <c r="U44" s="19">
        <f t="shared" ca="1" si="1"/>
        <v>52781510.10999991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443983.61000000342</v>
      </c>
      <c r="E45" s="18">
        <f t="shared" ca="1" si="4"/>
        <v>844394.68000001204</v>
      </c>
      <c r="F45" s="18">
        <f t="shared" ca="1" si="4"/>
        <v>2481402.5699999994</v>
      </c>
      <c r="G45" s="18">
        <f t="shared" ca="1" si="4"/>
        <v>0</v>
      </c>
      <c r="H45" s="18">
        <f t="shared" ca="1" si="4"/>
        <v>5634306.9000000004</v>
      </c>
      <c r="I45" s="18">
        <f t="shared" ca="1" si="4"/>
        <v>383602.32000000041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1539771.9400000011</v>
      </c>
      <c r="O45" s="18">
        <f t="shared" ca="1" si="5"/>
        <v>0</v>
      </c>
      <c r="P45" s="18">
        <f t="shared" ca="1" si="5"/>
        <v>-66179.259999999966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89836.809999999983</v>
      </c>
      <c r="U45" s="19">
        <f t="shared" ca="1" si="1"/>
        <v>11354645.730000017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34361.35</v>
      </c>
      <c r="E46" s="18">
        <f t="shared" ca="1" si="4"/>
        <v>4693620.43</v>
      </c>
      <c r="F46" s="18">
        <f t="shared" ca="1" si="4"/>
        <v>13606428.68</v>
      </c>
      <c r="G46" s="18">
        <f t="shared" ca="1" si="4"/>
        <v>320491.73</v>
      </c>
      <c r="H46" s="18">
        <f t="shared" ca="1" si="4"/>
        <v>13091535.109999999</v>
      </c>
      <c r="I46" s="18">
        <f t="shared" ca="1" si="4"/>
        <v>2516266.67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34262703.969999999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1044.6300000000001</v>
      </c>
      <c r="E47" s="18">
        <f t="shared" ca="1" si="4"/>
        <v>1442.4199999999994</v>
      </c>
      <c r="F47" s="18">
        <f t="shared" ca="1" si="4"/>
        <v>78311.700000000012</v>
      </c>
      <c r="G47" s="18">
        <f t="shared" ca="1" si="4"/>
        <v>0</v>
      </c>
      <c r="H47" s="18">
        <f t="shared" ca="1" si="4"/>
        <v>14491.980000000001</v>
      </c>
      <c r="I47" s="18">
        <f t="shared" ca="1" si="4"/>
        <v>92232.94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187523.67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400415.38</v>
      </c>
      <c r="E49" s="18">
        <f t="shared" ca="1" si="4"/>
        <v>7378647.25</v>
      </c>
      <c r="F49" s="18">
        <f t="shared" ca="1" si="4"/>
        <v>36864704.840000004</v>
      </c>
      <c r="G49" s="18">
        <f t="shared" ca="1" si="4"/>
        <v>32202.959999999999</v>
      </c>
      <c r="H49" s="18">
        <f t="shared" ca="1" si="4"/>
        <v>109717.86</v>
      </c>
      <c r="I49" s="18">
        <f t="shared" ca="1" si="4"/>
        <v>1130752.79</v>
      </c>
      <c r="J49" s="18">
        <f t="shared" ca="1" si="4"/>
        <v>0</v>
      </c>
      <c r="K49" s="18">
        <f t="shared" ca="1" si="4"/>
        <v>0</v>
      </c>
      <c r="L49" s="18">
        <f t="shared" ca="1" si="4"/>
        <v>244677.72</v>
      </c>
      <c r="M49" s="18">
        <f t="shared" ca="1" si="4"/>
        <v>161941.47</v>
      </c>
      <c r="N49" s="18">
        <f t="shared" ca="1" si="5"/>
        <v>76954808.269999996</v>
      </c>
      <c r="O49" s="18">
        <f t="shared" ca="1" si="5"/>
        <v>686720</v>
      </c>
      <c r="P49" s="18">
        <f t="shared" ca="1" si="5"/>
        <v>1547297.8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25242.75</v>
      </c>
      <c r="U49" s="19">
        <f t="shared" ca="1" si="1"/>
        <v>125540691.58999999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131566.07999999999</v>
      </c>
      <c r="E50" s="18">
        <f t="shared" ca="1" si="4"/>
        <v>340059.07</v>
      </c>
      <c r="F50" s="18">
        <f t="shared" ca="1" si="4"/>
        <v>192112.01</v>
      </c>
      <c r="G50" s="18">
        <f t="shared" ca="1" si="4"/>
        <v>0</v>
      </c>
      <c r="H50" s="18">
        <f t="shared" ca="1" si="4"/>
        <v>382278.01</v>
      </c>
      <c r="I50" s="18">
        <f t="shared" ca="1" si="4"/>
        <v>576533.44999999995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1622548.62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3356060.4099999098</v>
      </c>
      <c r="F52" s="18">
        <f t="shared" ca="1" si="4"/>
        <v>35948303.110000007</v>
      </c>
      <c r="G52" s="18">
        <f t="shared" ca="1" si="4"/>
        <v>214575.38</v>
      </c>
      <c r="H52" s="18">
        <f t="shared" ca="1" si="4"/>
        <v>1091600.1000000001</v>
      </c>
      <c r="I52" s="18">
        <f t="shared" ca="1" si="4"/>
        <v>3034830.129999999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43645369.129999921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21157.62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ref="U53" ca="1" si="6">+SUM(D53:T53)</f>
        <v>21157.62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ref="D54:S69" ca="1" si="7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7"/>
        <v>0</v>
      </c>
      <c r="F54" s="18">
        <f t="shared" ca="1" si="7"/>
        <v>0</v>
      </c>
      <c r="G54" s="18">
        <f t="shared" ca="1" si="7"/>
        <v>0</v>
      </c>
      <c r="H54" s="18">
        <f t="shared" ca="1" si="7"/>
        <v>0</v>
      </c>
      <c r="I54" s="18">
        <f t="shared" ca="1" si="7"/>
        <v>0</v>
      </c>
      <c r="J54" s="18">
        <f t="shared" ca="1" si="7"/>
        <v>0</v>
      </c>
      <c r="K54" s="18">
        <f t="shared" ca="1" si="7"/>
        <v>0</v>
      </c>
      <c r="L54" s="18">
        <f t="shared" ca="1" si="7"/>
        <v>0</v>
      </c>
      <c r="M54" s="18">
        <f t="shared" ca="1" si="7"/>
        <v>0</v>
      </c>
      <c r="N54" s="18">
        <f t="shared" ca="1" si="7"/>
        <v>0</v>
      </c>
      <c r="O54" s="18">
        <f t="shared" ca="1" si="7"/>
        <v>0</v>
      </c>
      <c r="P54" s="18">
        <f t="shared" ca="1" si="7"/>
        <v>0</v>
      </c>
      <c r="Q54" s="18">
        <f t="shared" ca="1" si="7"/>
        <v>0</v>
      </c>
      <c r="R54" s="18">
        <f t="shared" ca="1" si="7"/>
        <v>0</v>
      </c>
      <c r="S54" s="18">
        <f t="shared" ca="1" si="7"/>
        <v>0</v>
      </c>
      <c r="T54" s="18">
        <f t="shared" ref="N54:T69" ca="1" si="8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ca="1" si="7"/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8"/>
        <v>0</v>
      </c>
      <c r="O55" s="18">
        <f t="shared" ca="1" si="8"/>
        <v>0</v>
      </c>
      <c r="P55" s="18">
        <f t="shared" ca="1" si="8"/>
        <v>0</v>
      </c>
      <c r="Q55" s="18">
        <f t="shared" ca="1" si="8"/>
        <v>0</v>
      </c>
      <c r="R55" s="18">
        <f t="shared" ca="1" si="8"/>
        <v>0</v>
      </c>
      <c r="S55" s="18">
        <f t="shared" ca="1" si="8"/>
        <v>0</v>
      </c>
      <c r="T55" s="18">
        <f t="shared" ca="1" si="8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8">
        <f t="shared" ca="1" si="8"/>
        <v>0</v>
      </c>
      <c r="S56" s="18">
        <f t="shared" ca="1" si="8"/>
        <v>0</v>
      </c>
      <c r="T56" s="18">
        <f t="shared" ca="1" si="8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8">
        <f t="shared" ca="1" si="8"/>
        <v>0</v>
      </c>
      <c r="S57" s="18">
        <f t="shared" ca="1" si="8"/>
        <v>0</v>
      </c>
      <c r="T57" s="18">
        <f t="shared" ca="1" si="8"/>
        <v>0</v>
      </c>
      <c r="U57" s="19">
        <f t="shared" ca="1" si="1"/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8">
        <f t="shared" ca="1" si="8"/>
        <v>0</v>
      </c>
      <c r="S58" s="18">
        <f t="shared" ca="1" si="8"/>
        <v>0</v>
      </c>
      <c r="T58" s="18">
        <f t="shared" ca="1" si="8"/>
        <v>0</v>
      </c>
      <c r="U58" s="19">
        <f t="shared" ref="U58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8">
        <f t="shared" ca="1" si="8"/>
        <v>0</v>
      </c>
      <c r="S59" s="18">
        <f t="shared" ca="1" si="8"/>
        <v>0</v>
      </c>
      <c r="T59" s="18">
        <f t="shared" ca="1" si="8"/>
        <v>0</v>
      </c>
      <c r="U59" s="19">
        <f t="shared" ref="U59:U74" ca="1" si="10">+SUM(D59:T59)</f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8">
        <f t="shared" ca="1" si="8"/>
        <v>0</v>
      </c>
      <c r="S60" s="18">
        <f t="shared" ca="1" si="8"/>
        <v>0</v>
      </c>
      <c r="T60" s="18">
        <f t="shared" ca="1" si="8"/>
        <v>0</v>
      </c>
      <c r="U60" s="19">
        <f t="shared" ca="1" si="10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8">
        <f t="shared" ca="1" si="8"/>
        <v>0</v>
      </c>
      <c r="S61" s="18">
        <f t="shared" ca="1" si="8"/>
        <v>0</v>
      </c>
      <c r="T61" s="18">
        <f t="shared" ca="1" si="8"/>
        <v>0</v>
      </c>
      <c r="U61" s="19">
        <f t="shared" ca="1" si="10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8">
        <f t="shared" ca="1" si="8"/>
        <v>0</v>
      </c>
      <c r="S62" s="18">
        <f t="shared" ca="1" si="8"/>
        <v>0</v>
      </c>
      <c r="T62" s="18">
        <f t="shared" ca="1" si="8"/>
        <v>0</v>
      </c>
      <c r="U62" s="19">
        <f t="shared" ca="1" si="10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8">
        <f t="shared" ca="1" si="8"/>
        <v>0</v>
      </c>
      <c r="S63" s="18">
        <f t="shared" ca="1" si="8"/>
        <v>0</v>
      </c>
      <c r="T63" s="18">
        <f t="shared" ca="1" si="8"/>
        <v>0</v>
      </c>
      <c r="U63" s="19">
        <f t="shared" ca="1" si="10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8">
        <f t="shared" ca="1" si="8"/>
        <v>0</v>
      </c>
      <c r="S64" s="18">
        <f t="shared" ca="1" si="8"/>
        <v>0</v>
      </c>
      <c r="T64" s="18">
        <f t="shared" ca="1" si="8"/>
        <v>0</v>
      </c>
      <c r="U64" s="19">
        <f t="shared" ca="1" si="10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8">
        <f t="shared" ca="1" si="8"/>
        <v>0</v>
      </c>
      <c r="S65" s="18">
        <f t="shared" ca="1" si="8"/>
        <v>0</v>
      </c>
      <c r="T65" s="18">
        <f t="shared" ca="1" si="8"/>
        <v>0</v>
      </c>
      <c r="U65" s="19">
        <f t="shared" ca="1" si="10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8">
        <f t="shared" ca="1" si="8"/>
        <v>0</v>
      </c>
      <c r="S66" s="18">
        <f t="shared" ca="1" si="8"/>
        <v>0</v>
      </c>
      <c r="T66" s="18">
        <f t="shared" ca="1" si="8"/>
        <v>0</v>
      </c>
      <c r="U66" s="19">
        <f t="shared" ca="1" si="10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8">
        <f t="shared" ca="1" si="8"/>
        <v>0</v>
      </c>
      <c r="S67" s="18">
        <f t="shared" ca="1" si="8"/>
        <v>0</v>
      </c>
      <c r="T67" s="18">
        <f t="shared" ca="1" si="8"/>
        <v>0</v>
      </c>
      <c r="U67" s="19">
        <f t="shared" ca="1" si="10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8">
        <f t="shared" ca="1" si="8"/>
        <v>0</v>
      </c>
      <c r="S68" s="18">
        <f t="shared" ca="1" si="8"/>
        <v>0</v>
      </c>
      <c r="T68" s="18">
        <f t="shared" ca="1" si="8"/>
        <v>0</v>
      </c>
      <c r="U68" s="19">
        <f t="shared" ca="1" si="10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8">
        <f t="shared" ca="1" si="8"/>
        <v>0</v>
      </c>
      <c r="S69" s="18">
        <f t="shared" ca="1" si="8"/>
        <v>0</v>
      </c>
      <c r="T69" s="18">
        <f t="shared" ca="1" si="8"/>
        <v>0</v>
      </c>
      <c r="U69" s="19">
        <f t="shared" ca="1" si="10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ref="D70:S74" ca="1" si="11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8">
        <f t="shared" ca="1" si="11"/>
        <v>0</v>
      </c>
      <c r="P70" s="18">
        <f t="shared" ca="1" si="11"/>
        <v>0</v>
      </c>
      <c r="Q70" s="18">
        <f t="shared" ca="1" si="11"/>
        <v>0</v>
      </c>
      <c r="R70" s="18">
        <f t="shared" ca="1" si="11"/>
        <v>0</v>
      </c>
      <c r="S70" s="18">
        <f t="shared" ca="1" si="11"/>
        <v>0</v>
      </c>
      <c r="T70" s="18">
        <f t="shared" ref="N70:T74" ca="1" si="12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10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11"/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2"/>
        <v>0</v>
      </c>
      <c r="O71" s="18">
        <f t="shared" ca="1" si="12"/>
        <v>0</v>
      </c>
      <c r="P71" s="18">
        <f t="shared" ca="1" si="12"/>
        <v>0</v>
      </c>
      <c r="Q71" s="18">
        <f t="shared" ca="1" si="12"/>
        <v>0</v>
      </c>
      <c r="R71" s="18">
        <f t="shared" ca="1" si="12"/>
        <v>0</v>
      </c>
      <c r="S71" s="18">
        <f t="shared" ca="1" si="12"/>
        <v>0</v>
      </c>
      <c r="T71" s="18">
        <f t="shared" ca="1" si="12"/>
        <v>0</v>
      </c>
      <c r="U71" s="19">
        <f t="shared" ca="1" si="10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2"/>
        <v>0</v>
      </c>
      <c r="O72" s="18">
        <f t="shared" ca="1" si="12"/>
        <v>0</v>
      </c>
      <c r="P72" s="18">
        <f t="shared" ca="1" si="12"/>
        <v>0</v>
      </c>
      <c r="Q72" s="18">
        <f t="shared" ca="1" si="12"/>
        <v>0</v>
      </c>
      <c r="R72" s="18">
        <f t="shared" ca="1" si="12"/>
        <v>0</v>
      </c>
      <c r="S72" s="18">
        <f t="shared" ca="1" si="12"/>
        <v>0</v>
      </c>
      <c r="T72" s="18">
        <f t="shared" ca="1" si="12"/>
        <v>0</v>
      </c>
      <c r="U72" s="19">
        <f t="shared" ca="1" si="10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2"/>
        <v>0</v>
      </c>
      <c r="O73" s="18">
        <f t="shared" ca="1" si="12"/>
        <v>0</v>
      </c>
      <c r="P73" s="18">
        <f t="shared" ca="1" si="12"/>
        <v>0</v>
      </c>
      <c r="Q73" s="18">
        <f t="shared" ca="1" si="12"/>
        <v>0</v>
      </c>
      <c r="R73" s="18">
        <f t="shared" ca="1" si="12"/>
        <v>0</v>
      </c>
      <c r="S73" s="18">
        <f t="shared" ca="1" si="12"/>
        <v>0</v>
      </c>
      <c r="T73" s="18">
        <f t="shared" ca="1" si="12"/>
        <v>0</v>
      </c>
      <c r="U73" s="19">
        <f t="shared" ca="1" si="10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2"/>
        <v>0</v>
      </c>
      <c r="O74" s="18">
        <f t="shared" ca="1" si="12"/>
        <v>0</v>
      </c>
      <c r="P74" s="18">
        <f t="shared" ca="1" si="12"/>
        <v>0</v>
      </c>
      <c r="Q74" s="18">
        <f t="shared" ca="1" si="12"/>
        <v>0</v>
      </c>
      <c r="R74" s="18">
        <f t="shared" ca="1" si="12"/>
        <v>0</v>
      </c>
      <c r="S74" s="18">
        <f t="shared" ca="1" si="12"/>
        <v>0</v>
      </c>
      <c r="T74" s="18">
        <f t="shared" ca="1" si="12"/>
        <v>0</v>
      </c>
      <c r="U74" s="19">
        <f t="shared" ca="1" si="10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U75" ca="1" si="13">SUMIF($C$7:$C$74,"HD",D$7:D$74)</f>
        <v>116826857.22696334</v>
      </c>
      <c r="E75" s="49">
        <f t="shared" ca="1" si="13"/>
        <v>723813941.81176865</v>
      </c>
      <c r="F75" s="49">
        <f t="shared" ca="1" si="13"/>
        <v>3188343832.9863381</v>
      </c>
      <c r="G75" s="49">
        <f t="shared" ca="1" si="13"/>
        <v>292039663.57671094</v>
      </c>
      <c r="H75" s="49">
        <f t="shared" ca="1" si="13"/>
        <v>1613470877.9722588</v>
      </c>
      <c r="I75" s="49">
        <f t="shared" ca="1" si="13"/>
        <v>3311298015.4400988</v>
      </c>
      <c r="J75" s="49">
        <f t="shared" ca="1" si="13"/>
        <v>27441073.170000002</v>
      </c>
      <c r="K75" s="49">
        <f t="shared" ca="1" si="13"/>
        <v>0</v>
      </c>
      <c r="L75" s="49">
        <f t="shared" ca="1" si="13"/>
        <v>156593611.10999998</v>
      </c>
      <c r="M75" s="49">
        <f t="shared" ca="1" si="13"/>
        <v>275362396.98000008</v>
      </c>
      <c r="N75" s="49">
        <f t="shared" ca="1" si="13"/>
        <v>8374896845.6799669</v>
      </c>
      <c r="O75" s="49">
        <f t="shared" ca="1" si="13"/>
        <v>61747514.199999996</v>
      </c>
      <c r="P75" s="49">
        <f t="shared" ca="1" si="13"/>
        <v>2276311575.1499996</v>
      </c>
      <c r="Q75" s="49">
        <f t="shared" ca="1" si="13"/>
        <v>2089909.6599999997</v>
      </c>
      <c r="R75" s="49">
        <f t="shared" ca="1" si="13"/>
        <v>468923.46</v>
      </c>
      <c r="S75" s="49">
        <f t="shared" ca="1" si="13"/>
        <v>74952306.540000007</v>
      </c>
      <c r="T75" s="49">
        <f t="shared" ca="1" si="13"/>
        <v>348327507.00999993</v>
      </c>
      <c r="U75" s="49">
        <f t="shared" ca="1" si="13"/>
        <v>20843984851.974098</v>
      </c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U76" ca="1" si="14">SUMIF($C$7:$C$74,"H",D$7:D$74)+SUMIF($C$7:$C$74,"E",D$7:D$74)</f>
        <v>0</v>
      </c>
      <c r="E76" s="49">
        <f t="shared" ca="1" si="14"/>
        <v>0</v>
      </c>
      <c r="F76" s="49">
        <f t="shared" ca="1" si="14"/>
        <v>0</v>
      </c>
      <c r="G76" s="49">
        <f t="shared" ca="1" si="14"/>
        <v>0</v>
      </c>
      <c r="H76" s="49">
        <f t="shared" ca="1" si="14"/>
        <v>0</v>
      </c>
      <c r="I76" s="49">
        <f t="shared" ca="1" si="14"/>
        <v>0</v>
      </c>
      <c r="J76" s="49">
        <f t="shared" ca="1" si="14"/>
        <v>0</v>
      </c>
      <c r="K76" s="49">
        <f t="shared" ca="1" si="14"/>
        <v>0</v>
      </c>
      <c r="L76" s="49">
        <f t="shared" ca="1" si="14"/>
        <v>0</v>
      </c>
      <c r="M76" s="49">
        <f t="shared" ca="1" si="14"/>
        <v>0</v>
      </c>
      <c r="N76" s="49">
        <f t="shared" ca="1" si="14"/>
        <v>0</v>
      </c>
      <c r="O76" s="49">
        <f t="shared" ca="1" si="14"/>
        <v>0</v>
      </c>
      <c r="P76" s="49">
        <f t="shared" ca="1" si="14"/>
        <v>0</v>
      </c>
      <c r="Q76" s="49">
        <f t="shared" ca="1" si="14"/>
        <v>0</v>
      </c>
      <c r="R76" s="49">
        <f t="shared" ca="1" si="14"/>
        <v>0</v>
      </c>
      <c r="S76" s="49">
        <f t="shared" ca="1" si="14"/>
        <v>0</v>
      </c>
      <c r="T76" s="49">
        <f t="shared" ca="1" si="14"/>
        <v>0</v>
      </c>
      <c r="U76" s="49">
        <f t="shared" ca="1" si="14"/>
        <v>0</v>
      </c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U77" ca="1" si="15">D75+D76</f>
        <v>116826857.22696334</v>
      </c>
      <c r="E77" s="49">
        <f t="shared" ca="1" si="15"/>
        <v>723813941.81176865</v>
      </c>
      <c r="F77" s="49">
        <f ca="1">F75+F76</f>
        <v>3188343832.9863381</v>
      </c>
      <c r="G77" s="49">
        <f ca="1">G75+G76</f>
        <v>292039663.57671094</v>
      </c>
      <c r="H77" s="49">
        <f ca="1">H75+H76</f>
        <v>1613470877.9722588</v>
      </c>
      <c r="I77" s="49">
        <f ca="1">I75+I76</f>
        <v>3311298015.4400988</v>
      </c>
      <c r="J77" s="49">
        <f ca="1">J75+J76</f>
        <v>27441073.170000002</v>
      </c>
      <c r="K77" s="49">
        <f t="shared" ca="1" si="15"/>
        <v>0</v>
      </c>
      <c r="L77" s="49">
        <f t="shared" ca="1" si="15"/>
        <v>156593611.10999998</v>
      </c>
      <c r="M77" s="49">
        <f t="shared" ca="1" si="15"/>
        <v>275362396.98000008</v>
      </c>
      <c r="N77" s="49">
        <f t="shared" ca="1" si="15"/>
        <v>8374896845.6799669</v>
      </c>
      <c r="O77" s="49">
        <f t="shared" ca="1" si="15"/>
        <v>61747514.199999996</v>
      </c>
      <c r="P77" s="49">
        <f t="shared" ca="1" si="15"/>
        <v>2276311575.1499996</v>
      </c>
      <c r="Q77" s="49">
        <f t="shared" ca="1" si="15"/>
        <v>2089909.6599999997</v>
      </c>
      <c r="R77" s="49">
        <f t="shared" ca="1" si="15"/>
        <v>468923.46</v>
      </c>
      <c r="S77" s="49">
        <f t="shared" ca="1" si="15"/>
        <v>74952306.540000007</v>
      </c>
      <c r="T77" s="49">
        <f t="shared" ca="1" si="15"/>
        <v>348327507.00999993</v>
      </c>
      <c r="U77" s="49">
        <f t="shared" ca="1" si="15"/>
        <v>20843984851.974098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341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7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2227543307.9899998</v>
      </c>
      <c r="F8" s="18">
        <f t="shared" ca="1" si="0"/>
        <v>0</v>
      </c>
      <c r="G8" s="18">
        <f t="shared" ca="1" si="0"/>
        <v>291374258.22000003</v>
      </c>
      <c r="H8" s="19">
        <f t="shared" ca="1" si="1"/>
        <v>2518917566.21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2789709799.4499998</v>
      </c>
      <c r="F9" s="18">
        <f t="shared" ca="1" si="0"/>
        <v>69264151.519999996</v>
      </c>
      <c r="G9" s="18">
        <f t="shared" ca="1" si="0"/>
        <v>228117734.56</v>
      </c>
      <c r="H9" s="19">
        <f t="shared" ca="1" si="1"/>
        <v>3087091685.5299997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2672004217.1093998</v>
      </c>
      <c r="F10" s="18">
        <f t="shared" ca="1" si="0"/>
        <v>248648293.13</v>
      </c>
      <c r="G10" s="18">
        <f t="shared" ca="1" si="0"/>
        <v>690414940.67993402</v>
      </c>
      <c r="H10" s="19">
        <f t="shared" ca="1" si="1"/>
        <v>3611067450.9193339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2081689653.0560999</v>
      </c>
      <c r="F11" s="18">
        <f t="shared" ca="1" si="0"/>
        <v>22697919.636100002</v>
      </c>
      <c r="G11" s="18">
        <f t="shared" ca="1" si="0"/>
        <v>38401821.066100001</v>
      </c>
      <c r="H11" s="19">
        <f t="shared" ca="1" si="1"/>
        <v>2142789393.7582998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1606220241.9822798</v>
      </c>
      <c r="F13" s="18">
        <f t="shared" ca="1" si="0"/>
        <v>2755313.6499420004</v>
      </c>
      <c r="G13" s="18">
        <f t="shared" ca="1" si="0"/>
        <v>27992421.940000001</v>
      </c>
      <c r="H13" s="19">
        <f t="shared" ca="1" si="1"/>
        <v>1636967977.5722218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3246806315.8699999</v>
      </c>
      <c r="F14" s="18">
        <f t="shared" ca="1" si="0"/>
        <v>26626778.449999999</v>
      </c>
      <c r="G14" s="18">
        <f t="shared" ca="1" si="0"/>
        <v>308683088.60000002</v>
      </c>
      <c r="H14" s="19">
        <f t="shared" ca="1" si="1"/>
        <v>3582116182.9199996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1416688797.8700001</v>
      </c>
      <c r="F17" s="18">
        <f t="shared" ca="1" si="0"/>
        <v>0</v>
      </c>
      <c r="G17" s="18">
        <f t="shared" ca="1" si="0"/>
        <v>62164888.310000002</v>
      </c>
      <c r="H17" s="19">
        <f t="shared" ca="1" si="1"/>
        <v>1478853686.1800001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660771731.0799998</v>
      </c>
      <c r="F20" s="18">
        <f t="shared" ca="1" si="0"/>
        <v>2829429.16</v>
      </c>
      <c r="G20" s="18">
        <f t="shared" ca="1" si="0"/>
        <v>58381297.449999996</v>
      </c>
      <c r="H20" s="19">
        <f t="shared" ca="1" si="1"/>
        <v>721982457.68999982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-9635828.7199999988</v>
      </c>
      <c r="F21" s="18">
        <f t="shared" ca="1" si="0"/>
        <v>-369326.72</v>
      </c>
      <c r="G21" s="18">
        <f t="shared" ca="1" si="0"/>
        <v>-203933.06</v>
      </c>
      <c r="H21" s="19">
        <f t="shared" ca="1" si="1"/>
        <v>-10209088.5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643841855.31000006</v>
      </c>
      <c r="F22" s="18">
        <f t="shared" ca="1" si="0"/>
        <v>23491401.560000002</v>
      </c>
      <c r="G22" s="18">
        <f t="shared" ca="1" si="0"/>
        <v>69883227.659999996</v>
      </c>
      <c r="H22" s="19">
        <f t="shared" ca="1" si="1"/>
        <v>737216484.53000009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4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5975453883.5500002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158038295.09999999</v>
      </c>
      <c r="G23" s="18">
        <f t="shared" ca="1" si="4"/>
        <v>151776664.81999999</v>
      </c>
      <c r="H23" s="19">
        <f t="shared" ca="1" si="1"/>
        <v>6285268843.4700003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1431431939.74</v>
      </c>
      <c r="F24" s="18">
        <f t="shared" ca="1" si="4"/>
        <v>203656389.60000002</v>
      </c>
      <c r="G24" s="18">
        <f t="shared" ca="1" si="4"/>
        <v>295909054.25999999</v>
      </c>
      <c r="H24" s="19">
        <f t="shared" ca="1" si="1"/>
        <v>1930997383.6000001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1155998136.20012</v>
      </c>
      <c r="F25" s="18">
        <f t="shared" ca="1" si="4"/>
        <v>779635.59</v>
      </c>
      <c r="G25" s="18">
        <f t="shared" ca="1" si="4"/>
        <v>67989610.709995702</v>
      </c>
      <c r="H25" s="19">
        <f t="shared" ca="1" si="1"/>
        <v>1224767382.5001156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217507462.31000006</v>
      </c>
      <c r="F26" s="18">
        <f t="shared" ca="1" si="4"/>
        <v>3680635.0159740001</v>
      </c>
      <c r="G26" s="18">
        <f t="shared" ca="1" si="4"/>
        <v>9841188.9299999885</v>
      </c>
      <c r="H26" s="19">
        <f t="shared" ca="1" si="1"/>
        <v>231029286.25597402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1016242034.2803409</v>
      </c>
      <c r="F27" s="18">
        <f t="shared" ca="1" si="4"/>
        <v>12936408.239659</v>
      </c>
      <c r="G27" s="18">
        <f t="shared" ca="1" si="4"/>
        <v>16970840.43</v>
      </c>
      <c r="H27" s="19">
        <f t="shared" ca="1" si="1"/>
        <v>1046149282.9499998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1748233415.45</v>
      </c>
      <c r="F28" s="18">
        <f t="shared" ca="1" si="4"/>
        <v>2202570.11</v>
      </c>
      <c r="G28" s="18">
        <f t="shared" ca="1" si="4"/>
        <v>211627798.87</v>
      </c>
      <c r="H28" s="19">
        <f t="shared" ca="1" si="1"/>
        <v>1962063784.4299998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-87.46</v>
      </c>
      <c r="F29" s="18">
        <f t="shared" ca="1" si="4"/>
        <v>0</v>
      </c>
      <c r="G29" s="18">
        <f t="shared" ca="1" si="4"/>
        <v>0</v>
      </c>
      <c r="H29" s="19">
        <f t="shared" ca="1" si="1"/>
        <v>-87.46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1737394083.9967</v>
      </c>
      <c r="F30" s="18">
        <f t="shared" ca="1" si="4"/>
        <v>205708.15</v>
      </c>
      <c r="G30" s="18">
        <f t="shared" ca="1" si="4"/>
        <v>77415467.537499994</v>
      </c>
      <c r="H30" s="19">
        <f t="shared" ca="1" si="1"/>
        <v>1815015259.6842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290702194.63999993</v>
      </c>
      <c r="F31" s="18">
        <f t="shared" ca="1" si="4"/>
        <v>2162032.1800000002</v>
      </c>
      <c r="G31" s="18">
        <f t="shared" ca="1" si="4"/>
        <v>1611422.91</v>
      </c>
      <c r="H31" s="19">
        <f t="shared" ca="1" si="1"/>
        <v>294475649.72999996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3046548463.3400002</v>
      </c>
      <c r="F32" s="18">
        <f t="shared" ca="1" si="4"/>
        <v>0</v>
      </c>
      <c r="G32" s="18">
        <f t="shared" ca="1" si="4"/>
        <v>209330294.56</v>
      </c>
      <c r="H32" s="19">
        <f t="shared" ca="1" si="1"/>
        <v>3255878757.9000001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1571751050.1697206</v>
      </c>
      <c r="F33" s="18">
        <f t="shared" ca="1" si="4"/>
        <v>101548683.06999928</v>
      </c>
      <c r="G33" s="18">
        <f t="shared" ca="1" si="4"/>
        <v>33792345.590000033</v>
      </c>
      <c r="H33" s="19">
        <f t="shared" ca="1" si="1"/>
        <v>1707092078.82972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604980718.14012814</v>
      </c>
      <c r="F34" s="18">
        <f t="shared" ca="1" si="4"/>
        <v>2463198.41</v>
      </c>
      <c r="G34" s="18">
        <f t="shared" ca="1" si="4"/>
        <v>12533911.630000312</v>
      </c>
      <c r="H34" s="19">
        <f t="shared" ca="1" si="1"/>
        <v>619977828.18012846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34502.43</v>
      </c>
      <c r="F35" s="18">
        <f t="shared" ca="1" si="4"/>
        <v>0</v>
      </c>
      <c r="G35" s="18">
        <f t="shared" ca="1" si="4"/>
        <v>0</v>
      </c>
      <c r="H35" s="19">
        <f t="shared" ca="1" si="1"/>
        <v>34502.43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316939687.59000003</v>
      </c>
      <c r="F36" s="18">
        <f t="shared" ca="1" si="4"/>
        <v>3572594.34</v>
      </c>
      <c r="G36" s="18">
        <f t="shared" ca="1" si="4"/>
        <v>22059674</v>
      </c>
      <c r="H36" s="19">
        <f t="shared" ca="1" si="1"/>
        <v>342571955.93000001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486367396.00999999</v>
      </c>
      <c r="F38" s="18">
        <f t="shared" ca="1" si="4"/>
        <v>0</v>
      </c>
      <c r="G38" s="18">
        <f t="shared" ca="1" si="4"/>
        <v>59097125.600000001</v>
      </c>
      <c r="H38" s="19">
        <f t="shared" ca="1" si="1"/>
        <v>545464521.61000001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1707750651.6599998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2453055.63</v>
      </c>
      <c r="G39" s="18">
        <f t="shared" ca="1" si="5"/>
        <v>144732018.02000001</v>
      </c>
      <c r="H39" s="19">
        <f t="shared" ca="1" si="1"/>
        <v>1854935725.3099999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6171977564.0500011</v>
      </c>
      <c r="F40" s="18">
        <f t="shared" ca="1" si="5"/>
        <v>2460482.27</v>
      </c>
      <c r="G40" s="18">
        <f t="shared" ca="1" si="5"/>
        <v>255627095.45074999</v>
      </c>
      <c r="H40" s="19">
        <f t="shared" ca="1" si="1"/>
        <v>6430065141.770752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36813819.180000007</v>
      </c>
      <c r="F43" s="18">
        <f t="shared" ca="1" si="5"/>
        <v>0</v>
      </c>
      <c r="G43" s="18">
        <f t="shared" ca="1" si="5"/>
        <v>689659.4199999962</v>
      </c>
      <c r="H43" s="19">
        <f t="shared" ca="1" si="1"/>
        <v>37503478.600000001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262266669.13999149</v>
      </c>
      <c r="F44" s="18">
        <f t="shared" ca="1" si="5"/>
        <v>6521880.6000000853</v>
      </c>
      <c r="G44" s="18">
        <f t="shared" ca="1" si="5"/>
        <v>30175168.659999926</v>
      </c>
      <c r="H44" s="19">
        <f t="shared" ca="1" si="1"/>
        <v>298963718.39999151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1602633210.95</v>
      </c>
      <c r="F48" s="18">
        <f t="shared" ca="1" si="5"/>
        <v>1616186</v>
      </c>
      <c r="G48" s="18">
        <f t="shared" ca="1" si="5"/>
        <v>97302338.269999996</v>
      </c>
      <c r="H48" s="19">
        <f t="shared" ca="1" si="1"/>
        <v>1701551735.22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58561835.789999999</v>
      </c>
      <c r="F51" s="18">
        <f t="shared" ca="1" si="5"/>
        <v>1468375.8</v>
      </c>
      <c r="G51" s="18">
        <f t="shared" ca="1" si="5"/>
        <v>0</v>
      </c>
      <c r="H51" s="19">
        <f t="shared" ca="1" si="1"/>
        <v>60030211.589999996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ref="H53" ca="1" si="6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ca="1" si="3"/>
        <v>0</v>
      </c>
      <c r="E55" s="18">
        <f t="shared" ca="1" si="2"/>
        <v>0</v>
      </c>
      <c r="F55" s="18">
        <f t="shared" ref="F55:G74" ca="1" si="7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7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3"/>
        <v>0</v>
      </c>
      <c r="E56" s="18">
        <f t="shared" ca="1" si="2"/>
        <v>0</v>
      </c>
      <c r="F56" s="18">
        <f t="shared" ca="1" si="7"/>
        <v>0</v>
      </c>
      <c r="G56" s="18">
        <f t="shared" ca="1" si="7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3"/>
        <v>0</v>
      </c>
      <c r="E57" s="18">
        <f t="shared" ca="1" si="2"/>
        <v>0</v>
      </c>
      <c r="F57" s="18">
        <f t="shared" ca="1" si="7"/>
        <v>0</v>
      </c>
      <c r="G57" s="18">
        <f t="shared" ca="1" si="7"/>
        <v>0</v>
      </c>
      <c r="H57" s="19">
        <f t="shared" ca="1" si="1"/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3"/>
        <v>0</v>
      </c>
      <c r="E58" s="18">
        <f t="shared" ca="1" si="2"/>
        <v>0</v>
      </c>
      <c r="F58" s="18">
        <f t="shared" ca="1" si="7"/>
        <v>0</v>
      </c>
      <c r="G58" s="18">
        <f t="shared" ca="1" si="7"/>
        <v>0</v>
      </c>
      <c r="H58" s="19">
        <f t="shared" ref="H58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3"/>
        <v>0</v>
      </c>
      <c r="E59" s="18">
        <f t="shared" ca="1" si="2"/>
        <v>0</v>
      </c>
      <c r="F59" s="18">
        <f t="shared" ca="1" si="7"/>
        <v>0</v>
      </c>
      <c r="G59" s="18">
        <f t="shared" ca="1" si="7"/>
        <v>0</v>
      </c>
      <c r="H59" s="19">
        <f t="shared" ref="H59:H74" ca="1" si="9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3"/>
        <v>0</v>
      </c>
      <c r="E60" s="18">
        <f t="shared" ca="1" si="2"/>
        <v>0</v>
      </c>
      <c r="F60" s="18">
        <f t="shared" ca="1" si="7"/>
        <v>0</v>
      </c>
      <c r="G60" s="18">
        <f t="shared" ca="1" si="7"/>
        <v>0</v>
      </c>
      <c r="H60" s="19">
        <f t="shared" ca="1" si="9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3"/>
        <v>0</v>
      </c>
      <c r="E61" s="18">
        <f t="shared" ca="1" si="2"/>
        <v>0</v>
      </c>
      <c r="F61" s="18">
        <f t="shared" ca="1" si="7"/>
        <v>0</v>
      </c>
      <c r="G61" s="18">
        <f t="shared" ca="1" si="7"/>
        <v>0</v>
      </c>
      <c r="H61" s="19">
        <f t="shared" ca="1" si="9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3"/>
        <v>0</v>
      </c>
      <c r="E62" s="18">
        <f t="shared" ca="1" si="2"/>
        <v>0</v>
      </c>
      <c r="F62" s="18">
        <f t="shared" ca="1" si="7"/>
        <v>0</v>
      </c>
      <c r="G62" s="18">
        <f t="shared" ca="1" si="7"/>
        <v>0</v>
      </c>
      <c r="H62" s="19">
        <f t="shared" ca="1" si="9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3"/>
        <v>0</v>
      </c>
      <c r="E63" s="18">
        <f t="shared" ca="1" si="2"/>
        <v>0</v>
      </c>
      <c r="F63" s="18">
        <f t="shared" ca="1" si="7"/>
        <v>0</v>
      </c>
      <c r="G63" s="18">
        <f t="shared" ca="1" si="7"/>
        <v>0</v>
      </c>
      <c r="H63" s="19">
        <f t="shared" ca="1" si="9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3"/>
        <v>0</v>
      </c>
      <c r="E64" s="18">
        <f t="shared" ca="1" si="2"/>
        <v>0</v>
      </c>
      <c r="F64" s="18">
        <f t="shared" ca="1" si="7"/>
        <v>0</v>
      </c>
      <c r="G64" s="18">
        <f t="shared" ca="1" si="7"/>
        <v>0</v>
      </c>
      <c r="H64" s="19">
        <f t="shared" ca="1" si="9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3"/>
        <v>0</v>
      </c>
      <c r="E65" s="18">
        <f t="shared" ca="1" si="2"/>
        <v>0</v>
      </c>
      <c r="F65" s="18">
        <f t="shared" ca="1" si="7"/>
        <v>0</v>
      </c>
      <c r="G65" s="18">
        <f t="shared" ca="1" si="7"/>
        <v>0</v>
      </c>
      <c r="H65" s="19">
        <f t="shared" ca="1" si="9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3"/>
        <v>0</v>
      </c>
      <c r="E66" s="18">
        <f t="shared" ca="1" si="2"/>
        <v>0</v>
      </c>
      <c r="F66" s="18">
        <f t="shared" ca="1" si="7"/>
        <v>0</v>
      </c>
      <c r="G66" s="18">
        <f t="shared" ca="1" si="7"/>
        <v>0</v>
      </c>
      <c r="H66" s="19">
        <f t="shared" ca="1" si="9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3"/>
        <v>0</v>
      </c>
      <c r="E67" s="18">
        <f t="shared" ca="1" si="2"/>
        <v>0</v>
      </c>
      <c r="F67" s="18">
        <f t="shared" ca="1" si="7"/>
        <v>0</v>
      </c>
      <c r="G67" s="18">
        <f t="shared" ca="1" si="7"/>
        <v>0</v>
      </c>
      <c r="H67" s="19">
        <f t="shared" ca="1" si="9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3"/>
        <v>0</v>
      </c>
      <c r="E68" s="18">
        <f t="shared" ca="1" si="2"/>
        <v>0</v>
      </c>
      <c r="F68" s="18">
        <f t="shared" ca="1" si="7"/>
        <v>0</v>
      </c>
      <c r="G68" s="18">
        <f t="shared" ca="1" si="7"/>
        <v>0</v>
      </c>
      <c r="H68" s="19">
        <f t="shared" ca="1" si="9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3"/>
        <v>0</v>
      </c>
      <c r="E69" s="18">
        <f t="shared" ca="1" si="2"/>
        <v>0</v>
      </c>
      <c r="F69" s="18">
        <f t="shared" ca="1" si="7"/>
        <v>0</v>
      </c>
      <c r="G69" s="18">
        <f t="shared" ca="1" si="7"/>
        <v>0</v>
      </c>
      <c r="H69" s="19">
        <f t="shared" ca="1" si="9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3"/>
        <v>0</v>
      </c>
      <c r="E70" s="18">
        <f t="shared" ca="1" si="2"/>
        <v>0</v>
      </c>
      <c r="F70" s="18">
        <f t="shared" ca="1" si="7"/>
        <v>0</v>
      </c>
      <c r="G70" s="18">
        <f t="shared" ca="1" si="7"/>
        <v>0</v>
      </c>
      <c r="H70" s="19">
        <f t="shared" ca="1" si="9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3"/>
        <v>0</v>
      </c>
      <c r="E71" s="18">
        <f t="shared" ca="1" si="2"/>
        <v>0</v>
      </c>
      <c r="F71" s="18">
        <f t="shared" ca="1" si="7"/>
        <v>0</v>
      </c>
      <c r="G71" s="18">
        <f t="shared" ca="1" si="7"/>
        <v>0</v>
      </c>
      <c r="H71" s="19">
        <f t="shared" ca="1" si="9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3"/>
        <v>0</v>
      </c>
      <c r="E72" s="18">
        <f t="shared" ref="E72:E74" ca="1" si="10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7"/>
        <v>0</v>
      </c>
      <c r="G72" s="18">
        <f t="shared" ca="1" si="7"/>
        <v>0</v>
      </c>
      <c r="H72" s="19">
        <f t="shared" ca="1" si="9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3"/>
        <v>0</v>
      </c>
      <c r="E73" s="18">
        <f t="shared" ca="1" si="10"/>
        <v>0</v>
      </c>
      <c r="F73" s="18">
        <f t="shared" ca="1" si="7"/>
        <v>0</v>
      </c>
      <c r="G73" s="18">
        <f t="shared" ca="1" si="7"/>
        <v>0</v>
      </c>
      <c r="H73" s="19">
        <f t="shared" ca="1" si="9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3"/>
        <v>0</v>
      </c>
      <c r="E74" s="18">
        <f t="shared" ca="1" si="10"/>
        <v>0</v>
      </c>
      <c r="F74" s="18">
        <f t="shared" ca="1" si="7"/>
        <v>0</v>
      </c>
      <c r="G74" s="18">
        <f t="shared" ca="1" si="7"/>
        <v>0</v>
      </c>
      <c r="H74" s="19">
        <f t="shared" ca="1" si="9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ca="1">SUMIF($C$7:$C$74,"HD",D$7:D$74)</f>
        <v>0</v>
      </c>
      <c r="E75" s="49">
        <f ca="1">SUMIF($C$7:$C$74,"HD",E$7:E$74)</f>
        <v>46775228722.154793</v>
      </c>
      <c r="F75" s="49">
        <f ca="1">SUMIF($C$7:$C$74,"HD",F$7:F$74)</f>
        <v>901710090.4916743</v>
      </c>
      <c r="G75" s="49">
        <f ca="1">SUMIF($C$7:$C$74,"HD",G$7:G$74)</f>
        <v>3473691425.0942788</v>
      </c>
      <c r="H75" s="49">
        <f ca="1">SUMIF($C$7:$C$74,"HD",H$7:H$74)</f>
        <v>51150630237.74073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49">
        <f ca="1">SUMIF($C$7:$C$74,"H",G$7:G$74)+SUMIF($C$7:$C$74,"E",G$7:G$74)</f>
        <v>0</v>
      </c>
      <c r="H76" s="49">
        <f ca="1">SUMIF($C$7:$C$74,"H",H$7:H$74)+SUMIF($C$7:$C$74,"E",H$7:H$74)</f>
        <v>0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ca="1">D75+D76</f>
        <v>0</v>
      </c>
      <c r="E77" s="49">
        <f ca="1">E75+E76</f>
        <v>46775228722.154793</v>
      </c>
      <c r="F77" s="49">
        <f ca="1">F75+F76</f>
        <v>901710090.4916743</v>
      </c>
      <c r="G77" s="49">
        <f ca="1">G75+G76</f>
        <v>3473691425.0942788</v>
      </c>
      <c r="H77" s="49">
        <f ca="1">H75+H76</f>
        <v>51150630237.74073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7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2227543307.9899998</v>
      </c>
      <c r="E8" s="18">
        <f t="shared" ca="1" si="0"/>
        <v>0</v>
      </c>
      <c r="F8" s="19">
        <f t="shared" ca="1" si="1"/>
        <v>2227543307.9899998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2789709799.4499998</v>
      </c>
      <c r="E9" s="18">
        <f t="shared" ca="1" si="0"/>
        <v>69264151.519999996</v>
      </c>
      <c r="F9" s="19">
        <f t="shared" ca="1" si="1"/>
        <v>2858973950.9699998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2672004217.1093998</v>
      </c>
      <c r="E10" s="18">
        <f t="shared" ca="1" si="0"/>
        <v>248648293.13</v>
      </c>
      <c r="F10" s="19">
        <f t="shared" ca="1" si="1"/>
        <v>2920652510.2393999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2081689653.0560999</v>
      </c>
      <c r="E11" s="18">
        <f t="shared" ca="1" si="0"/>
        <v>22697919.636100002</v>
      </c>
      <c r="F11" s="19">
        <f t="shared" ca="1" si="1"/>
        <v>2104387572.6921999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1606220241.9822798</v>
      </c>
      <c r="E13" s="18">
        <f t="shared" ca="1" si="0"/>
        <v>2755313.6499420004</v>
      </c>
      <c r="F13" s="19">
        <f t="shared" ca="1" si="1"/>
        <v>1608975555.6322217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3246806315.8699999</v>
      </c>
      <c r="E14" s="18">
        <f t="shared" ca="1" si="0"/>
        <v>26626778.449999999</v>
      </c>
      <c r="F14" s="19">
        <f t="shared" ca="1" si="1"/>
        <v>3273433094.3199997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1416688797.8700001</v>
      </c>
      <c r="E17" s="18">
        <f t="shared" ca="1" si="0"/>
        <v>0</v>
      </c>
      <c r="F17" s="19">
        <f t="shared" ca="1" si="1"/>
        <v>1416688797.8700001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660771731.0799998</v>
      </c>
      <c r="E20" s="18">
        <f t="shared" ca="1" si="0"/>
        <v>2829429.16</v>
      </c>
      <c r="F20" s="19">
        <f t="shared" ca="1" si="1"/>
        <v>663601160.23999977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-9635828.7199999988</v>
      </c>
      <c r="E21" s="18">
        <f t="shared" ca="1" si="0"/>
        <v>-369326.72</v>
      </c>
      <c r="F21" s="19">
        <f t="shared" ca="1" si="1"/>
        <v>-10005155.439999999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643841855.31000006</v>
      </c>
      <c r="E22" s="18">
        <f t="shared" ca="1" si="0"/>
        <v>23491401.560000002</v>
      </c>
      <c r="F22" s="19">
        <f t="shared" ca="1" si="1"/>
        <v>667333256.87000012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5975453883.5500002</v>
      </c>
      <c r="E23" s="18">
        <f t="shared" ca="1" si="0"/>
        <v>158038295.09999999</v>
      </c>
      <c r="F23" s="19">
        <f t="shared" ca="1" si="1"/>
        <v>6133492178.6500006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1431431939.74</v>
      </c>
      <c r="E24" s="18">
        <f t="shared" ca="1" si="0"/>
        <v>203656389.60000002</v>
      </c>
      <c r="F24" s="19">
        <f t="shared" ca="1" si="1"/>
        <v>1635088329.3400002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1155998136.20012</v>
      </c>
      <c r="E25" s="18">
        <f t="shared" ca="1" si="0"/>
        <v>779635.59</v>
      </c>
      <c r="F25" s="19">
        <f t="shared" ca="1" si="1"/>
        <v>1156777771.7901199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217507462.31000006</v>
      </c>
      <c r="E26" s="18">
        <f t="shared" ca="1" si="0"/>
        <v>3680635.0159740001</v>
      </c>
      <c r="F26" s="19">
        <f t="shared" ca="1" si="1"/>
        <v>221188097.32597405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1016242034.2803409</v>
      </c>
      <c r="E27" s="18">
        <f t="shared" ca="1" si="0"/>
        <v>12936408.239659</v>
      </c>
      <c r="F27" s="19">
        <f t="shared" ca="1" si="1"/>
        <v>1029178442.5199999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1748233415.45</v>
      </c>
      <c r="E28" s="18">
        <f t="shared" ca="1" si="0"/>
        <v>2202570.11</v>
      </c>
      <c r="F28" s="19">
        <f t="shared" ca="1" si="1"/>
        <v>1750435985.5599999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-87.46</v>
      </c>
      <c r="E29" s="18">
        <f t="shared" ca="1" si="0"/>
        <v>0</v>
      </c>
      <c r="F29" s="19">
        <f t="shared" ca="1" si="1"/>
        <v>-87.46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1737394083.9967</v>
      </c>
      <c r="E30" s="18">
        <f t="shared" ca="1" si="0"/>
        <v>205708.15</v>
      </c>
      <c r="F30" s="19">
        <f t="shared" ca="1" si="1"/>
        <v>1737599792.1467001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290702194.63999993</v>
      </c>
      <c r="E31" s="18">
        <f t="shared" ca="1" si="0"/>
        <v>2162032.1800000002</v>
      </c>
      <c r="F31" s="19">
        <f t="shared" ca="1" si="1"/>
        <v>292864226.81999993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3046548463.3400002</v>
      </c>
      <c r="E32" s="18">
        <f t="shared" ca="1" si="0"/>
        <v>0</v>
      </c>
      <c r="F32" s="19">
        <f t="shared" ca="1" si="1"/>
        <v>3046548463.3400002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1571751050.1697206</v>
      </c>
      <c r="E33" s="18">
        <f t="shared" ca="1" si="0"/>
        <v>101548683.06999928</v>
      </c>
      <c r="F33" s="19">
        <f t="shared" ca="1" si="1"/>
        <v>1673299733.2397199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604980718.14012814</v>
      </c>
      <c r="E34" s="18">
        <f t="shared" ca="1" si="0"/>
        <v>2463198.41</v>
      </c>
      <c r="F34" s="19">
        <f t="shared" ca="1" si="1"/>
        <v>607443916.5501281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34502.43</v>
      </c>
      <c r="E35" s="18">
        <f t="shared" ca="1" si="0"/>
        <v>0</v>
      </c>
      <c r="F35" s="19">
        <f t="shared" ca="1" si="1"/>
        <v>34502.43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316939687.59000003</v>
      </c>
      <c r="E36" s="18">
        <f t="shared" ca="1" si="0"/>
        <v>3572594.34</v>
      </c>
      <c r="F36" s="19">
        <f t="shared" ca="1" si="1"/>
        <v>320512281.93000001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486367396.00999999</v>
      </c>
      <c r="E38" s="18">
        <f t="shared" ca="1" si="0"/>
        <v>0</v>
      </c>
      <c r="F38" s="19">
        <f t="shared" ca="1" si="1"/>
        <v>486367396.00999999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1707750651.6599998</v>
      </c>
      <c r="E39" s="18">
        <f t="shared" ca="1" si="0"/>
        <v>2453055.63</v>
      </c>
      <c r="F39" s="19">
        <f t="shared" ca="1" si="1"/>
        <v>1710203707.29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6171977564.0500011</v>
      </c>
      <c r="E40" s="18">
        <f t="shared" ca="1" si="0"/>
        <v>2460482.27</v>
      </c>
      <c r="F40" s="19">
        <f t="shared" ca="1" si="1"/>
        <v>6174438046.3200016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36813819.180000007</v>
      </c>
      <c r="E43" s="18">
        <f t="shared" ca="1" si="0"/>
        <v>0</v>
      </c>
      <c r="F43" s="19">
        <f t="shared" ca="1" si="1"/>
        <v>36813819.180000007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262266669.13999149</v>
      </c>
      <c r="E44" s="18">
        <f t="shared" ca="1" si="0"/>
        <v>6521880.6000000853</v>
      </c>
      <c r="F44" s="19">
        <f t="shared" ca="1" si="1"/>
        <v>268788549.73999161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1602633210.95</v>
      </c>
      <c r="E48" s="18">
        <f t="shared" ca="1" si="0"/>
        <v>1616186</v>
      </c>
      <c r="F48" s="19">
        <f t="shared" ca="1" si="1"/>
        <v>1604249396.95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58561835.789999999</v>
      </c>
      <c r="E51" s="18">
        <f t="shared" ca="1" si="0"/>
        <v>1468375.8</v>
      </c>
      <c r="F51" s="19">
        <f t="shared" ca="1" si="1"/>
        <v>60030211.589999996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ref="F53" ca="1" si="3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2"/>
        <v>0</v>
      </c>
      <c r="E57" s="18">
        <f t="shared" ca="1" si="0"/>
        <v>0</v>
      </c>
      <c r="F57" s="19">
        <f t="shared" ca="1" si="1"/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2"/>
        <v>0</v>
      </c>
      <c r="E58" s="18">
        <f t="shared" ca="1" si="0"/>
        <v>0</v>
      </c>
      <c r="F58" s="19">
        <f t="shared" ref="F58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2"/>
        <v>0</v>
      </c>
      <c r="E59" s="18">
        <f t="shared" ca="1" si="0"/>
        <v>0</v>
      </c>
      <c r="F59" s="19">
        <f t="shared" ref="F59:F74" ca="1" si="5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2"/>
        <v>0</v>
      </c>
      <c r="E60" s="18">
        <f t="shared" ca="1" si="0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2"/>
        <v>0</v>
      </c>
      <c r="E61" s="18">
        <f t="shared" ca="1" si="0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2"/>
        <v>0</v>
      </c>
      <c r="E62" s="18">
        <f t="shared" ca="1" si="0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2"/>
        <v>0</v>
      </c>
      <c r="E63" s="18">
        <f t="shared" ca="1" si="0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2"/>
        <v>0</v>
      </c>
      <c r="E64" s="18">
        <f t="shared" ca="1" si="0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2"/>
        <v>0</v>
      </c>
      <c r="E65" s="18">
        <f t="shared" ca="1" si="0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2"/>
        <v>0</v>
      </c>
      <c r="E66" s="18">
        <f t="shared" ca="1" si="0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2"/>
        <v>0</v>
      </c>
      <c r="E67" s="18">
        <f t="shared" ca="1" si="0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2"/>
        <v>0</v>
      </c>
      <c r="E68" s="18">
        <f t="shared" ca="1" si="0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2"/>
        <v>0</v>
      </c>
      <c r="E69" s="18">
        <f t="shared" ca="1" si="0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2"/>
        <v>0</v>
      </c>
      <c r="E70" s="18">
        <f t="shared" ca="1" si="0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2"/>
        <v>0</v>
      </c>
      <c r="E71" s="18">
        <f t="shared" ref="E71:E74" ca="1" si="6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ref="D72:D74" ca="1" si="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6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7"/>
        <v>0</v>
      </c>
      <c r="E73" s="18">
        <f t="shared" ca="1" si="6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7"/>
        <v>0</v>
      </c>
      <c r="E74" s="18">
        <f t="shared" ca="1" si="6"/>
        <v>0</v>
      </c>
      <c r="F74" s="19">
        <f t="shared" ca="1" si="5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46775228722.154793</v>
      </c>
      <c r="E75" s="49">
        <f ca="1">SUMIF($C$7:$C$74,"HD",E$7:E$74)</f>
        <v>901710090.4916743</v>
      </c>
      <c r="F75" s="49">
        <f ca="1">SUMIF($C$7:$C$74,"HD",F$7:F$74)</f>
        <v>47676938812.646454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46775228722.154793</v>
      </c>
      <c r="E77" s="49">
        <f ca="1">E75+E76</f>
        <v>901710090.4916743</v>
      </c>
      <c r="F77" s="49">
        <f ca="1">F75+F76</f>
        <v>47676938812.646454</v>
      </c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61457371.729999997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11481110.26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160489115.86000001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5376518.7800000003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18764508.789999999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2751931.04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25662328.719999999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64375.48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276489.11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5517443.5800000001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6330142.9994219998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298940783.47942203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298940783.47942203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231502.88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2187859.04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273534289.82999998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275953651.75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275953651.75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5107230.4799999995</v>
      </c>
      <c r="E7" s="18">
        <f t="shared" ca="1" si="0"/>
        <v>202738050.22</v>
      </c>
      <c r="F7" s="18">
        <f t="shared" ca="1" si="0"/>
        <v>0</v>
      </c>
      <c r="G7" s="18">
        <f t="shared" ca="1" si="0"/>
        <v>13076989.789999999</v>
      </c>
      <c r="H7" s="18">
        <f t="shared" ca="1" si="0"/>
        <v>0</v>
      </c>
      <c r="I7" s="18">
        <f t="shared" ca="1" si="0"/>
        <v>0</v>
      </c>
      <c r="J7" s="18">
        <f t="shared" ca="1" si="0"/>
        <v>302691.89</v>
      </c>
      <c r="K7" s="18">
        <f t="shared" ca="1" si="0"/>
        <v>0</v>
      </c>
      <c r="L7" s="18">
        <f t="shared" ca="1" si="0"/>
        <v>0</v>
      </c>
      <c r="M7" s="18">
        <f t="shared" ca="1" si="0"/>
        <v>113697409.68000001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21183139.240000002</v>
      </c>
      <c r="R7" s="19">
        <f ca="1">+SUM(D7:Q7)</f>
        <v>356105511.29999995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116150163.23999999</v>
      </c>
      <c r="E8" s="18">
        <f t="shared" ca="1" si="0"/>
        <v>178750289.39000002</v>
      </c>
      <c r="F8" s="18">
        <f t="shared" ca="1" si="0"/>
        <v>37897.040000000001</v>
      </c>
      <c r="G8" s="18">
        <f t="shared" ca="1" si="0"/>
        <v>0</v>
      </c>
      <c r="H8" s="18">
        <f t="shared" ca="1" si="0"/>
        <v>0</v>
      </c>
      <c r="I8" s="18">
        <f t="shared" ca="1" si="0"/>
        <v>7819208.3099999996</v>
      </c>
      <c r="J8" s="18">
        <f t="shared" ca="1" si="0"/>
        <v>1989770.05</v>
      </c>
      <c r="K8" s="18">
        <f t="shared" ca="1" si="0"/>
        <v>142891.66</v>
      </c>
      <c r="L8" s="18">
        <f t="shared" ca="1" si="0"/>
        <v>0</v>
      </c>
      <c r="M8" s="18">
        <f t="shared" ca="1" si="0"/>
        <v>167397208.94999999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90131974.030000001</v>
      </c>
      <c r="R8" s="19">
        <f t="shared" ref="R8:R18" ca="1" si="1">+SUM(D8:Q8)</f>
        <v>562419402.67000008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42643351.019999996</v>
      </c>
      <c r="E9" s="18">
        <f t="shared" ca="1" si="0"/>
        <v>48878659.669999994</v>
      </c>
      <c r="F9" s="18">
        <f t="shared" ca="1" si="0"/>
        <v>86286.48</v>
      </c>
      <c r="G9" s="18">
        <f t="shared" ca="1" si="0"/>
        <v>0</v>
      </c>
      <c r="H9" s="18">
        <f t="shared" ca="1" si="0"/>
        <v>0</v>
      </c>
      <c r="I9" s="18">
        <f t="shared" ca="1" si="0"/>
        <v>22894325.600000001</v>
      </c>
      <c r="J9" s="18">
        <f t="shared" ca="1" si="0"/>
        <v>2644213.91</v>
      </c>
      <c r="K9" s="18">
        <f t="shared" ca="1" si="0"/>
        <v>120934.81</v>
      </c>
      <c r="L9" s="18">
        <f t="shared" ca="1" si="0"/>
        <v>0</v>
      </c>
      <c r="M9" s="18">
        <f t="shared" ca="1" si="0"/>
        <v>21971997.349999998</v>
      </c>
      <c r="N9" s="18">
        <f t="shared" ca="1" si="0"/>
        <v>82769.81</v>
      </c>
      <c r="O9" s="18">
        <f t="shared" ca="1" si="0"/>
        <v>0</v>
      </c>
      <c r="P9" s="18">
        <f t="shared" ca="1" si="0"/>
        <v>0</v>
      </c>
      <c r="Q9" s="18">
        <f t="shared" ca="1" si="0"/>
        <v>40715775.599999994</v>
      </c>
      <c r="R9" s="19">
        <f t="shared" ca="1" si="1"/>
        <v>180038314.25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173487682.26999798</v>
      </c>
      <c r="E10" s="18">
        <f t="shared" ca="1" si="0"/>
        <v>234695771.85956198</v>
      </c>
      <c r="F10" s="18">
        <f t="shared" ca="1" si="0"/>
        <v>214406.16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32711110.330000099</v>
      </c>
      <c r="J10" s="18">
        <f t="shared" ca="1" si="0"/>
        <v>11741273.48</v>
      </c>
      <c r="K10" s="18">
        <f t="shared" ca="1" si="0"/>
        <v>1002857.46</v>
      </c>
      <c r="L10" s="18">
        <f t="shared" ca="1" si="0"/>
        <v>0</v>
      </c>
      <c r="M10" s="18">
        <f t="shared" ca="1" si="0"/>
        <v>66089921.169999599</v>
      </c>
      <c r="N10" s="18">
        <f t="shared" ca="1" si="0"/>
        <v>1673346.73</v>
      </c>
      <c r="O10" s="18">
        <f t="shared" ca="1" si="0"/>
        <v>0</v>
      </c>
      <c r="P10" s="18">
        <f t="shared" ca="1" si="0"/>
        <v>0</v>
      </c>
      <c r="Q10" s="18">
        <f t="shared" ca="1" si="0"/>
        <v>13775883.439999999</v>
      </c>
      <c r="R10" s="19">
        <f t="shared" ca="1" si="1"/>
        <v>542749148.23955977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748732.96039999998</v>
      </c>
      <c r="E11" s="18">
        <f t="shared" ca="1" si="0"/>
        <v>1661196.6865999999</v>
      </c>
      <c r="F11" s="18">
        <f t="shared" ca="1" si="0"/>
        <v>9066.93</v>
      </c>
      <c r="G11" s="18">
        <f t="shared" ca="1" si="0"/>
        <v>0</v>
      </c>
      <c r="H11" s="18">
        <f t="shared" ca="1" si="0"/>
        <v>0</v>
      </c>
      <c r="I11" s="18">
        <f t="shared" ca="1" si="0"/>
        <v>160209.37</v>
      </c>
      <c r="J11" s="18">
        <f t="shared" ca="1" si="0"/>
        <v>448722.76</v>
      </c>
      <c r="K11" s="18">
        <f t="shared" ca="1" si="0"/>
        <v>58127.35</v>
      </c>
      <c r="L11" s="18">
        <f t="shared" ca="1" si="0"/>
        <v>0</v>
      </c>
      <c r="M11" s="18">
        <f t="shared" ca="1" si="0"/>
        <v>72145781.225400001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75231837.282399997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8054341.0300000003</v>
      </c>
      <c r="E13" s="18">
        <f t="shared" ca="1" si="0"/>
        <v>21138335.420000002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152625.22</v>
      </c>
      <c r="J13" s="18">
        <f t="shared" ca="1" si="0"/>
        <v>240434.9</v>
      </c>
      <c r="K13" s="18">
        <f t="shared" ca="1" si="0"/>
        <v>9533.9699999999993</v>
      </c>
      <c r="L13" s="18">
        <f t="shared" ca="1" si="0"/>
        <v>0</v>
      </c>
      <c r="M13" s="18">
        <f t="shared" ca="1" si="0"/>
        <v>3908355.62</v>
      </c>
      <c r="N13" s="18">
        <f t="shared" ca="1" si="0"/>
        <v>76190.490000000005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33579816.649999999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112358319.20999999</v>
      </c>
      <c r="E14" s="18">
        <f t="shared" ca="1" si="0"/>
        <v>127171446.69</v>
      </c>
      <c r="F14" s="18">
        <f t="shared" ca="1" si="0"/>
        <v>23920.45</v>
      </c>
      <c r="G14" s="18">
        <f t="shared" ca="1" si="0"/>
        <v>0</v>
      </c>
      <c r="H14" s="18">
        <f t="shared" ca="1" si="0"/>
        <v>45000</v>
      </c>
      <c r="I14" s="18">
        <f t="shared" ca="1" si="0"/>
        <v>2795744.69</v>
      </c>
      <c r="J14" s="18">
        <f t="shared" ca="1" si="0"/>
        <v>1547531.28</v>
      </c>
      <c r="K14" s="18">
        <f t="shared" ca="1" si="0"/>
        <v>0</v>
      </c>
      <c r="L14" s="18">
        <f t="shared" ca="1" si="0"/>
        <v>0</v>
      </c>
      <c r="M14" s="18">
        <f t="shared" ca="1" si="0"/>
        <v>16709729.09</v>
      </c>
      <c r="N14" s="18">
        <f t="shared" ca="1" si="0"/>
        <v>95414</v>
      </c>
      <c r="O14" s="18">
        <f t="shared" ca="1" si="0"/>
        <v>0</v>
      </c>
      <c r="P14" s="18">
        <f t="shared" ca="1" si="0"/>
        <v>0</v>
      </c>
      <c r="Q14" s="18">
        <f t="shared" ca="1" si="0"/>
        <v>262809900.09999999</v>
      </c>
      <c r="R14" s="19">
        <f t="shared" ca="1" si="1"/>
        <v>523557005.50999999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988613.77000000165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213184.31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1201798.0800000017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56333597</v>
      </c>
      <c r="E17" s="18">
        <f t="shared" ca="1" si="0"/>
        <v>48672483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789953</v>
      </c>
      <c r="J17" s="18">
        <f t="shared" ca="1" si="0"/>
        <v>243205</v>
      </c>
      <c r="K17" s="18">
        <f t="shared" ca="1" si="0"/>
        <v>12055</v>
      </c>
      <c r="L17" s="18">
        <f t="shared" ca="1" si="0"/>
        <v>0</v>
      </c>
      <c r="M17" s="18">
        <f t="shared" ca="1" si="0"/>
        <v>4897692</v>
      </c>
      <c r="N17" s="18">
        <f t="shared" ca="1" si="0"/>
        <v>62136</v>
      </c>
      <c r="O17" s="18">
        <f t="shared" ca="1" si="0"/>
        <v>0</v>
      </c>
      <c r="P17" s="18">
        <f t="shared" ca="1" si="0"/>
        <v>0</v>
      </c>
      <c r="Q17" s="18">
        <f t="shared" ca="1" si="0"/>
        <v>7627765</v>
      </c>
      <c r="R17" s="19">
        <f t="shared" ca="1" si="1"/>
        <v>118638886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22265905.170000002</v>
      </c>
      <c r="E18" s="18">
        <f t="shared" ca="1" si="0"/>
        <v>6058393.29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3007183.87</v>
      </c>
      <c r="J18" s="18">
        <f t="shared" ca="1" si="0"/>
        <v>244229.8</v>
      </c>
      <c r="K18" s="18">
        <f t="shared" ca="1" si="0"/>
        <v>70650.8</v>
      </c>
      <c r="L18" s="18">
        <f t="shared" ca="1" si="0"/>
        <v>0</v>
      </c>
      <c r="M18" s="18">
        <f t="shared" ca="1" si="0"/>
        <v>8788334.2799999993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39706938.530000001</v>
      </c>
      <c r="R18" s="19">
        <f t="shared" ca="1" si="1"/>
        <v>80141635.74000001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42422197.209999993</v>
      </c>
      <c r="E20" s="18">
        <f t="shared" ca="1" si="0"/>
        <v>31495273.709999997</v>
      </c>
      <c r="F20" s="18">
        <f t="shared" ca="1" si="0"/>
        <v>0</v>
      </c>
      <c r="G20" s="18">
        <f t="shared" ca="1" si="0"/>
        <v>16304.99</v>
      </c>
      <c r="H20" s="18">
        <f t="shared" ca="1" si="0"/>
        <v>0</v>
      </c>
      <c r="I20" s="18">
        <f t="shared" ca="1" si="0"/>
        <v>544858.13</v>
      </c>
      <c r="J20" s="18">
        <f t="shared" ca="1" si="0"/>
        <v>308123.86</v>
      </c>
      <c r="K20" s="18">
        <f t="shared" ca="1" si="0"/>
        <v>0</v>
      </c>
      <c r="L20" s="18">
        <f t="shared" ca="1" si="0"/>
        <v>0</v>
      </c>
      <c r="M20" s="18">
        <f t="shared" ca="1" si="0"/>
        <v>675977.5</v>
      </c>
      <c r="N20" s="18">
        <f t="shared" ca="1" si="0"/>
        <v>185461.74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75648197.139999971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2873766.67</v>
      </c>
      <c r="E21" s="18">
        <f t="shared" ca="1" si="0"/>
        <v>5578955.5099999998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203401.81</v>
      </c>
      <c r="J21" s="18">
        <f t="shared" ca="1" si="0"/>
        <v>208335.68</v>
      </c>
      <c r="K21" s="18">
        <f t="shared" ca="1" si="0"/>
        <v>6147</v>
      </c>
      <c r="L21" s="18">
        <f t="shared" ca="1" si="0"/>
        <v>0</v>
      </c>
      <c r="M21" s="18">
        <f t="shared" ca="1" si="0"/>
        <v>1728.52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5525943.9299999997</v>
      </c>
      <c r="R21" s="19">
        <f t="shared" ca="1" si="2"/>
        <v>14398279.119999999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5646645.4299999997</v>
      </c>
      <c r="E22" s="18">
        <f t="shared" ca="1" si="0"/>
        <v>4487975.8600000003</v>
      </c>
      <c r="F22" s="18">
        <f t="shared" ca="1" si="0"/>
        <v>37376.82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465132.75</v>
      </c>
      <c r="J22" s="18">
        <f t="shared" ca="1" si="0"/>
        <v>463971.71</v>
      </c>
      <c r="K22" s="18">
        <f t="shared" ca="1" si="0"/>
        <v>35060.82</v>
      </c>
      <c r="L22" s="18">
        <f t="shared" ca="1" si="0"/>
        <v>0</v>
      </c>
      <c r="M22" s="18">
        <f t="shared" ca="1" si="0"/>
        <v>150089.26999999999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11369173.689999999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157875850.75999999</v>
      </c>
      <c r="E23" s="18">
        <f t="shared" ca="1" si="3"/>
        <v>198291724.72999999</v>
      </c>
      <c r="F23" s="18">
        <f t="shared" ca="1" si="3"/>
        <v>8470</v>
      </c>
      <c r="G23" s="18">
        <f t="shared" ca="1" si="3"/>
        <v>0</v>
      </c>
      <c r="H23" s="18">
        <f t="shared" ca="1" si="3"/>
        <v>218219.16</v>
      </c>
      <c r="I23" s="18">
        <f t="shared" ca="1" si="3"/>
        <v>8235924.1900000004</v>
      </c>
      <c r="J23" s="18">
        <f t="shared" ca="1" si="3"/>
        <v>9337326.25</v>
      </c>
      <c r="K23" s="18">
        <f t="shared" ca="1" si="3"/>
        <v>265302.09999999998</v>
      </c>
      <c r="L23" s="18">
        <f t="shared" ca="1" si="3"/>
        <v>0</v>
      </c>
      <c r="M23" s="18">
        <f t="shared" ca="1" si="3"/>
        <v>118626158.93000001</v>
      </c>
      <c r="N23" s="18">
        <f t="shared" ca="1" si="3"/>
        <v>531049.32999999996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493390025.45000005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376131831.63999999</v>
      </c>
      <c r="E24" s="18">
        <f t="shared" ca="1" si="3"/>
        <v>258837301.38</v>
      </c>
      <c r="F24" s="18">
        <f t="shared" ca="1" si="3"/>
        <v>39073.379999999997</v>
      </c>
      <c r="G24" s="18">
        <f t="shared" ca="1" si="3"/>
        <v>0</v>
      </c>
      <c r="H24" s="18">
        <f t="shared" ca="1" si="3"/>
        <v>14687.5</v>
      </c>
      <c r="I24" s="18">
        <f t="shared" ca="1" si="3"/>
        <v>4887392.8899999997</v>
      </c>
      <c r="J24" s="18">
        <f t="shared" ca="1" si="3"/>
        <v>376331.78</v>
      </c>
      <c r="K24" s="18">
        <f t="shared" ca="1" si="3"/>
        <v>1004913.39</v>
      </c>
      <c r="L24" s="18">
        <f t="shared" ca="1" si="3"/>
        <v>0</v>
      </c>
      <c r="M24" s="18">
        <f t="shared" ca="1" si="3"/>
        <v>7062790.7800000003</v>
      </c>
      <c r="N24" s="18">
        <f t="shared" ca="1" si="3"/>
        <v>0</v>
      </c>
      <c r="O24" s="18">
        <f t="shared" ca="1" si="3"/>
        <v>0</v>
      </c>
      <c r="P24" s="18">
        <f t="shared" ca="1" si="3"/>
        <v>80952.3</v>
      </c>
      <c r="Q24" s="18">
        <f t="shared" ca="1" si="3"/>
        <v>23484178.41</v>
      </c>
      <c r="R24" s="19">
        <f t="shared" ca="1" si="2"/>
        <v>671919453.44999981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6943809.8600000003</v>
      </c>
      <c r="E25" s="18">
        <f t="shared" ca="1" si="3"/>
        <v>14791548.939999601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12662685.099999901</v>
      </c>
      <c r="J25" s="18">
        <f t="shared" ca="1" si="3"/>
        <v>556415.19999999995</v>
      </c>
      <c r="K25" s="18">
        <f t="shared" ca="1" si="3"/>
        <v>20974.73</v>
      </c>
      <c r="L25" s="18">
        <f t="shared" ca="1" si="3"/>
        <v>0</v>
      </c>
      <c r="M25" s="18">
        <f t="shared" ca="1" si="3"/>
        <v>622187.31000000006</v>
      </c>
      <c r="N25" s="18">
        <f t="shared" ca="1" si="3"/>
        <v>25690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35623311.139999501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1292852.6861359999</v>
      </c>
      <c r="E26" s="18">
        <f t="shared" ca="1" si="3"/>
        <v>6775360.8361359993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758579.74</v>
      </c>
      <c r="K26" s="18">
        <f t="shared" ca="1" si="3"/>
        <v>25535.49</v>
      </c>
      <c r="L26" s="18">
        <f t="shared" ca="1" si="3"/>
        <v>0</v>
      </c>
      <c r="M26" s="18">
        <f t="shared" ca="1" si="3"/>
        <v>826453.21000000008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56566.43</v>
      </c>
      <c r="R26" s="19">
        <f t="shared" ca="1" si="2"/>
        <v>9735348.3922719993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65490368.880000003</v>
      </c>
      <c r="E27" s="18">
        <f t="shared" ca="1" si="3"/>
        <v>35423672.93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1287690.3</v>
      </c>
      <c r="J27" s="18">
        <f t="shared" ca="1" si="3"/>
        <v>266662.13</v>
      </c>
      <c r="K27" s="18">
        <f t="shared" ca="1" si="3"/>
        <v>59908.79</v>
      </c>
      <c r="L27" s="18">
        <f t="shared" ca="1" si="3"/>
        <v>0</v>
      </c>
      <c r="M27" s="18">
        <f t="shared" ca="1" si="3"/>
        <v>7560538.6799999988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110095889.33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21745855.02</v>
      </c>
      <c r="E28" s="18">
        <f t="shared" ca="1" si="3"/>
        <v>39483841.719999999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2665041.12</v>
      </c>
      <c r="J28" s="18">
        <f t="shared" ca="1" si="3"/>
        <v>344229.8</v>
      </c>
      <c r="K28" s="18">
        <f t="shared" ca="1" si="3"/>
        <v>11413.71</v>
      </c>
      <c r="L28" s="18">
        <f t="shared" ca="1" si="3"/>
        <v>0</v>
      </c>
      <c r="M28" s="18">
        <f t="shared" ca="1" si="3"/>
        <v>18179035.059999999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82429416.429999992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1408947.28</v>
      </c>
      <c r="E29" s="18">
        <f t="shared" ca="1" si="3"/>
        <v>14292744.57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244229.8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15945921.65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41809941.3068</v>
      </c>
      <c r="E30" s="18">
        <f t="shared" ca="1" si="3"/>
        <v>75329772.288499996</v>
      </c>
      <c r="F30" s="18">
        <f t="shared" ca="1" si="3"/>
        <v>2203.3200000000002</v>
      </c>
      <c r="G30" s="18">
        <f t="shared" ca="1" si="3"/>
        <v>0</v>
      </c>
      <c r="H30" s="18">
        <f t="shared" ca="1" si="3"/>
        <v>0</v>
      </c>
      <c r="I30" s="18">
        <f t="shared" ca="1" si="3"/>
        <v>5861784.0500999996</v>
      </c>
      <c r="J30" s="18">
        <f t="shared" ca="1" si="3"/>
        <v>681031.58969999989</v>
      </c>
      <c r="K30" s="18">
        <f t="shared" ca="1" si="3"/>
        <v>242024.09</v>
      </c>
      <c r="L30" s="18">
        <f t="shared" ca="1" si="3"/>
        <v>0</v>
      </c>
      <c r="M30" s="18">
        <f t="shared" ca="1" si="3"/>
        <v>447385.71</v>
      </c>
      <c r="N30" s="18">
        <f t="shared" ca="1" si="3"/>
        <v>581507.46</v>
      </c>
      <c r="O30" s="18">
        <f t="shared" ca="1" si="3"/>
        <v>0</v>
      </c>
      <c r="P30" s="18">
        <f t="shared" ca="1" si="3"/>
        <v>0</v>
      </c>
      <c r="Q30" s="18">
        <f t="shared" ca="1" si="3"/>
        <v>6393504.3799999999</v>
      </c>
      <c r="R30" s="19">
        <f t="shared" ca="1" si="2"/>
        <v>131349154.19509996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1690148.49</v>
      </c>
      <c r="E31" s="18">
        <f t="shared" ca="1" si="3"/>
        <v>4490329.9400000004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74233.45</v>
      </c>
      <c r="J31" s="18">
        <f t="shared" ca="1" si="3"/>
        <v>213184.31000000003</v>
      </c>
      <c r="K31" s="18">
        <f t="shared" ca="1" si="3"/>
        <v>57427.93</v>
      </c>
      <c r="L31" s="18">
        <f t="shared" ca="1" si="3"/>
        <v>0</v>
      </c>
      <c r="M31" s="18">
        <f t="shared" ca="1" si="3"/>
        <v>219457.64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6744781.7599999998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85447885.540000007</v>
      </c>
      <c r="E32" s="18">
        <f t="shared" ca="1" si="3"/>
        <v>31265212.43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5300724.2100000009</v>
      </c>
      <c r="J32" s="18">
        <f t="shared" ca="1" si="3"/>
        <v>1279328.6499999999</v>
      </c>
      <c r="K32" s="18">
        <f t="shared" ca="1" si="3"/>
        <v>1452639.86</v>
      </c>
      <c r="L32" s="18">
        <f t="shared" ca="1" si="3"/>
        <v>0</v>
      </c>
      <c r="M32" s="18">
        <f t="shared" ca="1" si="3"/>
        <v>15678076.710000001</v>
      </c>
      <c r="N32" s="18">
        <f t="shared" ca="1" si="3"/>
        <v>459046.64</v>
      </c>
      <c r="O32" s="18">
        <f t="shared" ca="1" si="3"/>
        <v>0</v>
      </c>
      <c r="P32" s="18">
        <f t="shared" ca="1" si="3"/>
        <v>0</v>
      </c>
      <c r="Q32" s="18">
        <f t="shared" ca="1" si="3"/>
        <v>18539286.840000004</v>
      </c>
      <c r="R32" s="19">
        <f t="shared" ca="1" si="2"/>
        <v>159422200.88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67229590.399999976</v>
      </c>
      <c r="E33" s="18">
        <f t="shared" ca="1" si="3"/>
        <v>48581309.670000032</v>
      </c>
      <c r="F33" s="18">
        <f t="shared" ca="1" si="3"/>
        <v>102510.72999999995</v>
      </c>
      <c r="G33" s="18">
        <f t="shared" ca="1" si="3"/>
        <v>0</v>
      </c>
      <c r="H33" s="18">
        <f t="shared" ca="1" si="3"/>
        <v>15800</v>
      </c>
      <c r="I33" s="18">
        <f t="shared" ca="1" si="3"/>
        <v>921620.07</v>
      </c>
      <c r="J33" s="18">
        <f t="shared" ca="1" si="3"/>
        <v>421336.09</v>
      </c>
      <c r="K33" s="18">
        <f t="shared" ca="1" si="3"/>
        <v>154277.8000000001</v>
      </c>
      <c r="L33" s="18">
        <f t="shared" ca="1" si="3"/>
        <v>0</v>
      </c>
      <c r="M33" s="18">
        <f t="shared" ca="1" si="3"/>
        <v>12000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117438444.76000001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3064229.25</v>
      </c>
      <c r="E34" s="18">
        <f t="shared" ca="1" si="3"/>
        <v>4949150.8999999976</v>
      </c>
      <c r="F34" s="18">
        <f t="shared" ca="1" si="3"/>
        <v>3168.3999999999996</v>
      </c>
      <c r="G34" s="18">
        <f t="shared" ca="1" si="3"/>
        <v>0</v>
      </c>
      <c r="H34" s="18">
        <f t="shared" ca="1" si="3"/>
        <v>0</v>
      </c>
      <c r="I34" s="18">
        <f t="shared" ca="1" si="3"/>
        <v>48158.900000000009</v>
      </c>
      <c r="J34" s="18">
        <f t="shared" ca="1" si="3"/>
        <v>321272.89999999997</v>
      </c>
      <c r="K34" s="18">
        <f t="shared" ca="1" si="3"/>
        <v>62593.670000000042</v>
      </c>
      <c r="L34" s="18">
        <f t="shared" ca="1" si="3"/>
        <v>0</v>
      </c>
      <c r="M34" s="18">
        <f t="shared" ca="1" si="3"/>
        <v>178579.8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8627153.8200000003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51590038.629999995</v>
      </c>
      <c r="E35" s="18">
        <f t="shared" ca="1" si="3"/>
        <v>19823796.84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2023152.31</v>
      </c>
      <c r="J35" s="18">
        <f t="shared" ca="1" si="3"/>
        <v>238708.14</v>
      </c>
      <c r="K35" s="18">
        <f t="shared" ca="1" si="3"/>
        <v>13193.71</v>
      </c>
      <c r="L35" s="18">
        <f t="shared" ca="1" si="3"/>
        <v>0</v>
      </c>
      <c r="M35" s="18">
        <f t="shared" ca="1" si="3"/>
        <v>77110342.209999993</v>
      </c>
      <c r="N35" s="18">
        <f t="shared" ca="1" si="3"/>
        <v>4199123.76</v>
      </c>
      <c r="O35" s="18">
        <f t="shared" ca="1" si="3"/>
        <v>0</v>
      </c>
      <c r="P35" s="18">
        <f t="shared" ca="1" si="3"/>
        <v>0</v>
      </c>
      <c r="Q35" s="18">
        <f t="shared" ca="1" si="3"/>
        <v>39621534.809999995</v>
      </c>
      <c r="R35" s="19">
        <f t="shared" ca="1" si="2"/>
        <v>194619890.40999997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8562030</v>
      </c>
      <c r="E36" s="18">
        <f t="shared" ca="1" si="3"/>
        <v>8559349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94178</v>
      </c>
      <c r="J36" s="18">
        <f t="shared" ca="1" si="3"/>
        <v>755099.59000000008</v>
      </c>
      <c r="K36" s="18">
        <f t="shared" ca="1" si="3"/>
        <v>270827</v>
      </c>
      <c r="L36" s="18">
        <f t="shared" ca="1" si="3"/>
        <v>0</v>
      </c>
      <c r="M36" s="18">
        <f t="shared" ca="1" si="3"/>
        <v>3807560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22049043.59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27552052.239999998</v>
      </c>
      <c r="E38" s="18">
        <f t="shared" ca="1" si="3"/>
        <v>42382025.079999998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4703645.83</v>
      </c>
      <c r="J38" s="18">
        <f t="shared" ca="1" si="3"/>
        <v>426115.17</v>
      </c>
      <c r="K38" s="18">
        <f t="shared" ca="1" si="3"/>
        <v>222101.33</v>
      </c>
      <c r="L38" s="18">
        <f t="shared" ca="1" si="3"/>
        <v>0</v>
      </c>
      <c r="M38" s="18">
        <f t="shared" ca="1" si="3"/>
        <v>67309166.040000007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16000826.459999999</v>
      </c>
      <c r="R38" s="19">
        <f t="shared" ca="1" si="2"/>
        <v>161551318.15000001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31521.4</v>
      </c>
      <c r="E39" s="18">
        <f t="shared" ca="1" si="4"/>
        <v>982010.71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241555.78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1255087.8899999999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11337983.383024</v>
      </c>
      <c r="E40" s="18">
        <f t="shared" ca="1" si="4"/>
        <v>5802815.4327230006</v>
      </c>
      <c r="F40" s="18">
        <f t="shared" ca="1" si="4"/>
        <v>0</v>
      </c>
      <c r="G40" s="18">
        <f t="shared" ca="1" si="4"/>
        <v>0</v>
      </c>
      <c r="H40" s="18">
        <f t="shared" ca="1" si="4"/>
        <v>2850</v>
      </c>
      <c r="I40" s="18">
        <f t="shared" ca="1" si="4"/>
        <v>499487.02</v>
      </c>
      <c r="J40" s="18">
        <f t="shared" ca="1" si="4"/>
        <v>2917808.62</v>
      </c>
      <c r="K40" s="18">
        <f t="shared" ca="1" si="4"/>
        <v>29271.64</v>
      </c>
      <c r="L40" s="18">
        <f t="shared" ca="1" si="4"/>
        <v>0</v>
      </c>
      <c r="M40" s="18">
        <f t="shared" ca="1" si="4"/>
        <v>803005.04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21393221.135747001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7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33132.959999999999</v>
      </c>
      <c r="E43" s="18">
        <f t="shared" ca="1" si="4"/>
        <v>174380.02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213173.49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420686.47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33343.909999999996</v>
      </c>
      <c r="E44" s="18">
        <f t="shared" ca="1" si="4"/>
        <v>107950.08999999988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277708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419001.99999999988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186714.53</v>
      </c>
      <c r="E45" s="18">
        <f t="shared" ca="1" si="4"/>
        <v>3202387.5000002738</v>
      </c>
      <c r="F45" s="18">
        <f t="shared" ca="1" si="4"/>
        <v>1102.19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242184.31</v>
      </c>
      <c r="K45" s="18">
        <f t="shared" ca="1" si="4"/>
        <v>481476.02999999811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1084171.75</v>
      </c>
      <c r="R45" s="19">
        <f t="shared" ca="1" si="5"/>
        <v>5198036.3100002715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17202877.59</v>
      </c>
      <c r="E46" s="18">
        <f t="shared" ca="1" si="4"/>
        <v>33596928.609999999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518410.16</v>
      </c>
      <c r="J46" s="18">
        <f t="shared" ca="1" si="4"/>
        <v>0</v>
      </c>
      <c r="K46" s="18">
        <f t="shared" ca="1" si="4"/>
        <v>2654.68</v>
      </c>
      <c r="L46" s="18">
        <f t="shared" ca="1" si="4"/>
        <v>0</v>
      </c>
      <c r="M46" s="18">
        <f t="shared" ca="1" si="4"/>
        <v>2149681.67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53470552.710000001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53519.72</v>
      </c>
      <c r="E47" s="18">
        <f t="shared" ca="1" si="4"/>
        <v>342510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213184.31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609214.03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436206.01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157610.78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1674038.68</v>
      </c>
      <c r="R48" s="19">
        <f t="shared" ca="1" si="5"/>
        <v>2267855.4699999997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646641.24</v>
      </c>
      <c r="E49" s="18">
        <f t="shared" ca="1" si="4"/>
        <v>700015.58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14971.96</v>
      </c>
      <c r="J49" s="18">
        <f t="shared" ca="1" si="4"/>
        <v>27173.919999999998</v>
      </c>
      <c r="K49" s="18">
        <f t="shared" ca="1" si="4"/>
        <v>0</v>
      </c>
      <c r="L49" s="18">
        <f t="shared" ca="1" si="4"/>
        <v>0</v>
      </c>
      <c r="M49" s="18">
        <f t="shared" ca="1" si="4"/>
        <v>47850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1436652.6999999997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918085.96</v>
      </c>
      <c r="E50" s="18">
        <f t="shared" ca="1" si="4"/>
        <v>219443.57</v>
      </c>
      <c r="F50" s="18">
        <f t="shared" ca="1" si="4"/>
        <v>8220.6200000000008</v>
      </c>
      <c r="G50" s="18">
        <f t="shared" ca="1" si="4"/>
        <v>49961.51</v>
      </c>
      <c r="H50" s="18">
        <f t="shared" ca="1" si="4"/>
        <v>0</v>
      </c>
      <c r="I50" s="18">
        <f t="shared" ca="1" si="4"/>
        <v>3476.33</v>
      </c>
      <c r="J50" s="18">
        <f t="shared" ca="1" si="4"/>
        <v>286253.55</v>
      </c>
      <c r="K50" s="18">
        <f t="shared" ca="1" si="4"/>
        <v>0</v>
      </c>
      <c r="L50" s="18">
        <f t="shared" ca="1" si="4"/>
        <v>0</v>
      </c>
      <c r="M50" s="18">
        <f t="shared" ca="1" si="4"/>
        <v>322083.77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1807525.3100000003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271620.33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271620.33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2122258.02</v>
      </c>
      <c r="E52" s="18">
        <f t="shared" ca="1" si="4"/>
        <v>1130327.6599999999</v>
      </c>
      <c r="F52" s="18">
        <f t="shared" ca="1" si="4"/>
        <v>310.48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239516</v>
      </c>
      <c r="K52" s="18">
        <f t="shared" ca="1" si="4"/>
        <v>50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3497177.28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263711.42</v>
      </c>
      <c r="E53" s="18">
        <f t="shared" ca="1" si="4"/>
        <v>263713.33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ref="R53" ca="1" si="7">+SUM(D53:Q53)</f>
        <v>527424.75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ref="D55:Q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8">
        <f t="shared" ca="1" si="8"/>
        <v>0</v>
      </c>
      <c r="L55" s="18">
        <f t="shared" ca="1" si="8"/>
        <v>0</v>
      </c>
      <c r="M55" s="18">
        <f t="shared" ca="1" si="8"/>
        <v>0</v>
      </c>
      <c r="N55" s="18">
        <f t="shared" ca="1" si="8"/>
        <v>0</v>
      </c>
      <c r="O55" s="18">
        <f t="shared" ca="1" si="8"/>
        <v>0</v>
      </c>
      <c r="P55" s="18">
        <f t="shared" ca="1" si="8"/>
        <v>0</v>
      </c>
      <c r="Q55" s="18">
        <f t="shared" ca="1" si="8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8">
        <f t="shared" ca="1" si="8"/>
        <v>0</v>
      </c>
      <c r="L56" s="18">
        <f t="shared" ca="1" si="8"/>
        <v>0</v>
      </c>
      <c r="M56" s="18">
        <f t="shared" ca="1" si="8"/>
        <v>0</v>
      </c>
      <c r="N56" s="18">
        <f t="shared" ca="1" si="8"/>
        <v>0</v>
      </c>
      <c r="O56" s="18">
        <f t="shared" ca="1" si="8"/>
        <v>0</v>
      </c>
      <c r="P56" s="18">
        <f t="shared" ca="1" si="8"/>
        <v>0</v>
      </c>
      <c r="Q56" s="18">
        <f t="shared" ca="1" si="8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8">
        <f t="shared" ca="1" si="8"/>
        <v>0</v>
      </c>
      <c r="L57" s="18">
        <f t="shared" ca="1" si="8"/>
        <v>0</v>
      </c>
      <c r="M57" s="18">
        <f t="shared" ca="1" si="8"/>
        <v>0</v>
      </c>
      <c r="N57" s="18">
        <f t="shared" ca="1" si="8"/>
        <v>0</v>
      </c>
      <c r="O57" s="18">
        <f t="shared" ca="1" si="8"/>
        <v>0</v>
      </c>
      <c r="P57" s="18">
        <f t="shared" ca="1" si="8"/>
        <v>0</v>
      </c>
      <c r="Q57" s="18">
        <f t="shared" ca="1" si="8"/>
        <v>0</v>
      </c>
      <c r="R57" s="19">
        <f t="shared" ca="1" si="5"/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8">
        <f t="shared" ca="1" si="8"/>
        <v>0</v>
      </c>
      <c r="L58" s="18">
        <f t="shared" ca="1" si="8"/>
        <v>0</v>
      </c>
      <c r="M58" s="18">
        <f t="shared" ca="1" si="8"/>
        <v>0</v>
      </c>
      <c r="N58" s="18">
        <f t="shared" ca="1" si="8"/>
        <v>0</v>
      </c>
      <c r="O58" s="18">
        <f t="shared" ca="1" si="8"/>
        <v>0</v>
      </c>
      <c r="P58" s="18">
        <f t="shared" ca="1" si="8"/>
        <v>0</v>
      </c>
      <c r="Q58" s="18">
        <f t="shared" ca="1" si="8"/>
        <v>0</v>
      </c>
      <c r="R58" s="19">
        <f t="shared" ref="R58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8">
        <f t="shared" ca="1" si="8"/>
        <v>0</v>
      </c>
      <c r="L59" s="18">
        <f t="shared" ca="1" si="8"/>
        <v>0</v>
      </c>
      <c r="M59" s="18">
        <f t="shared" ca="1" si="8"/>
        <v>0</v>
      </c>
      <c r="N59" s="18">
        <f t="shared" ca="1" si="8"/>
        <v>0</v>
      </c>
      <c r="O59" s="18">
        <f t="shared" ca="1" si="8"/>
        <v>0</v>
      </c>
      <c r="P59" s="18">
        <f t="shared" ca="1" si="8"/>
        <v>0</v>
      </c>
      <c r="Q59" s="18">
        <f t="shared" ca="1" si="8"/>
        <v>0</v>
      </c>
      <c r="R59" s="19">
        <f t="shared" ref="R59:R77" ca="1" si="10">+SUM(D59:Q59)</f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8">
        <f t="shared" ca="1" si="8"/>
        <v>0</v>
      </c>
      <c r="L60" s="18">
        <f t="shared" ca="1" si="8"/>
        <v>0</v>
      </c>
      <c r="M60" s="18">
        <f t="shared" ca="1" si="8"/>
        <v>0</v>
      </c>
      <c r="N60" s="18">
        <f t="shared" ca="1" si="8"/>
        <v>0</v>
      </c>
      <c r="O60" s="18">
        <f t="shared" ca="1" si="8"/>
        <v>0</v>
      </c>
      <c r="P60" s="18">
        <f t="shared" ca="1" si="8"/>
        <v>0</v>
      </c>
      <c r="Q60" s="18">
        <f t="shared" ca="1" si="8"/>
        <v>0</v>
      </c>
      <c r="R60" s="19">
        <f t="shared" ca="1" si="10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8">
        <f t="shared" ca="1" si="8"/>
        <v>0</v>
      </c>
      <c r="L61" s="18">
        <f t="shared" ca="1" si="8"/>
        <v>0</v>
      </c>
      <c r="M61" s="18">
        <f t="shared" ca="1" si="8"/>
        <v>0</v>
      </c>
      <c r="N61" s="18">
        <f t="shared" ca="1" si="8"/>
        <v>0</v>
      </c>
      <c r="O61" s="18">
        <f t="shared" ca="1" si="8"/>
        <v>0</v>
      </c>
      <c r="P61" s="18">
        <f t="shared" ca="1" si="8"/>
        <v>0</v>
      </c>
      <c r="Q61" s="18">
        <f t="shared" ca="1" si="8"/>
        <v>0</v>
      </c>
      <c r="R61" s="19">
        <f t="shared" ca="1" si="10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8">
        <f t="shared" ca="1" si="8"/>
        <v>0</v>
      </c>
      <c r="L62" s="18">
        <f t="shared" ca="1" si="8"/>
        <v>0</v>
      </c>
      <c r="M62" s="18">
        <f t="shared" ca="1" si="8"/>
        <v>0</v>
      </c>
      <c r="N62" s="18">
        <f t="shared" ca="1" si="8"/>
        <v>0</v>
      </c>
      <c r="O62" s="18">
        <f t="shared" ca="1" si="8"/>
        <v>0</v>
      </c>
      <c r="P62" s="18">
        <f t="shared" ca="1" si="8"/>
        <v>0</v>
      </c>
      <c r="Q62" s="18">
        <f t="shared" ca="1" si="8"/>
        <v>0</v>
      </c>
      <c r="R62" s="19">
        <f t="shared" ca="1" si="10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8">
        <f t="shared" ca="1" si="8"/>
        <v>0</v>
      </c>
      <c r="L63" s="18">
        <f t="shared" ca="1" si="8"/>
        <v>0</v>
      </c>
      <c r="M63" s="18">
        <f t="shared" ca="1" si="8"/>
        <v>0</v>
      </c>
      <c r="N63" s="18">
        <f t="shared" ca="1" si="8"/>
        <v>0</v>
      </c>
      <c r="O63" s="18">
        <f t="shared" ca="1" si="8"/>
        <v>0</v>
      </c>
      <c r="P63" s="18">
        <f t="shared" ca="1" si="8"/>
        <v>0</v>
      </c>
      <c r="Q63" s="18">
        <f t="shared" ca="1" si="8"/>
        <v>0</v>
      </c>
      <c r="R63" s="19">
        <f t="shared" ca="1" si="10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8">
        <f t="shared" ca="1" si="8"/>
        <v>0</v>
      </c>
      <c r="L64" s="18">
        <f t="shared" ca="1" si="8"/>
        <v>0</v>
      </c>
      <c r="M64" s="18">
        <f t="shared" ca="1" si="8"/>
        <v>0</v>
      </c>
      <c r="N64" s="18">
        <f t="shared" ca="1" si="8"/>
        <v>0</v>
      </c>
      <c r="O64" s="18">
        <f t="shared" ca="1" si="8"/>
        <v>0</v>
      </c>
      <c r="P64" s="18">
        <f t="shared" ca="1" si="8"/>
        <v>0</v>
      </c>
      <c r="Q64" s="18">
        <f t="shared" ca="1" si="8"/>
        <v>0</v>
      </c>
      <c r="R64" s="19">
        <f t="shared" ca="1" si="10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8">
        <f t="shared" ca="1" si="8"/>
        <v>0</v>
      </c>
      <c r="L65" s="18">
        <f t="shared" ca="1" si="8"/>
        <v>0</v>
      </c>
      <c r="M65" s="18">
        <f t="shared" ca="1" si="8"/>
        <v>0</v>
      </c>
      <c r="N65" s="18">
        <f t="shared" ca="1" si="8"/>
        <v>0</v>
      </c>
      <c r="O65" s="18">
        <f t="shared" ca="1" si="8"/>
        <v>0</v>
      </c>
      <c r="P65" s="18">
        <f t="shared" ca="1" si="8"/>
        <v>0</v>
      </c>
      <c r="Q65" s="18">
        <f t="shared" ca="1" si="8"/>
        <v>0</v>
      </c>
      <c r="R65" s="19">
        <f t="shared" ca="1" si="10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8">
        <f t="shared" ca="1" si="8"/>
        <v>0</v>
      </c>
      <c r="L66" s="18">
        <f t="shared" ca="1" si="8"/>
        <v>0</v>
      </c>
      <c r="M66" s="18">
        <f t="shared" ca="1" si="8"/>
        <v>0</v>
      </c>
      <c r="N66" s="18">
        <f t="shared" ca="1" si="8"/>
        <v>0</v>
      </c>
      <c r="O66" s="18">
        <f t="shared" ca="1" si="8"/>
        <v>0</v>
      </c>
      <c r="P66" s="18">
        <f t="shared" ca="1" si="8"/>
        <v>0</v>
      </c>
      <c r="Q66" s="18">
        <f t="shared" ca="1" si="8"/>
        <v>0</v>
      </c>
      <c r="R66" s="19">
        <f t="shared" ca="1" si="10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8">
        <f t="shared" ca="1" si="8"/>
        <v>0</v>
      </c>
      <c r="L67" s="18">
        <f t="shared" ca="1" si="8"/>
        <v>0</v>
      </c>
      <c r="M67" s="18">
        <f t="shared" ca="1" si="8"/>
        <v>0</v>
      </c>
      <c r="N67" s="18">
        <f t="shared" ca="1" si="8"/>
        <v>0</v>
      </c>
      <c r="O67" s="18">
        <f t="shared" ca="1" si="8"/>
        <v>0</v>
      </c>
      <c r="P67" s="18">
        <f t="shared" ca="1" si="8"/>
        <v>0</v>
      </c>
      <c r="Q67" s="18">
        <f t="shared" ca="1" si="8"/>
        <v>0</v>
      </c>
      <c r="R67" s="19">
        <f t="shared" ca="1" si="10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8">
        <f t="shared" ca="1" si="8"/>
        <v>0</v>
      </c>
      <c r="L68" s="18">
        <f t="shared" ca="1" si="8"/>
        <v>0</v>
      </c>
      <c r="M68" s="18">
        <f t="shared" ca="1" si="8"/>
        <v>0</v>
      </c>
      <c r="N68" s="18">
        <f t="shared" ca="1" si="8"/>
        <v>0</v>
      </c>
      <c r="O68" s="18">
        <f t="shared" ca="1" si="8"/>
        <v>0</v>
      </c>
      <c r="P68" s="18">
        <f t="shared" ca="1" si="8"/>
        <v>0</v>
      </c>
      <c r="Q68" s="18">
        <f t="shared" ca="1" si="8"/>
        <v>0</v>
      </c>
      <c r="R68" s="19">
        <f t="shared" ca="1" si="10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8">
        <f t="shared" ca="1" si="8"/>
        <v>0</v>
      </c>
      <c r="L69" s="18">
        <f t="shared" ca="1" si="8"/>
        <v>0</v>
      </c>
      <c r="M69" s="18">
        <f t="shared" ca="1" si="8"/>
        <v>0</v>
      </c>
      <c r="N69" s="18">
        <f t="shared" ca="1" si="8"/>
        <v>0</v>
      </c>
      <c r="O69" s="18">
        <f t="shared" ca="1" si="8"/>
        <v>0</v>
      </c>
      <c r="P69" s="18">
        <f t="shared" ca="1" si="8"/>
        <v>0</v>
      </c>
      <c r="Q69" s="18">
        <f t="shared" ca="1" si="8"/>
        <v>0</v>
      </c>
      <c r="R69" s="19">
        <f t="shared" ca="1" si="10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8">
        <f t="shared" ca="1" si="8"/>
        <v>0</v>
      </c>
      <c r="L70" s="18">
        <f t="shared" ca="1" si="8"/>
        <v>0</v>
      </c>
      <c r="M70" s="18">
        <f t="shared" ca="1" si="8"/>
        <v>0</v>
      </c>
      <c r="N70" s="18">
        <f t="shared" ca="1" si="8"/>
        <v>0</v>
      </c>
      <c r="O70" s="18">
        <f t="shared" ca="1" si="8"/>
        <v>0</v>
      </c>
      <c r="P70" s="18">
        <f t="shared" ca="1" si="8"/>
        <v>0</v>
      </c>
      <c r="Q70" s="18">
        <f t="shared" ca="1" si="8"/>
        <v>0</v>
      </c>
      <c r="R70" s="19">
        <f t="shared" ca="1" si="10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ref="D71:Q74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8">
        <f t="shared" ca="1" si="11"/>
        <v>0</v>
      </c>
      <c r="L71" s="18">
        <f t="shared" ca="1" si="11"/>
        <v>0</v>
      </c>
      <c r="M71" s="18">
        <f t="shared" ca="1" si="11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9">
        <f t="shared" ca="1" si="10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8">
        <f t="shared" ca="1" si="11"/>
        <v>0</v>
      </c>
      <c r="L72" s="18">
        <f t="shared" ca="1" si="11"/>
        <v>0</v>
      </c>
      <c r="M72" s="18">
        <f t="shared" ca="1" si="11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9">
        <f t="shared" ca="1" si="10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8">
        <f t="shared" ca="1" si="11"/>
        <v>0</v>
      </c>
      <c r="L73" s="18">
        <f t="shared" ca="1" si="11"/>
        <v>0</v>
      </c>
      <c r="M73" s="18">
        <f t="shared" ca="1" si="11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9">
        <f t="shared" ca="1" si="10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8">
        <f t="shared" ca="1" si="11"/>
        <v>0</v>
      </c>
      <c r="L74" s="18">
        <f t="shared" ca="1" si="11"/>
        <v>0</v>
      </c>
      <c r="M74" s="18">
        <f t="shared" ca="1" si="11"/>
        <v>0</v>
      </c>
      <c r="N74" s="18">
        <f t="shared" ca="1" si="11"/>
        <v>0</v>
      </c>
      <c r="O74" s="18">
        <f t="shared" ca="1" si="11"/>
        <v>0</v>
      </c>
      <c r="P74" s="18">
        <f t="shared" ca="1" si="11"/>
        <v>0</v>
      </c>
      <c r="Q74" s="18">
        <f t="shared" ca="1" si="11"/>
        <v>0</v>
      </c>
      <c r="R74" s="19">
        <f t="shared" ca="1" si="10"/>
        <v>0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Q75" ca="1" si="12">SUMIF($C$7:$C$74,"HD",D$7:D$74)</f>
        <v>1538757153.8063581</v>
      </c>
      <c r="E75" s="49">
        <f t="shared" ca="1" si="12"/>
        <v>1762551274.8435209</v>
      </c>
      <c r="F75" s="49">
        <f t="shared" ca="1" si="12"/>
        <v>574012.99999999988</v>
      </c>
      <c r="G75" s="49">
        <f t="shared" ca="1" si="12"/>
        <v>13143256.289999999</v>
      </c>
      <c r="H75" s="49">
        <f t="shared" ca="1" si="12"/>
        <v>10646759.030000001</v>
      </c>
      <c r="I75" s="49">
        <f t="shared" ca="1" si="12"/>
        <v>121351044.09009999</v>
      </c>
      <c r="J75" s="49">
        <f t="shared" ca="1" si="12"/>
        <v>41903328.859700009</v>
      </c>
      <c r="K75" s="49">
        <f t="shared" ca="1" si="12"/>
        <v>5834844.8199999984</v>
      </c>
      <c r="L75" s="49">
        <f t="shared" ca="1" si="12"/>
        <v>0</v>
      </c>
      <c r="M75" s="49">
        <f t="shared" ca="1" si="12"/>
        <v>797396577.21539927</v>
      </c>
      <c r="N75" s="49">
        <f t="shared" ca="1" si="12"/>
        <v>8023783.5800000001</v>
      </c>
      <c r="O75" s="49">
        <f t="shared" ca="1" si="12"/>
        <v>0</v>
      </c>
      <c r="P75" s="49">
        <f t="shared" ca="1" si="12"/>
        <v>80952.3</v>
      </c>
      <c r="Q75" s="49">
        <f t="shared" ca="1" si="12"/>
        <v>588331427.62999988</v>
      </c>
      <c r="R75" s="49">
        <f t="shared" ca="1" si="10"/>
        <v>4888594415.4650793</v>
      </c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Q76" ca="1" si="13">SUMIF($C$7:$C$74,"H",D$7:D$74)+SUMIF($C$7:$C$74,"E",D$7:D$74)</f>
        <v>0</v>
      </c>
      <c r="E76" s="49">
        <f t="shared" ca="1" si="13"/>
        <v>0</v>
      </c>
      <c r="F76" s="49">
        <f t="shared" ca="1" si="13"/>
        <v>0</v>
      </c>
      <c r="G76" s="49">
        <f t="shared" ca="1" si="13"/>
        <v>0</v>
      </c>
      <c r="H76" s="49">
        <f t="shared" ca="1" si="13"/>
        <v>0</v>
      </c>
      <c r="I76" s="49">
        <f t="shared" ca="1" si="13"/>
        <v>0</v>
      </c>
      <c r="J76" s="49">
        <f t="shared" ca="1" si="13"/>
        <v>0</v>
      </c>
      <c r="K76" s="49">
        <f t="shared" ca="1" si="13"/>
        <v>0</v>
      </c>
      <c r="L76" s="49">
        <f t="shared" ca="1" si="13"/>
        <v>0</v>
      </c>
      <c r="M76" s="49">
        <f t="shared" ca="1" si="13"/>
        <v>0</v>
      </c>
      <c r="N76" s="49">
        <f t="shared" ca="1" si="13"/>
        <v>0</v>
      </c>
      <c r="O76" s="49">
        <f t="shared" ca="1" si="13"/>
        <v>0</v>
      </c>
      <c r="P76" s="49">
        <f t="shared" ca="1" si="13"/>
        <v>0</v>
      </c>
      <c r="Q76" s="49">
        <f t="shared" ca="1" si="13"/>
        <v>0</v>
      </c>
      <c r="R76" s="49">
        <f t="shared" ca="1" si="10"/>
        <v>0</v>
      </c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P77" ca="1" si="14">D75+D76</f>
        <v>1538757153.8063581</v>
      </c>
      <c r="E77" s="49">
        <f t="shared" ca="1" si="14"/>
        <v>1762551274.8435209</v>
      </c>
      <c r="F77" s="49">
        <f t="shared" ca="1" si="14"/>
        <v>574012.99999999988</v>
      </c>
      <c r="G77" s="49">
        <f t="shared" ca="1" si="14"/>
        <v>13143256.289999999</v>
      </c>
      <c r="H77" s="49">
        <f t="shared" ca="1" si="14"/>
        <v>10646759.030000001</v>
      </c>
      <c r="I77" s="49">
        <f t="shared" ca="1" si="14"/>
        <v>121351044.09009999</v>
      </c>
      <c r="J77" s="49">
        <f t="shared" ca="1" si="14"/>
        <v>41903328.859700009</v>
      </c>
      <c r="K77" s="49">
        <f t="shared" ca="1" si="14"/>
        <v>5834844.8199999984</v>
      </c>
      <c r="L77" s="49">
        <f t="shared" ca="1" si="14"/>
        <v>0</v>
      </c>
      <c r="M77" s="49">
        <f t="shared" ca="1" si="14"/>
        <v>797396577.21539927</v>
      </c>
      <c r="N77" s="49">
        <f t="shared" ca="1" si="14"/>
        <v>8023783.5800000001</v>
      </c>
      <c r="O77" s="49">
        <f t="shared" ca="1" si="14"/>
        <v>0</v>
      </c>
      <c r="P77" s="49">
        <f t="shared" ca="1" si="14"/>
        <v>80952.3</v>
      </c>
      <c r="Q77" s="49">
        <f ca="1">Q75+Q76</f>
        <v>588331427.62999988</v>
      </c>
      <c r="R77" s="49">
        <f t="shared" ca="1" si="10"/>
        <v>4888594415.4650793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7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362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348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906942.5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1693058.9</v>
      </c>
      <c r="I8" s="18">
        <f t="shared" ca="1" si="0"/>
        <v>0</v>
      </c>
      <c r="J8" s="19">
        <f t="shared" ref="J8:J23" ca="1" si="1">+SUM(D8:I8)</f>
        <v>2600001.4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2157714.7999999998</v>
      </c>
      <c r="I10" s="18">
        <f t="shared" ca="1" si="0"/>
        <v>1842102.79</v>
      </c>
      <c r="J10" s="19">
        <f t="shared" ca="1" si="1"/>
        <v>4295937.59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217513450.80693349</v>
      </c>
      <c r="I12" s="18">
        <f t="shared" ca="1" si="0"/>
        <v>0</v>
      </c>
      <c r="J12" s="19">
        <f t="shared" ca="1" si="1"/>
        <v>217513450.80693349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-368488.34</v>
      </c>
      <c r="I13" s="18">
        <f t="shared" ca="1" si="0"/>
        <v>0</v>
      </c>
      <c r="J13" s="19">
        <f t="shared" ca="1" si="1"/>
        <v>-368488.34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793622.6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793622.6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137275559.07057726</v>
      </c>
      <c r="I16" s="18">
        <f t="shared" ca="1" si="0"/>
        <v>116074498.16942252</v>
      </c>
      <c r="J16" s="19">
        <f t="shared" ca="1" si="1"/>
        <v>253350057.23999977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136866932.67586058</v>
      </c>
      <c r="I19" s="18">
        <f t="shared" ca="1" si="0"/>
        <v>68032059.241943642</v>
      </c>
      <c r="J19" s="19">
        <f t="shared" ca="1" si="1"/>
        <v>204898991.91780424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1535918.3199999998</v>
      </c>
      <c r="I20" s="18">
        <f t="shared" ca="1" si="0"/>
        <v>0</v>
      </c>
      <c r="J20" s="19">
        <f t="shared" ca="1" si="1"/>
        <v>1535918.3199999998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28281428.120000001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10049487.609999999</v>
      </c>
      <c r="I23" s="18">
        <f t="shared" ca="1" si="0"/>
        <v>-11271.410000000003</v>
      </c>
      <c r="J23" s="19">
        <f t="shared" ca="1" si="1"/>
        <v>38319644.320000008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109330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109330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4260768.57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4260768.57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t="shared" ref="J53" ca="1" si="5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2001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243</v>
      </c>
      <c r="B55" s="17">
        <v>2002</v>
      </c>
      <c r="C55" s="58" t="s">
        <v>244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246</v>
      </c>
      <c r="B56" s="17">
        <v>2005</v>
      </c>
      <c r="C56" s="58" t="s">
        <v>244</v>
      </c>
      <c r="D56" s="18">
        <f t="shared" ref="D56:I71" ca="1" si="6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2006</v>
      </c>
      <c r="C57" s="58" t="s">
        <v>244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2007</v>
      </c>
      <c r="C58" s="58" t="s">
        <v>244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9">
        <f ca="1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252</v>
      </c>
      <c r="B59" s="17">
        <v>3001</v>
      </c>
      <c r="C59" s="58" t="s">
        <v>253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9">
        <f t="shared" ref="J59:J74" ca="1" si="7">+SUM(D59:I59)</f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255</v>
      </c>
      <c r="B60" s="17">
        <v>3002</v>
      </c>
      <c r="C60" s="58" t="s">
        <v>253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9">
        <f t="shared" ca="1" si="7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3003</v>
      </c>
      <c r="C61" s="58" t="s">
        <v>253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9">
        <f t="shared" ca="1" si="7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3004</v>
      </c>
      <c r="C62" s="58" t="s">
        <v>253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9">
        <f t="shared" ca="1" si="7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3005</v>
      </c>
      <c r="C63" s="58" t="s">
        <v>253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9">
        <f t="shared" ca="1" si="7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3006</v>
      </c>
      <c r="C64" s="58" t="s">
        <v>253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9">
        <f t="shared" ca="1" si="7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9">
        <f t="shared" ca="1" si="7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9">
        <f t="shared" ca="1" si="7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9">
        <f t="shared" ca="1" si="7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9">
        <f t="shared" ca="1" si="7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9">
        <f t="shared" ca="1" si="7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6"/>
        <v>0</v>
      </c>
      <c r="E70" s="18">
        <f t="shared" ca="1" si="6"/>
        <v>0</v>
      </c>
      <c r="F70" s="18">
        <f t="shared" ca="1" si="6"/>
        <v>0</v>
      </c>
      <c r="G70" s="18">
        <f t="shared" ca="1" si="6"/>
        <v>0</v>
      </c>
      <c r="H70" s="18">
        <f t="shared" ca="1" si="6"/>
        <v>0</v>
      </c>
      <c r="I70" s="18">
        <f t="shared" ca="1" si="6"/>
        <v>0</v>
      </c>
      <c r="J70" s="19">
        <f t="shared" ca="1" si="7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6"/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9">
        <f t="shared" ca="1" si="7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ref="D72:I74" ca="1" si="8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8"/>
        <v>0</v>
      </c>
      <c r="F72" s="18">
        <f t="shared" ca="1" si="8"/>
        <v>0</v>
      </c>
      <c r="G72" s="18">
        <f t="shared" ca="1" si="8"/>
        <v>0</v>
      </c>
      <c r="H72" s="18">
        <f t="shared" ca="1" si="8"/>
        <v>0</v>
      </c>
      <c r="I72" s="18">
        <f t="shared" ca="1" si="8"/>
        <v>0</v>
      </c>
      <c r="J72" s="19">
        <f t="shared" ca="1" si="7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8"/>
        <v>0</v>
      </c>
      <c r="E73" s="18">
        <f t="shared" ca="1" si="8"/>
        <v>0</v>
      </c>
      <c r="F73" s="18">
        <f t="shared" ca="1" si="8"/>
        <v>0</v>
      </c>
      <c r="G73" s="18">
        <f t="shared" ca="1" si="8"/>
        <v>0</v>
      </c>
      <c r="H73" s="18">
        <f t="shared" ca="1" si="8"/>
        <v>0</v>
      </c>
      <c r="I73" s="18">
        <f t="shared" ca="1" si="8"/>
        <v>0</v>
      </c>
      <c r="J73" s="19">
        <f t="shared" ca="1" si="7"/>
        <v>0</v>
      </c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HW73" s="35"/>
      <c r="HX73" s="35"/>
      <c r="HY73" s="35"/>
      <c r="HZ73" s="35"/>
      <c r="IA73" s="35"/>
    </row>
    <row r="74" spans="1:235" s="35" customFormat="1">
      <c r="A74" s="57" t="s">
        <v>283</v>
      </c>
      <c r="B74" s="17">
        <v>3018</v>
      </c>
      <c r="C74" s="58" t="s">
        <v>253</v>
      </c>
      <c r="D74" s="18">
        <f t="shared" ca="1" si="8"/>
        <v>0</v>
      </c>
      <c r="E74" s="18">
        <f t="shared" ca="1" si="8"/>
        <v>0</v>
      </c>
      <c r="F74" s="18">
        <f t="shared" ca="1" si="8"/>
        <v>0</v>
      </c>
      <c r="G74" s="18">
        <f t="shared" ca="1" si="8"/>
        <v>0</v>
      </c>
      <c r="H74" s="18">
        <f t="shared" ca="1" si="8"/>
        <v>0</v>
      </c>
      <c r="I74" s="18">
        <f t="shared" ca="1" si="8"/>
        <v>0</v>
      </c>
      <c r="J74" s="19">
        <f t="shared" ca="1" si="7"/>
        <v>0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</row>
    <row r="75" spans="1:235" s="35" customFormat="1">
      <c r="A75" s="59" t="s">
        <v>285</v>
      </c>
      <c r="B75" s="48">
        <v>9000</v>
      </c>
      <c r="C75" s="58" t="s">
        <v>286</v>
      </c>
      <c r="D75" s="49">
        <f t="shared" ref="D75:J75" ca="1" si="9">SUMIF($C$7:$C$74,"HD",D$7:D$74)</f>
        <v>34678298.560000002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507006683.84337133</v>
      </c>
      <c r="I75" s="49">
        <f t="shared" ca="1" si="9"/>
        <v>185681854.63136616</v>
      </c>
      <c r="J75" s="49">
        <f t="shared" ca="1" si="9"/>
        <v>727366837.03473771</v>
      </c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J76" ca="1" si="10">SUMIF($C$7:$C$74,"H",D$7:D$74)+SUMIF($C$7:$C$74,"E",D$7:D$74)</f>
        <v>0</v>
      </c>
      <c r="E76" s="49">
        <f t="shared" ca="1" si="10"/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0</v>
      </c>
      <c r="I76" s="49">
        <f t="shared" ca="1" si="10"/>
        <v>0</v>
      </c>
      <c r="J76" s="49">
        <f t="shared" ca="1" si="10"/>
        <v>0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ca="1">D75+D76</f>
        <v>34678298.560000002</v>
      </c>
      <c r="E77" s="49">
        <f t="shared" ref="E77:J77" ca="1" si="11">E75+E76</f>
        <v>0</v>
      </c>
      <c r="F77" s="49">
        <f t="shared" ca="1" si="11"/>
        <v>0</v>
      </c>
      <c r="G77" s="49">
        <f t="shared" ca="1" si="11"/>
        <v>0</v>
      </c>
      <c r="H77" s="49">
        <f t="shared" ca="1" si="11"/>
        <v>507006683.84337133</v>
      </c>
      <c r="I77" s="49">
        <f t="shared" ca="1" si="11"/>
        <v>185681854.63136616</v>
      </c>
      <c r="J77" s="49">
        <f t="shared" ca="1" si="11"/>
        <v>727366837.03473771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362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350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4835803.1899999995</v>
      </c>
      <c r="H7" s="19">
        <f ca="1">+SUM(D7:G7)</f>
        <v>4835803.1899999995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3552669.47</v>
      </c>
      <c r="H8" s="19">
        <f t="shared" ref="H8:H23" ca="1" si="1">+SUM(D8:G8)</f>
        <v>3552669.47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17811165.41</v>
      </c>
      <c r="E10" s="18">
        <f t="shared" ca="1" si="0"/>
        <v>0</v>
      </c>
      <c r="F10" s="18">
        <f t="shared" ca="1" si="0"/>
        <v>0</v>
      </c>
      <c r="G10" s="18">
        <f t="shared" ca="1" si="0"/>
        <v>3109138.0899999901</v>
      </c>
      <c r="H10" s="19">
        <f t="shared" ca="1" si="1"/>
        <v>20920303.499999989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3486692.42</v>
      </c>
      <c r="E11" s="18">
        <f t="shared" ca="1" si="0"/>
        <v>0</v>
      </c>
      <c r="F11" s="18">
        <f t="shared" ca="1" si="0"/>
        <v>0</v>
      </c>
      <c r="G11" s="18">
        <f t="shared" ca="1" si="0"/>
        <v>30496.522400000002</v>
      </c>
      <c r="H11" s="19">
        <f t="shared" ca="1" si="1"/>
        <v>3517188.9424000001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164191.52000000002</v>
      </c>
      <c r="H13" s="19">
        <f t="shared" ca="1" si="1"/>
        <v>164191.52000000002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4614870.1500000004</v>
      </c>
      <c r="H14" s="19">
        <f t="shared" ca="1" si="1"/>
        <v>4614870.1500000004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183749</v>
      </c>
      <c r="H17" s="19">
        <f t="shared" ca="1" si="1"/>
        <v>183749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321374.33</v>
      </c>
      <c r="H18" s="19">
        <f t="shared" ca="1" si="1"/>
        <v>321374.33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71084150.402195662</v>
      </c>
      <c r="F19" s="18">
        <f t="shared" ca="1" si="0"/>
        <v>0</v>
      </c>
      <c r="G19" s="18">
        <f t="shared" ca="1" si="0"/>
        <v>0</v>
      </c>
      <c r="H19" s="19">
        <f t="shared" ca="1" si="1"/>
        <v>71084150.402195662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1000</v>
      </c>
      <c r="F20" s="18">
        <f t="shared" ca="1" si="0"/>
        <v>0</v>
      </c>
      <c r="G20" s="18">
        <f t="shared" ca="1" si="0"/>
        <v>0</v>
      </c>
      <c r="H20" s="19">
        <f t="shared" ca="1" si="1"/>
        <v>1000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262239.2</v>
      </c>
      <c r="H21" s="19">
        <f t="shared" ca="1" si="1"/>
        <v>262239.2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306162.94</v>
      </c>
      <c r="H22" s="19">
        <f t="shared" ca="1" si="1"/>
        <v>306162.94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6256692.5200000005</v>
      </c>
      <c r="E23" s="18">
        <f t="shared" ca="1" si="0"/>
        <v>0</v>
      </c>
      <c r="F23" s="18">
        <f t="shared" ca="1" si="0"/>
        <v>0</v>
      </c>
      <c r="G23" s="18">
        <f t="shared" ca="1" si="0"/>
        <v>11045405.750000002</v>
      </c>
      <c r="H23" s="19">
        <f t="shared" ca="1" si="1"/>
        <v>17302098.270000003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1154717.98</v>
      </c>
      <c r="E24" s="18">
        <f t="shared" ca="1" si="2"/>
        <v>0</v>
      </c>
      <c r="F24" s="18">
        <f t="shared" ca="1" si="2"/>
        <v>0</v>
      </c>
      <c r="G24" s="18">
        <f t="shared" ca="1" si="2"/>
        <v>54876108.590000004</v>
      </c>
      <c r="H24" s="19">
        <f t="shared" ref="H24:H42" ca="1" si="3">+SUM(D24:G24)</f>
        <v>56030826.57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6501030.6599999303</v>
      </c>
      <c r="E25" s="18">
        <f t="shared" ca="1" si="2"/>
        <v>0</v>
      </c>
      <c r="F25" s="18">
        <f t="shared" ca="1" si="2"/>
        <v>0</v>
      </c>
      <c r="G25" s="18">
        <f t="shared" ca="1" si="2"/>
        <v>356582.84</v>
      </c>
      <c r="H25" s="19">
        <f t="shared" ca="1" si="3"/>
        <v>6857613.4999999302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2830000.66</v>
      </c>
      <c r="H27" s="19">
        <f t="shared" ca="1" si="3"/>
        <v>2830000.66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12303853.58</v>
      </c>
      <c r="H28" s="19">
        <f t="shared" ca="1" si="3"/>
        <v>12303853.58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82684.89</v>
      </c>
      <c r="H29" s="19">
        <f t="shared" ca="1" si="3"/>
        <v>82684.89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2930875.6246000002</v>
      </c>
      <c r="H30" s="19">
        <f t="shared" ca="1" si="3"/>
        <v>2930875.6246000002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1838214.71</v>
      </c>
      <c r="H32" s="19">
        <f t="shared" ca="1" si="3"/>
        <v>1838214.71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751560.77</v>
      </c>
      <c r="E33" s="18">
        <f t="shared" ca="1" si="2"/>
        <v>0</v>
      </c>
      <c r="F33" s="18">
        <f t="shared" ca="1" si="2"/>
        <v>0</v>
      </c>
      <c r="G33" s="18">
        <f t="shared" ca="1" si="2"/>
        <v>836670.10000000009</v>
      </c>
      <c r="H33" s="19">
        <f t="shared" ca="1" si="3"/>
        <v>1588230.87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861261.8200000003</v>
      </c>
      <c r="E34" s="18">
        <f t="shared" ca="1" si="2"/>
        <v>0</v>
      </c>
      <c r="F34" s="18">
        <f t="shared" ca="1" si="2"/>
        <v>0</v>
      </c>
      <c r="G34" s="18">
        <f t="shared" ca="1" si="2"/>
        <v>4821.13</v>
      </c>
      <c r="H34" s="19">
        <f t="shared" ca="1" si="3"/>
        <v>866082.9500000003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15641213.879999999</v>
      </c>
      <c r="H35" s="19">
        <f t="shared" ca="1" si="3"/>
        <v>15641213.879999999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498712</v>
      </c>
      <c r="H36" s="19">
        <f t="shared" ca="1" si="3"/>
        <v>498712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4894156.97</v>
      </c>
      <c r="H38" s="19">
        <f t="shared" ca="1" si="3"/>
        <v>4894156.97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131934.87</v>
      </c>
      <c r="H39" s="19">
        <f t="shared" ca="1" si="3"/>
        <v>131934.87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8588155.6300000008</v>
      </c>
      <c r="E40" s="18">
        <f t="shared" ca="1" si="2"/>
        <v>0</v>
      </c>
      <c r="F40" s="18">
        <f t="shared" ca="1" si="2"/>
        <v>231891.17</v>
      </c>
      <c r="G40" s="18">
        <f t="shared" ca="1" si="2"/>
        <v>43360.3</v>
      </c>
      <c r="H40" s="19">
        <f t="shared" ca="1" si="3"/>
        <v>8863407.1000000015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83462.48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83462.48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2550</v>
      </c>
      <c r="H43" s="19">
        <f t="shared" ref="H43:H52" ca="1" si="4">+SUM(D43:G43)</f>
        <v>2550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17863.09</v>
      </c>
      <c r="H44" s="19">
        <f t="shared" ca="1" si="4"/>
        <v>17863.09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85211843.890000001</v>
      </c>
      <c r="E46" s="18">
        <f t="shared" ca="1" si="5"/>
        <v>0</v>
      </c>
      <c r="F46" s="18">
        <f t="shared" ca="1" si="5"/>
        <v>0</v>
      </c>
      <c r="G46" s="18">
        <f t="shared" ca="1" si="5"/>
        <v>278674.53000000003</v>
      </c>
      <c r="H46" s="19">
        <f t="shared" ca="1" si="4"/>
        <v>85490518.420000002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994.79</v>
      </c>
      <c r="H47" s="19">
        <f t="shared" ca="1" si="4"/>
        <v>994.79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1894.5</v>
      </c>
      <c r="H49" s="19">
        <f t="shared" ca="1" si="4"/>
        <v>1894.5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84615.48</v>
      </c>
      <c r="H52" s="19">
        <f t="shared" ca="1" si="4"/>
        <v>84615.48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21047.62</v>
      </c>
      <c r="H53" s="19">
        <f t="shared" ref="H53" ca="1" si="6">+SUM(D53:G53)</f>
        <v>21047.62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2001</v>
      </c>
      <c r="C54" s="58" t="s">
        <v>146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243</v>
      </c>
      <c r="B55" s="17">
        <v>2002</v>
      </c>
      <c r="C55" s="58" t="s">
        <v>244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ref="H59:H74" ca="1" si="7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255</v>
      </c>
      <c r="B60" s="17">
        <v>3002</v>
      </c>
      <c r="C60" s="58" t="s">
        <v>253</v>
      </c>
      <c r="D60" s="18">
        <f t="shared" ref="D60:G74" ca="1" si="8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9">
        <f t="shared" ca="1" si="7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3003</v>
      </c>
      <c r="C61" s="58" t="s">
        <v>253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9">
        <f t="shared" ca="1" si="7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3004</v>
      </c>
      <c r="C62" s="58" t="s">
        <v>253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9">
        <f t="shared" ca="1" si="7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3005</v>
      </c>
      <c r="C63" s="58" t="s">
        <v>253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9">
        <f t="shared" ca="1" si="7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3006</v>
      </c>
      <c r="C64" s="58" t="s">
        <v>253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9">
        <f t="shared" ca="1" si="7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9">
        <f t="shared" ca="1" si="7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9">
        <f t="shared" ca="1" si="7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9">
        <f t="shared" ca="1" si="7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9">
        <f t="shared" ca="1" si="7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9">
        <f t="shared" ca="1" si="7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9">
        <f t="shared" ca="1" si="7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8"/>
        <v>0</v>
      </c>
      <c r="E71" s="18">
        <f t="shared" ca="1" si="8"/>
        <v>0</v>
      </c>
      <c r="F71" s="18">
        <f t="shared" ca="1" si="8"/>
        <v>0</v>
      </c>
      <c r="G71" s="18">
        <f t="shared" ca="1" si="8"/>
        <v>0</v>
      </c>
      <c r="H71" s="19">
        <f t="shared" ca="1" si="7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8"/>
        <v>0</v>
      </c>
      <c r="E72" s="18">
        <f t="shared" ca="1" si="8"/>
        <v>0</v>
      </c>
      <c r="F72" s="18">
        <f t="shared" ca="1" si="8"/>
        <v>0</v>
      </c>
      <c r="G72" s="18">
        <f t="shared" ca="1" si="8"/>
        <v>0</v>
      </c>
      <c r="H72" s="19">
        <f t="shared" ca="1" si="7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8"/>
        <v>0</v>
      </c>
      <c r="E73" s="18">
        <f t="shared" ca="1" si="8"/>
        <v>0</v>
      </c>
      <c r="F73" s="18">
        <f t="shared" ca="1" si="8"/>
        <v>0</v>
      </c>
      <c r="G73" s="18">
        <f t="shared" ca="1" si="8"/>
        <v>0</v>
      </c>
      <c r="H73" s="19">
        <f t="shared" ca="1" si="7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8"/>
        <v>0</v>
      </c>
      <c r="E74" s="18">
        <f t="shared" ca="1" si="8"/>
        <v>0</v>
      </c>
      <c r="F74" s="18">
        <f t="shared" ca="1" si="8"/>
        <v>0</v>
      </c>
      <c r="G74" s="18">
        <f t="shared" ca="1" si="8"/>
        <v>0</v>
      </c>
      <c r="H74" s="19">
        <f t="shared" ca="1" si="7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ca="1">SUMIF($C$7:$C$74,"HD",D$7:D$74)</f>
        <v>130706583.57999992</v>
      </c>
      <c r="E75" s="49">
        <f ca="1">SUMIF($C$7:$C$74,"HD",E$7:E$74)</f>
        <v>71085150.402195662</v>
      </c>
      <c r="F75" s="49">
        <f ca="1">SUMIF($C$7:$C$74,"HD",F$7:F$74)</f>
        <v>231891.17</v>
      </c>
      <c r="G75" s="49">
        <f ca="1">SUMIF($C$7:$C$74,"HD",G$7:G$74)</f>
        <v>126102930.31699999</v>
      </c>
      <c r="H75" s="49">
        <f ca="1">SUMIF($C$7:$C$74,"HD",H$7:H$74)</f>
        <v>328126555.4691956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49">
        <f ca="1">SUMIF($C$7:$C$74,"H",G$7:G$74)+SUMIF($C$7:$C$74,"E",G$7:G$74)</f>
        <v>0</v>
      </c>
      <c r="H76" s="49">
        <f ca="1">SUMIF($C$7:$C$74,"H",H$7:H$74)+SUMIF($C$7:$C$74,"E",H$7:H$74)</f>
        <v>0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ca="1">D75+D76</f>
        <v>130706583.57999992</v>
      </c>
      <c r="E77" s="49">
        <f ca="1">E75+E76</f>
        <v>71085150.402195662</v>
      </c>
      <c r="F77" s="49">
        <f ca="1">F75+F76</f>
        <v>231891.17</v>
      </c>
      <c r="G77" s="49">
        <f ca="1">G75+G76</f>
        <v>126102930.31699999</v>
      </c>
      <c r="H77" s="49">
        <f ca="1">H75+H76</f>
        <v>328126555.4691956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61278756.910000004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61278756.910000004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460317577.16000003</v>
      </c>
      <c r="E8" s="18">
        <f t="shared" ca="1" si="0"/>
        <v>37633777.079999998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100112733.7</v>
      </c>
      <c r="M8" s="19">
        <f t="shared" ca="1" si="1"/>
        <v>598064087.94000006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94031193.109999999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12321109.859999999</v>
      </c>
      <c r="M9" s="19">
        <f t="shared" ca="1" si="1"/>
        <v>106352302.97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56945820.659999996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56309065.439998597</v>
      </c>
      <c r="M10" s="19">
        <f t="shared" ca="1" si="1"/>
        <v>113254886.09999859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44661.199500000002</v>
      </c>
      <c r="L11" s="18">
        <f t="shared" ca="1" si="0"/>
        <v>0</v>
      </c>
      <c r="M11" s="19">
        <f t="shared" ca="1" si="1"/>
        <v>44661.199500000002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15407864.659999998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15407864.659999998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623426449.99000001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623426449.99000001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-1347179.8514190509</v>
      </c>
      <c r="L15" s="18">
        <f t="shared" ca="1" si="0"/>
        <v>23560222.994126998</v>
      </c>
      <c r="M15" s="19">
        <f t="shared" ca="1" si="1"/>
        <v>22213043.142707948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11628367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11628367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10609803.67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10609803.67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559898972.07000005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380033.10000000003</v>
      </c>
      <c r="M20" s="19">
        <f t="shared" ca="1" si="1"/>
        <v>560279005.17000008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200</v>
      </c>
      <c r="M21" s="19">
        <f t="shared" ca="1" si="1"/>
        <v>200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8315394.0099999998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7545357.54</v>
      </c>
      <c r="L22" s="18">
        <f t="shared" ca="1" si="0"/>
        <v>0</v>
      </c>
      <c r="M22" s="19">
        <f t="shared" ca="1" si="1"/>
        <v>15860751.550000001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24428096.890000001</v>
      </c>
      <c r="E23" s="18">
        <f t="shared" ca="1" si="2"/>
        <v>0</v>
      </c>
      <c r="F23" s="18">
        <f t="shared" ca="1" si="2"/>
        <v>2624799.44</v>
      </c>
      <c r="G23" s="18">
        <f t="shared" ca="1" si="2"/>
        <v>0</v>
      </c>
      <c r="H23" s="18">
        <f t="shared" ca="1" si="2"/>
        <v>0</v>
      </c>
      <c r="I23" s="18">
        <f t="shared" ca="1" si="2"/>
        <v>760933.11</v>
      </c>
      <c r="J23" s="18">
        <f t="shared" ca="1" si="2"/>
        <v>0</v>
      </c>
      <c r="K23" s="18">
        <f t="shared" ca="1" si="2"/>
        <v>5900122.3200000003</v>
      </c>
      <c r="L23" s="18">
        <f t="shared" ca="1" si="2"/>
        <v>0</v>
      </c>
      <c r="M23" s="19">
        <f t="shared" ca="1" si="1"/>
        <v>33713951.760000005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530051720.41000003</v>
      </c>
      <c r="M24" s="19">
        <f t="shared" ca="1" si="1"/>
        <v>530051720.41000003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4566335.4000000004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4566335.4000000004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11790.21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1480026.92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5952691.8899999997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5952691.8899999997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3523111.45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3523111.45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75600.320000000007</v>
      </c>
      <c r="E29" s="18">
        <f t="shared" ca="1" si="2"/>
        <v>13805.64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14462123.720000001</v>
      </c>
      <c r="M29" s="19">
        <f t="shared" ca="1" si="1"/>
        <v>14551529.680000002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77594827.561100006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77594827.561100006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3131895.3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101942.55</v>
      </c>
      <c r="L31" s="18">
        <f t="shared" ca="1" si="2"/>
        <v>0</v>
      </c>
      <c r="M31" s="19">
        <f t="shared" ca="1" si="1"/>
        <v>3233837.8499999996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34742704.917117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1552728.9</v>
      </c>
      <c r="L32" s="18">
        <f t="shared" ca="1" si="2"/>
        <v>0</v>
      </c>
      <c r="M32" s="19">
        <f t="shared" ca="1" si="1"/>
        <v>36295433.817116998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8430538.6499999966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8430538.6499999966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1318.67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1318.67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87436922.590000004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87436923.49000001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24588866.170000002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137383.71</v>
      </c>
      <c r="L38" s="18">
        <f t="shared" ca="1" si="2"/>
        <v>5910.84</v>
      </c>
      <c r="M38" s="19">
        <f t="shared" ca="1" si="1"/>
        <v>24732160.720000003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891057.58020100009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891057.58020100009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24877.22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24877.22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58220.730000000396</v>
      </c>
      <c r="L43" s="18">
        <f t="shared" ca="1" si="3"/>
        <v>0</v>
      </c>
      <c r="M43" s="19">
        <f t="shared" ca="1" si="1"/>
        <v>58220.730000000396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86331.06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1250.19</v>
      </c>
      <c r="L46" s="18">
        <f t="shared" ca="1" si="3"/>
        <v>0</v>
      </c>
      <c r="M46" s="19">
        <f t="shared" ca="1" si="1"/>
        <v>87581.25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368912.75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368912.75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241322.46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241322.46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2066.91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2066.91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75486992.290000007</v>
      </c>
      <c r="M53" s="19">
        <f t="shared" ref="M53" ca="1" si="4">+SUM(D53:L53)</f>
        <v>75486992.290000007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ref="D55:L70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8">
        <f t="shared" ca="1" si="5"/>
        <v>0</v>
      </c>
      <c r="I55" s="18">
        <f t="shared" ca="1" si="5"/>
        <v>0</v>
      </c>
      <c r="J55" s="18">
        <f t="shared" ca="1" si="5"/>
        <v>0</v>
      </c>
      <c r="K55" s="18">
        <f t="shared" ca="1" si="5"/>
        <v>0</v>
      </c>
      <c r="L55" s="18">
        <f t="shared" ca="1" si="5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8">
        <f t="shared" ca="1" si="5"/>
        <v>0</v>
      </c>
      <c r="K56" s="18">
        <f t="shared" ca="1" si="5"/>
        <v>0</v>
      </c>
      <c r="L56" s="18">
        <f t="shared" ca="1" si="5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8">
        <f t="shared" ca="1" si="5"/>
        <v>0</v>
      </c>
      <c r="K57" s="18">
        <f t="shared" ca="1" si="5"/>
        <v>0</v>
      </c>
      <c r="L57" s="18">
        <f t="shared" ca="1" si="5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8">
        <f t="shared" ca="1" si="5"/>
        <v>0</v>
      </c>
      <c r="K58" s="18">
        <f t="shared" ca="1" si="5"/>
        <v>0</v>
      </c>
      <c r="L58" s="18">
        <f t="shared" ca="1" si="5"/>
        <v>0</v>
      </c>
      <c r="M58" s="19">
        <f ca="1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8">
        <f t="shared" ca="1" si="5"/>
        <v>0</v>
      </c>
      <c r="K59" s="18">
        <f t="shared" ca="1" si="5"/>
        <v>0</v>
      </c>
      <c r="L59" s="18">
        <f t="shared" ca="1" si="5"/>
        <v>0</v>
      </c>
      <c r="M59" s="19">
        <f t="shared" ref="M59:M74" ca="1" si="6">+SUM(D59:L59)</f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8">
        <f t="shared" ca="1" si="5"/>
        <v>0</v>
      </c>
      <c r="K60" s="18">
        <f t="shared" ca="1" si="5"/>
        <v>0</v>
      </c>
      <c r="L60" s="18">
        <f t="shared" ca="1" si="5"/>
        <v>0</v>
      </c>
      <c r="M60" s="19">
        <f t="shared" ca="1" si="6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8">
        <f t="shared" ca="1" si="5"/>
        <v>0</v>
      </c>
      <c r="K61" s="18">
        <f t="shared" ca="1" si="5"/>
        <v>0</v>
      </c>
      <c r="L61" s="18">
        <f t="shared" ca="1" si="5"/>
        <v>0</v>
      </c>
      <c r="M61" s="19">
        <f t="shared" ca="1" si="6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8">
        <f t="shared" ca="1" si="5"/>
        <v>0</v>
      </c>
      <c r="K62" s="18">
        <f t="shared" ca="1" si="5"/>
        <v>0</v>
      </c>
      <c r="L62" s="18">
        <f t="shared" ca="1" si="5"/>
        <v>0</v>
      </c>
      <c r="M62" s="19">
        <f t="shared" ca="1" si="6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8">
        <f t="shared" ca="1" si="5"/>
        <v>0</v>
      </c>
      <c r="K63" s="18">
        <f t="shared" ca="1" si="5"/>
        <v>0</v>
      </c>
      <c r="L63" s="18">
        <f t="shared" ca="1" si="5"/>
        <v>0</v>
      </c>
      <c r="M63" s="19">
        <f t="shared" ca="1" si="6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8">
        <f t="shared" ca="1" si="5"/>
        <v>0</v>
      </c>
      <c r="K64" s="18">
        <f t="shared" ca="1" si="5"/>
        <v>0</v>
      </c>
      <c r="L64" s="18">
        <f t="shared" ca="1" si="5"/>
        <v>0</v>
      </c>
      <c r="M64" s="19">
        <f t="shared" ca="1" si="6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8">
        <f t="shared" ca="1" si="5"/>
        <v>0</v>
      </c>
      <c r="K65" s="18">
        <f t="shared" ca="1" si="5"/>
        <v>0</v>
      </c>
      <c r="L65" s="18">
        <f t="shared" ca="1" si="5"/>
        <v>0</v>
      </c>
      <c r="M65" s="19">
        <f t="shared" ca="1" si="6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8">
        <f t="shared" ca="1" si="5"/>
        <v>0</v>
      </c>
      <c r="K66" s="18">
        <f t="shared" ca="1" si="5"/>
        <v>0</v>
      </c>
      <c r="L66" s="18">
        <f t="shared" ca="1" si="5"/>
        <v>0</v>
      </c>
      <c r="M66" s="19">
        <f t="shared" ca="1" si="6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8">
        <f t="shared" ca="1" si="5"/>
        <v>0</v>
      </c>
      <c r="K67" s="18">
        <f t="shared" ca="1" si="5"/>
        <v>0</v>
      </c>
      <c r="L67" s="18">
        <f t="shared" ca="1" si="5"/>
        <v>0</v>
      </c>
      <c r="M67" s="19">
        <f t="shared" ca="1" si="6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8">
        <f t="shared" ca="1" si="5"/>
        <v>0</v>
      </c>
      <c r="K68" s="18">
        <f t="shared" ca="1" si="5"/>
        <v>0</v>
      </c>
      <c r="L68" s="18">
        <f t="shared" ca="1" si="5"/>
        <v>0</v>
      </c>
      <c r="M68" s="19">
        <f t="shared" ca="1" si="6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8">
        <f t="shared" ca="1" si="5"/>
        <v>0</v>
      </c>
      <c r="K69" s="18">
        <f t="shared" ca="1" si="5"/>
        <v>0</v>
      </c>
      <c r="L69" s="18">
        <f t="shared" ca="1" si="5"/>
        <v>0</v>
      </c>
      <c r="M69" s="19">
        <f t="shared" ca="1" si="6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8">
        <f t="shared" ca="1" si="5"/>
        <v>0</v>
      </c>
      <c r="K70" s="18">
        <f t="shared" ca="1" si="5"/>
        <v>0</v>
      </c>
      <c r="L70" s="18">
        <f t="shared" ca="1" si="5"/>
        <v>0</v>
      </c>
      <c r="M70" s="19">
        <f t="shared" ca="1" si="6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ref="D71:L74" ca="1" si="7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8">
        <f t="shared" ca="1" si="7"/>
        <v>0</v>
      </c>
      <c r="I71" s="18">
        <f t="shared" ca="1" si="7"/>
        <v>0</v>
      </c>
      <c r="J71" s="18">
        <f t="shared" ca="1" si="7"/>
        <v>0</v>
      </c>
      <c r="K71" s="18">
        <f t="shared" ca="1" si="7"/>
        <v>0</v>
      </c>
      <c r="L71" s="18">
        <f t="shared" ca="1" si="7"/>
        <v>0</v>
      </c>
      <c r="M71" s="19">
        <f t="shared" ca="1" si="6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8">
        <f t="shared" ca="1" si="7"/>
        <v>0</v>
      </c>
      <c r="K72" s="18">
        <f t="shared" ca="1" si="7"/>
        <v>0</v>
      </c>
      <c r="L72" s="18">
        <f t="shared" ca="1" si="7"/>
        <v>0</v>
      </c>
      <c r="M72" s="19">
        <f t="shared" ca="1" si="6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8">
        <f t="shared" ca="1" si="7"/>
        <v>0</v>
      </c>
      <c r="K73" s="18">
        <f t="shared" ca="1" si="7"/>
        <v>0</v>
      </c>
      <c r="L73" s="18">
        <f t="shared" ca="1" si="7"/>
        <v>0</v>
      </c>
      <c r="M73" s="19">
        <f t="shared" ca="1" si="6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7"/>
        <v>0</v>
      </c>
      <c r="E74" s="18">
        <f t="shared" ca="1" si="7"/>
        <v>0</v>
      </c>
      <c r="F74" s="18">
        <f t="shared" ca="1" si="7"/>
        <v>0</v>
      </c>
      <c r="G74" s="18">
        <f t="shared" ca="1" si="7"/>
        <v>0</v>
      </c>
      <c r="H74" s="18">
        <f t="shared" ca="1" si="7"/>
        <v>0</v>
      </c>
      <c r="I74" s="18">
        <f t="shared" ca="1" si="7"/>
        <v>0</v>
      </c>
      <c r="J74" s="18">
        <f t="shared" ca="1" si="7"/>
        <v>0</v>
      </c>
      <c r="K74" s="18">
        <f t="shared" ca="1" si="7"/>
        <v>0</v>
      </c>
      <c r="L74" s="18">
        <f t="shared" ca="1" si="7"/>
        <v>0</v>
      </c>
      <c r="M74" s="19">
        <f t="shared" ca="1" si="6"/>
        <v>0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M75" ca="1" si="8">SUMIF($C$7:$C$74,"HD",D$7:D$74)</f>
        <v>2177959467.2384186</v>
      </c>
      <c r="E75" s="49">
        <f t="shared" ca="1" si="8"/>
        <v>37647582.719999999</v>
      </c>
      <c r="F75" s="49">
        <f t="shared" ca="1" si="8"/>
        <v>2624799.44</v>
      </c>
      <c r="G75" s="49">
        <f t="shared" ca="1" si="8"/>
        <v>0</v>
      </c>
      <c r="H75" s="49">
        <f t="shared" ca="1" si="8"/>
        <v>0</v>
      </c>
      <c r="I75" s="49">
        <f t="shared" ca="1" si="8"/>
        <v>760933.11</v>
      </c>
      <c r="J75" s="49">
        <f t="shared" ca="1" si="8"/>
        <v>0</v>
      </c>
      <c r="K75" s="49">
        <f t="shared" ca="1" si="8"/>
        <v>13994487.288080951</v>
      </c>
      <c r="L75" s="49">
        <f t="shared" ca="1" si="8"/>
        <v>814158349.96412563</v>
      </c>
      <c r="M75" s="49">
        <f t="shared" ca="1" si="8"/>
        <v>3047145619.7606244</v>
      </c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M76" ca="1" si="9">SUMIF($C$7:$C$74,"H",D$7:D$74)+SUMIF($C$7:$C$74,"E",D$7:D$74)</f>
        <v>0</v>
      </c>
      <c r="E76" s="49">
        <f t="shared" ca="1" si="9"/>
        <v>0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0</v>
      </c>
      <c r="L76" s="49">
        <f t="shared" ca="1" si="9"/>
        <v>0</v>
      </c>
      <c r="M76" s="49">
        <f t="shared" ca="1" si="9"/>
        <v>0</v>
      </c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M77" ca="1" si="10">D75+D76</f>
        <v>2177959467.2384186</v>
      </c>
      <c r="E77" s="49">
        <f t="shared" ca="1" si="10"/>
        <v>37647582.719999999</v>
      </c>
      <c r="F77" s="49">
        <f t="shared" ca="1" si="10"/>
        <v>2624799.44</v>
      </c>
      <c r="G77" s="49">
        <f t="shared" ca="1" si="10"/>
        <v>0</v>
      </c>
      <c r="H77" s="49">
        <f t="shared" ca="1" si="10"/>
        <v>0</v>
      </c>
      <c r="I77" s="49">
        <f t="shared" ca="1" si="10"/>
        <v>760933.11</v>
      </c>
      <c r="J77" s="49">
        <f t="shared" ca="1" si="10"/>
        <v>0</v>
      </c>
      <c r="K77" s="49">
        <f t="shared" ca="1" si="10"/>
        <v>13994487.288080951</v>
      </c>
      <c r="L77" s="49">
        <f t="shared" ca="1" si="10"/>
        <v>814158349.96412563</v>
      </c>
      <c r="M77" s="49">
        <f t="shared" ca="1" si="10"/>
        <v>3047145619.7606244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0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2545261.5700000003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1224666.24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65712346.6999503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4494649.1889000004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69054581.920000002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10372450.09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25095.319999999956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195111.15000000002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3573288.79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168697.58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1283512.2000000002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60581730.649999999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448528293.12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56048725.569994591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757690.56324100005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361025.85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20675054.5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830751.61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7823617.1957999999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17359.7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30957017.720017996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1576562.3499998862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922192.92999998538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2455632.2600000002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23508220.68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3547586.7330900002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5927332.6500000004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123065.62000000002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116948.50000000578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3290093.0899999556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37793754.350000001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344657.24999999988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117439.32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1251760.24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4971519.42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122294651.19999905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0"/>
        <v>18924573.010000002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253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D74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1"/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1012396916.8309928</v>
      </c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1012396916.8309928</v>
      </c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88321.099999999991</v>
      </c>
      <c r="F32" s="19">
        <f t="shared" ca="1" si="1"/>
        <v>88321.099999999991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458842504</v>
      </c>
      <c r="E40" s="18">
        <f t="shared" ca="1" si="3"/>
        <v>0</v>
      </c>
      <c r="F40" s="19">
        <f t="shared" ca="1" si="1"/>
        <v>458842504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572438.81000000006</v>
      </c>
      <c r="F48" s="19">
        <f t="shared" ca="1" si="1"/>
        <v>572438.81000000006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3600</v>
      </c>
      <c r="E51" s="18">
        <f t="shared" ca="1" si="3"/>
        <v>0</v>
      </c>
      <c r="F51" s="19">
        <f t="shared" ca="1" si="1"/>
        <v>3600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E74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9">
        <f ca="1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9">
        <f t="shared" ref="F59:F74" ca="1" si="6">+SUM(D59:E59)</f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8">
        <f t="shared" ca="1" si="5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8">
        <f t="shared" ca="1" si="5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8">
        <f t="shared" ca="1" si="5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8">
        <f t="shared" ca="1" si="5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8">
        <f t="shared" ca="1" si="5"/>
        <v>0</v>
      </c>
      <c r="F74" s="19">
        <f t="shared" ca="1" si="6"/>
        <v>0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458846104</v>
      </c>
      <c r="E75" s="49">
        <f ca="1">SUMIF($C$7:$C$74,"HD",E$7:E$74)</f>
        <v>660759.91</v>
      </c>
      <c r="F75" s="49">
        <f ca="1">SUMIF($C$7:$C$74,"HD",F$7:F$74)</f>
        <v>459506863.91000003</v>
      </c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458846104</v>
      </c>
      <c r="E77" s="49">
        <f ca="1">E75+E76</f>
        <v>660759.91</v>
      </c>
      <c r="F77" s="49">
        <f ca="1">F75+F76</f>
        <v>459506863.91000003</v>
      </c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252014.33</v>
      </c>
      <c r="E8" s="18">
        <f t="shared" ca="1" si="0"/>
        <v>3436995.19</v>
      </c>
      <c r="F8" s="18">
        <f t="shared" ca="1" si="0"/>
        <v>307147655.25999999</v>
      </c>
      <c r="G8" s="18">
        <f t="shared" ca="1" si="0"/>
        <v>520912.35</v>
      </c>
      <c r="H8" s="18">
        <f t="shared" ca="1" si="0"/>
        <v>26985247.350000001</v>
      </c>
      <c r="I8" s="18">
        <f t="shared" ca="1" si="0"/>
        <v>755128.37999999989</v>
      </c>
      <c r="J8" s="18">
        <f t="shared" ca="1" si="0"/>
        <v>3076548.18</v>
      </c>
      <c r="K8" s="19">
        <f t="shared" ca="1" si="1"/>
        <v>342174501.04000002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196091.8</v>
      </c>
      <c r="E9" s="18">
        <f t="shared" ca="1" si="0"/>
        <v>4404881.5599999996</v>
      </c>
      <c r="F9" s="18">
        <f t="shared" ca="1" si="0"/>
        <v>106789534.84</v>
      </c>
      <c r="G9" s="18">
        <f t="shared" ca="1" si="0"/>
        <v>277614.23</v>
      </c>
      <c r="H9" s="18">
        <f t="shared" ca="1" si="0"/>
        <v>15718535.470000001</v>
      </c>
      <c r="I9" s="18">
        <f t="shared" ca="1" si="0"/>
        <v>363263.77</v>
      </c>
      <c r="J9" s="18">
        <f t="shared" ca="1" si="0"/>
        <v>3204813.19</v>
      </c>
      <c r="K9" s="19">
        <f t="shared" ca="1" si="1"/>
        <v>130954734.86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651437.15</v>
      </c>
      <c r="E10" s="18">
        <f t="shared" ca="1" si="0"/>
        <v>14633456.050000001</v>
      </c>
      <c r="F10" s="18">
        <f t="shared" ca="1" si="0"/>
        <v>582134052.75</v>
      </c>
      <c r="G10" s="18">
        <f t="shared" ca="1" si="0"/>
        <v>797428.47000000009</v>
      </c>
      <c r="H10" s="18">
        <f t="shared" ca="1" si="0"/>
        <v>108357607.40999991</v>
      </c>
      <c r="I10" s="18">
        <f t="shared" ca="1" si="0"/>
        <v>1940343.5</v>
      </c>
      <c r="J10" s="18">
        <f t="shared" ca="1" si="0"/>
        <v>9606249.4299999997</v>
      </c>
      <c r="K10" s="19">
        <f t="shared" ca="1" si="1"/>
        <v>718120574.75999987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243364.09999999998</v>
      </c>
      <c r="E11" s="18">
        <f t="shared" ca="1" si="0"/>
        <v>2770317.44</v>
      </c>
      <c r="F11" s="18">
        <f t="shared" ca="1" si="0"/>
        <v>196079242.36000001</v>
      </c>
      <c r="G11" s="18">
        <f t="shared" ca="1" si="0"/>
        <v>3094800.4099999997</v>
      </c>
      <c r="H11" s="18">
        <f t="shared" ca="1" si="0"/>
        <v>19030296.23</v>
      </c>
      <c r="I11" s="18">
        <f t="shared" ca="1" si="0"/>
        <v>7719480.1100000003</v>
      </c>
      <c r="J11" s="18">
        <f t="shared" ca="1" si="0"/>
        <v>2950233.56</v>
      </c>
      <c r="K11" s="19">
        <f t="shared" ca="1" si="1"/>
        <v>231887734.21000001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18088</v>
      </c>
      <c r="E14" s="18">
        <f t="shared" ca="1" si="0"/>
        <v>2028976.85</v>
      </c>
      <c r="F14" s="18">
        <f t="shared" ca="1" si="0"/>
        <v>192825855.68000001</v>
      </c>
      <c r="G14" s="18">
        <f t="shared" ca="1" si="0"/>
        <v>191449.32</v>
      </c>
      <c r="H14" s="18">
        <f t="shared" ca="1" si="0"/>
        <v>15552797.439999999</v>
      </c>
      <c r="I14" s="18">
        <f t="shared" ca="1" si="0"/>
        <v>35346.14</v>
      </c>
      <c r="J14" s="18">
        <f t="shared" ca="1" si="0"/>
        <v>878953.94</v>
      </c>
      <c r="K14" s="19">
        <f t="shared" ca="1" si="1"/>
        <v>211531467.36999997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2742495.34</v>
      </c>
      <c r="F20" s="18">
        <f t="shared" ca="1" si="0"/>
        <v>69051689.319999993</v>
      </c>
      <c r="G20" s="18">
        <f t="shared" ca="1" si="0"/>
        <v>0</v>
      </c>
      <c r="H20" s="18">
        <f t="shared" ca="1" si="0"/>
        <v>15555290.859999999</v>
      </c>
      <c r="I20" s="18">
        <f t="shared" ca="1" si="0"/>
        <v>2077491.37</v>
      </c>
      <c r="J20" s="18">
        <f t="shared" ca="1" si="0"/>
        <v>-42521.919999999998</v>
      </c>
      <c r="K20" s="19">
        <f t="shared" ca="1" si="1"/>
        <v>89384444.969999999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47304.9</v>
      </c>
      <c r="F21" s="18">
        <f t="shared" ca="1" si="0"/>
        <v>4882092.18</v>
      </c>
      <c r="G21" s="18">
        <f t="shared" ca="1" si="0"/>
        <v>0</v>
      </c>
      <c r="H21" s="18">
        <f t="shared" ca="1" si="0"/>
        <v>23772.62</v>
      </c>
      <c r="I21" s="18">
        <f t="shared" ca="1" si="0"/>
        <v>4118978.74</v>
      </c>
      <c r="J21" s="18">
        <f t="shared" ca="1" si="0"/>
        <v>0</v>
      </c>
      <c r="K21" s="19">
        <f t="shared" ca="1" si="1"/>
        <v>9072148.4400000013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235752.54</v>
      </c>
      <c r="E22" s="18">
        <f t="shared" ca="1" si="0"/>
        <v>2713080.09</v>
      </c>
      <c r="F22" s="18">
        <f t="shared" ca="1" si="0"/>
        <v>296632492.01999998</v>
      </c>
      <c r="G22" s="18">
        <f t="shared" ca="1" si="0"/>
        <v>3443637.57</v>
      </c>
      <c r="H22" s="18">
        <f t="shared" ca="1" si="0"/>
        <v>20012634.93</v>
      </c>
      <c r="I22" s="18">
        <f t="shared" ca="1" si="0"/>
        <v>468923.46</v>
      </c>
      <c r="J22" s="18">
        <f t="shared" ca="1" si="0"/>
        <v>2939376.85</v>
      </c>
      <c r="K22" s="19">
        <f t="shared" ca="1" si="1"/>
        <v>326445897.45999998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23685758.5</v>
      </c>
      <c r="E23" s="18">
        <f t="shared" ca="1" si="2"/>
        <v>191884715.31</v>
      </c>
      <c r="F23" s="18">
        <f t="shared" ca="1" si="2"/>
        <v>3174478309.0999994</v>
      </c>
      <c r="G23" s="18">
        <f t="shared" ca="1" si="2"/>
        <v>39106554.479999997</v>
      </c>
      <c r="H23" s="18">
        <f t="shared" ca="1" si="2"/>
        <v>1826503238.4799998</v>
      </c>
      <c r="I23" s="18">
        <f t="shared" ca="1" si="2"/>
        <v>27194932.48</v>
      </c>
      <c r="J23" s="18">
        <f t="shared" ca="1" si="2"/>
        <v>286727534.80000001</v>
      </c>
      <c r="K23" s="19">
        <f t="shared" ca="1" si="1"/>
        <v>5569581043.1499987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24808.36</v>
      </c>
      <c r="E24" s="18">
        <f t="shared" ca="1" si="2"/>
        <v>5051600.17</v>
      </c>
      <c r="F24" s="18">
        <f t="shared" ca="1" si="2"/>
        <v>499337647.17000002</v>
      </c>
      <c r="G24" s="18">
        <f t="shared" ca="1" si="2"/>
        <v>0</v>
      </c>
      <c r="H24" s="18">
        <f t="shared" ca="1" si="2"/>
        <v>11364661.18</v>
      </c>
      <c r="I24" s="18">
        <f t="shared" ca="1" si="2"/>
        <v>1603829.13</v>
      </c>
      <c r="J24" s="18">
        <f t="shared" ca="1" si="2"/>
        <v>1078357.3899999999</v>
      </c>
      <c r="K24" s="19">
        <f ca="1">+SUM(D24:J24)</f>
        <v>518460903.39999998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1469274.5</v>
      </c>
      <c r="E25" s="18">
        <f t="shared" ca="1" si="2"/>
        <v>17080983.080000002</v>
      </c>
      <c r="F25" s="18">
        <f t="shared" ca="1" si="2"/>
        <v>1864247802.3699698</v>
      </c>
      <c r="G25" s="18">
        <f t="shared" ca="1" si="2"/>
        <v>1826841.93</v>
      </c>
      <c r="H25" s="18">
        <f t="shared" ca="1" si="2"/>
        <v>162987424.63999969</v>
      </c>
      <c r="I25" s="18">
        <f t="shared" ca="1" si="2"/>
        <v>1802525.34</v>
      </c>
      <c r="J25" s="18">
        <f t="shared" ca="1" si="2"/>
        <v>28121587.519999899</v>
      </c>
      <c r="K25" s="19">
        <f ca="1">+SUM(D25:J25)</f>
        <v>2077536439.3799694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66477.850000000006</v>
      </c>
      <c r="F27" s="18">
        <f t="shared" ca="1" si="2"/>
        <v>12646866.800000001</v>
      </c>
      <c r="G27" s="18">
        <f t="shared" ca="1" si="2"/>
        <v>0</v>
      </c>
      <c r="H27" s="18">
        <f t="shared" ca="1" si="2"/>
        <v>4541228.2699999996</v>
      </c>
      <c r="I27" s="18">
        <f t="shared" ca="1" si="2"/>
        <v>0</v>
      </c>
      <c r="J27" s="18">
        <f t="shared" ca="1" si="2"/>
        <v>0</v>
      </c>
      <c r="K27" s="19">
        <f t="shared" ca="1" si="3"/>
        <v>17254572.920000002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156895.16</v>
      </c>
      <c r="E28" s="18">
        <f t="shared" ca="1" si="2"/>
        <v>3748728.08</v>
      </c>
      <c r="F28" s="18">
        <f t="shared" ca="1" si="2"/>
        <v>183348789.90000001</v>
      </c>
      <c r="G28" s="18">
        <f t="shared" ca="1" si="2"/>
        <v>147327.49</v>
      </c>
      <c r="H28" s="18">
        <f t="shared" ca="1" si="2"/>
        <v>12979119.789999999</v>
      </c>
      <c r="I28" s="18">
        <f t="shared" ca="1" si="2"/>
        <v>242136.05</v>
      </c>
      <c r="J28" s="18">
        <f t="shared" ca="1" si="2"/>
        <v>2674538.1399999997</v>
      </c>
      <c r="K28" s="19">
        <f t="shared" ca="1" si="3"/>
        <v>203297534.61000001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229696.12</v>
      </c>
      <c r="E30" s="18">
        <f t="shared" ca="1" si="2"/>
        <v>6887370.4299999997</v>
      </c>
      <c r="F30" s="18">
        <f t="shared" ca="1" si="2"/>
        <v>287283367.75</v>
      </c>
      <c r="G30" s="18">
        <f t="shared" ca="1" si="2"/>
        <v>11299165.439999999</v>
      </c>
      <c r="H30" s="18">
        <f t="shared" ca="1" si="2"/>
        <v>2316913.4700000002</v>
      </c>
      <c r="I30" s="18">
        <f t="shared" ca="1" si="2"/>
        <v>25945448.789999999</v>
      </c>
      <c r="J30" s="18">
        <f t="shared" ca="1" si="2"/>
        <v>2907403.81</v>
      </c>
      <c r="K30" s="19">
        <f t="shared" ca="1" si="3"/>
        <v>336869365.81000006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771485.56</v>
      </c>
      <c r="F31" s="18">
        <f t="shared" ca="1" si="2"/>
        <v>29963890.170000002</v>
      </c>
      <c r="G31" s="18">
        <f t="shared" ca="1" si="2"/>
        <v>0</v>
      </c>
      <c r="H31" s="18">
        <f t="shared" ca="1" si="2"/>
        <v>749100.17</v>
      </c>
      <c r="I31" s="18">
        <f t="shared" ca="1" si="2"/>
        <v>14022</v>
      </c>
      <c r="J31" s="18">
        <f t="shared" ca="1" si="2"/>
        <v>0</v>
      </c>
      <c r="K31" s="19">
        <f t="shared" ca="1" si="3"/>
        <v>31498497.900000002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221118.98</v>
      </c>
      <c r="E32" s="18">
        <f t="shared" ca="1" si="2"/>
        <v>4440586.4000000004</v>
      </c>
      <c r="F32" s="18">
        <f t="shared" ca="1" si="2"/>
        <v>150013118.97999999</v>
      </c>
      <c r="G32" s="18">
        <f t="shared" ca="1" si="2"/>
        <v>355062.51</v>
      </c>
      <c r="H32" s="18">
        <f t="shared" ca="1" si="2"/>
        <v>18145307.780000001</v>
      </c>
      <c r="I32" s="18">
        <f t="shared" ca="1" si="2"/>
        <v>617604.78</v>
      </c>
      <c r="J32" s="18">
        <f t="shared" ca="1" si="2"/>
        <v>3219626.06</v>
      </c>
      <c r="K32" s="19">
        <f t="shared" ca="1" si="3"/>
        <v>177012425.48999998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39037.799999999996</v>
      </c>
      <c r="E33" s="18">
        <f t="shared" ca="1" si="2"/>
        <v>7275806.3100000015</v>
      </c>
      <c r="F33" s="18">
        <f t="shared" ca="1" si="2"/>
        <v>190725226.94</v>
      </c>
      <c r="G33" s="18">
        <f t="shared" ca="1" si="2"/>
        <v>0</v>
      </c>
      <c r="H33" s="18">
        <f t="shared" ca="1" si="2"/>
        <v>12766353.56000001</v>
      </c>
      <c r="I33" s="18">
        <f t="shared" ca="1" si="2"/>
        <v>41610</v>
      </c>
      <c r="J33" s="18">
        <f t="shared" ca="1" si="2"/>
        <v>686273.67999999993</v>
      </c>
      <c r="K33" s="19">
        <f t="shared" ca="1" si="3"/>
        <v>211534308.29000002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2289857.5499999993</v>
      </c>
      <c r="F34" s="18">
        <f t="shared" ca="1" si="2"/>
        <v>51211987.859999992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53501845.409999989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116664.58</v>
      </c>
      <c r="F38" s="18">
        <f t="shared" ca="1" si="2"/>
        <v>24039591.989999998</v>
      </c>
      <c r="G38" s="18">
        <f t="shared" ca="1" si="2"/>
        <v>0</v>
      </c>
      <c r="H38" s="18">
        <f t="shared" ca="1" si="2"/>
        <v>268082.67</v>
      </c>
      <c r="I38" s="18">
        <f t="shared" ca="1" si="2"/>
        <v>0</v>
      </c>
      <c r="J38" s="18">
        <f t="shared" ca="1" si="2"/>
        <v>0</v>
      </c>
      <c r="K38" s="19">
        <f t="shared" ca="1" si="3"/>
        <v>24424339.239999998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13535.83</v>
      </c>
      <c r="E40" s="18">
        <f t="shared" ca="1" si="4"/>
        <v>217441.87</v>
      </c>
      <c r="F40" s="18">
        <f t="shared" ca="1" si="4"/>
        <v>25310281.09</v>
      </c>
      <c r="G40" s="18">
        <f t="shared" ca="1" si="4"/>
        <v>0</v>
      </c>
      <c r="H40" s="18">
        <f t="shared" ca="1" si="4"/>
        <v>581586.56999999995</v>
      </c>
      <c r="I40" s="18">
        <f t="shared" ca="1" si="4"/>
        <v>0</v>
      </c>
      <c r="J40" s="18">
        <f t="shared" ca="1" si="4"/>
        <v>149058.29</v>
      </c>
      <c r="K40" s="19">
        <f t="shared" ca="1" si="3"/>
        <v>26271903.649999999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4200</v>
      </c>
      <c r="E44" s="18">
        <f t="shared" ca="1" si="4"/>
        <v>2587704.7400000007</v>
      </c>
      <c r="F44" s="18">
        <f t="shared" ca="1" si="4"/>
        <v>48252770.939999908</v>
      </c>
      <c r="G44" s="18">
        <f t="shared" ca="1" si="4"/>
        <v>0</v>
      </c>
      <c r="H44" s="18">
        <f t="shared" ca="1" si="4"/>
        <v>391257.71999999991</v>
      </c>
      <c r="I44" s="18">
        <f t="shared" ca="1" si="4"/>
        <v>7680</v>
      </c>
      <c r="J44" s="18">
        <f t="shared" ca="1" si="4"/>
        <v>34394.53</v>
      </c>
      <c r="K44" s="19">
        <f t="shared" ca="1" si="3"/>
        <v>51278007.92999991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1539771.9400000011</v>
      </c>
      <c r="G45" s="18">
        <f t="shared" ca="1" si="4"/>
        <v>0</v>
      </c>
      <c r="H45" s="18">
        <f t="shared" ca="1" si="4"/>
        <v>-66179.259999999966</v>
      </c>
      <c r="I45" s="18">
        <f t="shared" ca="1" si="4"/>
        <v>0</v>
      </c>
      <c r="J45" s="18">
        <f t="shared" ca="1" si="4"/>
        <v>89836.809999999983</v>
      </c>
      <c r="K45" s="19">
        <f t="shared" ca="1" si="3"/>
        <v>1566955.6500000011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7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161941.47</v>
      </c>
      <c r="F49" s="18">
        <f t="shared" ca="1" si="4"/>
        <v>76954808.269999996</v>
      </c>
      <c r="G49" s="18">
        <f t="shared" ca="1" si="4"/>
        <v>686720</v>
      </c>
      <c r="H49" s="18">
        <f t="shared" ca="1" si="4"/>
        <v>1547297.8</v>
      </c>
      <c r="I49" s="18">
        <f t="shared" ca="1" si="4"/>
        <v>3562.5</v>
      </c>
      <c r="J49" s="18">
        <f t="shared" ca="1" si="4"/>
        <v>25242.75</v>
      </c>
      <c r="K49" s="19">
        <f t="shared" ca="1" si="6"/>
        <v>79379572.789999992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ref="K53" ca="1" si="7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6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ref="D55:J70" ca="1" si="8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8"/>
        <v>0</v>
      </c>
      <c r="F55" s="18">
        <f t="shared" ca="1" si="8"/>
        <v>0</v>
      </c>
      <c r="G55" s="18">
        <f t="shared" ca="1" si="8"/>
        <v>0</v>
      </c>
      <c r="H55" s="18">
        <f t="shared" ca="1" si="8"/>
        <v>0</v>
      </c>
      <c r="I55" s="18">
        <f t="shared" ca="1" si="8"/>
        <v>0</v>
      </c>
      <c r="J55" s="18">
        <f t="shared" ca="1" si="8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8"/>
        <v>0</v>
      </c>
      <c r="E56" s="18">
        <f t="shared" ca="1" si="8"/>
        <v>0</v>
      </c>
      <c r="F56" s="18">
        <f t="shared" ca="1" si="8"/>
        <v>0</v>
      </c>
      <c r="G56" s="18">
        <f t="shared" ca="1" si="8"/>
        <v>0</v>
      </c>
      <c r="H56" s="18">
        <f t="shared" ca="1" si="8"/>
        <v>0</v>
      </c>
      <c r="I56" s="18">
        <f t="shared" ca="1" si="8"/>
        <v>0</v>
      </c>
      <c r="J56" s="18">
        <f t="shared" ca="1" si="8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8"/>
        <v>0</v>
      </c>
      <c r="E57" s="18">
        <f t="shared" ca="1" si="8"/>
        <v>0</v>
      </c>
      <c r="F57" s="18">
        <f t="shared" ca="1" si="8"/>
        <v>0</v>
      </c>
      <c r="G57" s="18">
        <f t="shared" ca="1" si="8"/>
        <v>0</v>
      </c>
      <c r="H57" s="18">
        <f t="shared" ca="1" si="8"/>
        <v>0</v>
      </c>
      <c r="I57" s="18">
        <f t="shared" ca="1" si="8"/>
        <v>0</v>
      </c>
      <c r="J57" s="18">
        <f t="shared" ca="1" si="8"/>
        <v>0</v>
      </c>
      <c r="K57" s="19">
        <f t="shared" ca="1" si="6"/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8"/>
        <v>0</v>
      </c>
      <c r="E58" s="18">
        <f t="shared" ca="1" si="8"/>
        <v>0</v>
      </c>
      <c r="F58" s="18">
        <f t="shared" ca="1" si="8"/>
        <v>0</v>
      </c>
      <c r="G58" s="18">
        <f t="shared" ca="1" si="8"/>
        <v>0</v>
      </c>
      <c r="H58" s="18">
        <f t="shared" ca="1" si="8"/>
        <v>0</v>
      </c>
      <c r="I58" s="18">
        <f t="shared" ca="1" si="8"/>
        <v>0</v>
      </c>
      <c r="J58" s="18">
        <f t="shared" ca="1" si="8"/>
        <v>0</v>
      </c>
      <c r="K58" s="19">
        <f t="shared" ref="K58" ca="1" si="9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8"/>
        <v>0</v>
      </c>
      <c r="E59" s="18">
        <f t="shared" ca="1" si="8"/>
        <v>0</v>
      </c>
      <c r="F59" s="18">
        <f t="shared" ca="1" si="8"/>
        <v>0</v>
      </c>
      <c r="G59" s="18">
        <f t="shared" ca="1" si="8"/>
        <v>0</v>
      </c>
      <c r="H59" s="18">
        <f t="shared" ca="1" si="8"/>
        <v>0</v>
      </c>
      <c r="I59" s="18">
        <f t="shared" ca="1" si="8"/>
        <v>0</v>
      </c>
      <c r="J59" s="18">
        <f t="shared" ca="1" si="8"/>
        <v>0</v>
      </c>
      <c r="K59" s="19">
        <f t="shared" ref="K59:K74" ca="1" si="10">+SUM(D59:J59)</f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8"/>
        <v>0</v>
      </c>
      <c r="E60" s="18">
        <f t="shared" ca="1" si="8"/>
        <v>0</v>
      </c>
      <c r="F60" s="18">
        <f t="shared" ca="1" si="8"/>
        <v>0</v>
      </c>
      <c r="G60" s="18">
        <f t="shared" ca="1" si="8"/>
        <v>0</v>
      </c>
      <c r="H60" s="18">
        <f t="shared" ca="1" si="8"/>
        <v>0</v>
      </c>
      <c r="I60" s="18">
        <f t="shared" ca="1" si="8"/>
        <v>0</v>
      </c>
      <c r="J60" s="18">
        <f t="shared" ca="1" si="8"/>
        <v>0</v>
      </c>
      <c r="K60" s="19">
        <f t="shared" ca="1" si="10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8"/>
        <v>0</v>
      </c>
      <c r="E61" s="18">
        <f t="shared" ca="1" si="8"/>
        <v>0</v>
      </c>
      <c r="F61" s="18">
        <f t="shared" ca="1" si="8"/>
        <v>0</v>
      </c>
      <c r="G61" s="18">
        <f t="shared" ca="1" si="8"/>
        <v>0</v>
      </c>
      <c r="H61" s="18">
        <f t="shared" ca="1" si="8"/>
        <v>0</v>
      </c>
      <c r="I61" s="18">
        <f t="shared" ca="1" si="8"/>
        <v>0</v>
      </c>
      <c r="J61" s="18">
        <f t="shared" ca="1" si="8"/>
        <v>0</v>
      </c>
      <c r="K61" s="19">
        <f t="shared" ca="1" si="10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8"/>
        <v>0</v>
      </c>
      <c r="E62" s="18">
        <f t="shared" ca="1" si="8"/>
        <v>0</v>
      </c>
      <c r="F62" s="18">
        <f t="shared" ca="1" si="8"/>
        <v>0</v>
      </c>
      <c r="G62" s="18">
        <f t="shared" ca="1" si="8"/>
        <v>0</v>
      </c>
      <c r="H62" s="18">
        <f t="shared" ca="1" si="8"/>
        <v>0</v>
      </c>
      <c r="I62" s="18">
        <f t="shared" ca="1" si="8"/>
        <v>0</v>
      </c>
      <c r="J62" s="18">
        <f t="shared" ca="1" si="8"/>
        <v>0</v>
      </c>
      <c r="K62" s="19">
        <f t="shared" ca="1" si="10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8"/>
        <v>0</v>
      </c>
      <c r="E63" s="18">
        <f t="shared" ca="1" si="8"/>
        <v>0</v>
      </c>
      <c r="F63" s="18">
        <f t="shared" ca="1" si="8"/>
        <v>0</v>
      </c>
      <c r="G63" s="18">
        <f t="shared" ca="1" si="8"/>
        <v>0</v>
      </c>
      <c r="H63" s="18">
        <f t="shared" ca="1" si="8"/>
        <v>0</v>
      </c>
      <c r="I63" s="18">
        <f t="shared" ca="1" si="8"/>
        <v>0</v>
      </c>
      <c r="J63" s="18">
        <f t="shared" ca="1" si="8"/>
        <v>0</v>
      </c>
      <c r="K63" s="19">
        <f t="shared" ca="1" si="10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8"/>
        <v>0</v>
      </c>
      <c r="E64" s="18">
        <f t="shared" ca="1" si="8"/>
        <v>0</v>
      </c>
      <c r="F64" s="18">
        <f t="shared" ca="1" si="8"/>
        <v>0</v>
      </c>
      <c r="G64" s="18">
        <f t="shared" ca="1" si="8"/>
        <v>0</v>
      </c>
      <c r="H64" s="18">
        <f t="shared" ca="1" si="8"/>
        <v>0</v>
      </c>
      <c r="I64" s="18">
        <f t="shared" ca="1" si="8"/>
        <v>0</v>
      </c>
      <c r="J64" s="18">
        <f t="shared" ca="1" si="8"/>
        <v>0</v>
      </c>
      <c r="K64" s="19">
        <f t="shared" ca="1" si="10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8"/>
        <v>0</v>
      </c>
      <c r="E65" s="18">
        <f t="shared" ca="1" si="8"/>
        <v>0</v>
      </c>
      <c r="F65" s="18">
        <f t="shared" ca="1" si="8"/>
        <v>0</v>
      </c>
      <c r="G65" s="18">
        <f t="shared" ca="1" si="8"/>
        <v>0</v>
      </c>
      <c r="H65" s="18">
        <f t="shared" ca="1" si="8"/>
        <v>0</v>
      </c>
      <c r="I65" s="18">
        <f t="shared" ca="1" si="8"/>
        <v>0</v>
      </c>
      <c r="J65" s="18">
        <f t="shared" ca="1" si="8"/>
        <v>0</v>
      </c>
      <c r="K65" s="19">
        <f t="shared" ca="1" si="10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8"/>
        <v>0</v>
      </c>
      <c r="E66" s="18">
        <f t="shared" ca="1" si="8"/>
        <v>0</v>
      </c>
      <c r="F66" s="18">
        <f t="shared" ca="1" si="8"/>
        <v>0</v>
      </c>
      <c r="G66" s="18">
        <f t="shared" ca="1" si="8"/>
        <v>0</v>
      </c>
      <c r="H66" s="18">
        <f t="shared" ca="1" si="8"/>
        <v>0</v>
      </c>
      <c r="I66" s="18">
        <f t="shared" ca="1" si="8"/>
        <v>0</v>
      </c>
      <c r="J66" s="18">
        <f t="shared" ca="1" si="8"/>
        <v>0</v>
      </c>
      <c r="K66" s="19">
        <f t="shared" ca="1" si="10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8"/>
        <v>0</v>
      </c>
      <c r="E67" s="18">
        <f t="shared" ca="1" si="8"/>
        <v>0</v>
      </c>
      <c r="F67" s="18">
        <f t="shared" ca="1" si="8"/>
        <v>0</v>
      </c>
      <c r="G67" s="18">
        <f t="shared" ca="1" si="8"/>
        <v>0</v>
      </c>
      <c r="H67" s="18">
        <f t="shared" ca="1" si="8"/>
        <v>0</v>
      </c>
      <c r="I67" s="18">
        <f t="shared" ca="1" si="8"/>
        <v>0</v>
      </c>
      <c r="J67" s="18">
        <f t="shared" ca="1" si="8"/>
        <v>0</v>
      </c>
      <c r="K67" s="19">
        <f t="shared" ca="1" si="10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8"/>
        <v>0</v>
      </c>
      <c r="E68" s="18">
        <f t="shared" ca="1" si="8"/>
        <v>0</v>
      </c>
      <c r="F68" s="18">
        <f t="shared" ca="1" si="8"/>
        <v>0</v>
      </c>
      <c r="G68" s="18">
        <f t="shared" ca="1" si="8"/>
        <v>0</v>
      </c>
      <c r="H68" s="18">
        <f t="shared" ca="1" si="8"/>
        <v>0</v>
      </c>
      <c r="I68" s="18">
        <f t="shared" ca="1" si="8"/>
        <v>0</v>
      </c>
      <c r="J68" s="18">
        <f t="shared" ca="1" si="8"/>
        <v>0</v>
      </c>
      <c r="K68" s="19">
        <f t="shared" ca="1" si="10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8"/>
        <v>0</v>
      </c>
      <c r="E69" s="18">
        <f t="shared" ca="1" si="8"/>
        <v>0</v>
      </c>
      <c r="F69" s="18">
        <f t="shared" ca="1" si="8"/>
        <v>0</v>
      </c>
      <c r="G69" s="18">
        <f t="shared" ca="1" si="8"/>
        <v>0</v>
      </c>
      <c r="H69" s="18">
        <f t="shared" ca="1" si="8"/>
        <v>0</v>
      </c>
      <c r="I69" s="18">
        <f t="shared" ca="1" si="8"/>
        <v>0</v>
      </c>
      <c r="J69" s="18">
        <f t="shared" ca="1" si="8"/>
        <v>0</v>
      </c>
      <c r="K69" s="19">
        <f t="shared" ca="1" si="10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8"/>
        <v>0</v>
      </c>
      <c r="E70" s="18">
        <f t="shared" ca="1" si="8"/>
        <v>0</v>
      </c>
      <c r="F70" s="18">
        <f t="shared" ca="1" si="8"/>
        <v>0</v>
      </c>
      <c r="G70" s="18">
        <f t="shared" ca="1" si="8"/>
        <v>0</v>
      </c>
      <c r="H70" s="18">
        <f t="shared" ca="1" si="8"/>
        <v>0</v>
      </c>
      <c r="I70" s="18">
        <f t="shared" ca="1" si="8"/>
        <v>0</v>
      </c>
      <c r="J70" s="18">
        <f t="shared" ca="1" si="8"/>
        <v>0</v>
      </c>
      <c r="K70" s="19">
        <f t="shared" ca="1" si="10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ref="D71:J74" ca="1" si="1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1"/>
        <v>0</v>
      </c>
      <c r="F71" s="18">
        <f t="shared" ca="1" si="11"/>
        <v>0</v>
      </c>
      <c r="G71" s="18">
        <f t="shared" ca="1" si="11"/>
        <v>0</v>
      </c>
      <c r="H71" s="18">
        <f t="shared" ca="1" si="11"/>
        <v>0</v>
      </c>
      <c r="I71" s="18">
        <f t="shared" ca="1" si="11"/>
        <v>0</v>
      </c>
      <c r="J71" s="18">
        <f t="shared" ca="1" si="11"/>
        <v>0</v>
      </c>
      <c r="K71" s="19">
        <f t="shared" ca="1" si="10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11"/>
        <v>0</v>
      </c>
      <c r="E72" s="18">
        <f t="shared" ca="1" si="11"/>
        <v>0</v>
      </c>
      <c r="F72" s="18">
        <f t="shared" ca="1" si="11"/>
        <v>0</v>
      </c>
      <c r="G72" s="18">
        <f t="shared" ca="1" si="11"/>
        <v>0</v>
      </c>
      <c r="H72" s="18">
        <f t="shared" ca="1" si="11"/>
        <v>0</v>
      </c>
      <c r="I72" s="18">
        <f t="shared" ca="1" si="11"/>
        <v>0</v>
      </c>
      <c r="J72" s="18">
        <f t="shared" ca="1" si="11"/>
        <v>0</v>
      </c>
      <c r="K72" s="19">
        <f t="shared" ca="1" si="10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11"/>
        <v>0</v>
      </c>
      <c r="E73" s="18">
        <f t="shared" ca="1" si="11"/>
        <v>0</v>
      </c>
      <c r="F73" s="18">
        <f t="shared" ca="1" si="11"/>
        <v>0</v>
      </c>
      <c r="G73" s="18">
        <f t="shared" ca="1" si="11"/>
        <v>0</v>
      </c>
      <c r="H73" s="18">
        <f t="shared" ca="1" si="11"/>
        <v>0</v>
      </c>
      <c r="I73" s="18">
        <f t="shared" ca="1" si="11"/>
        <v>0</v>
      </c>
      <c r="J73" s="18">
        <f t="shared" ca="1" si="11"/>
        <v>0</v>
      </c>
      <c r="K73" s="19">
        <f t="shared" ca="1" si="10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11"/>
        <v>0</v>
      </c>
      <c r="E74" s="18">
        <f t="shared" ca="1" si="11"/>
        <v>0</v>
      </c>
      <c r="F74" s="18">
        <f t="shared" ca="1" si="11"/>
        <v>0</v>
      </c>
      <c r="G74" s="18">
        <f t="shared" ca="1" si="11"/>
        <v>0</v>
      </c>
      <c r="H74" s="18">
        <f t="shared" ca="1" si="11"/>
        <v>0</v>
      </c>
      <c r="I74" s="18">
        <f t="shared" ca="1" si="11"/>
        <v>0</v>
      </c>
      <c r="J74" s="18">
        <f t="shared" ca="1" si="11"/>
        <v>0</v>
      </c>
      <c r="K74" s="19">
        <f t="shared" ca="1" si="10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t="shared" ref="D75:K75" ca="1" si="12">SUMIF($C$7:$C$74,"HD",D$7:D$74)</f>
        <v>27441073.170000002</v>
      </c>
      <c r="E75" s="49">
        <f t="shared" ca="1" si="12"/>
        <v>275362396.98000008</v>
      </c>
      <c r="F75" s="49">
        <f t="shared" ca="1" si="12"/>
        <v>8374896845.6799669</v>
      </c>
      <c r="G75" s="49">
        <f t="shared" ca="1" si="12"/>
        <v>61747514.199999996</v>
      </c>
      <c r="H75" s="49">
        <f t="shared" ca="1" si="12"/>
        <v>2276311575.1499996</v>
      </c>
      <c r="I75" s="49">
        <f t="shared" ca="1" si="12"/>
        <v>74952306.540000007</v>
      </c>
      <c r="J75" s="49">
        <f t="shared" ca="1" si="12"/>
        <v>348327507.00999993</v>
      </c>
      <c r="K75" s="49">
        <f t="shared" ca="1" si="12"/>
        <v>11439039218.729967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t="shared" ref="D76:K76" ca="1" si="13">SUMIF($C$7:$C$74,"H",D$7:D$74)+SUMIF($C$7:$C$74,"E",D$7:D$74)</f>
        <v>0</v>
      </c>
      <c r="E76" s="49">
        <f t="shared" ca="1" si="13"/>
        <v>0</v>
      </c>
      <c r="F76" s="49">
        <f t="shared" ca="1" si="13"/>
        <v>0</v>
      </c>
      <c r="G76" s="49">
        <f t="shared" ca="1" si="13"/>
        <v>0</v>
      </c>
      <c r="H76" s="49">
        <f t="shared" ca="1" si="13"/>
        <v>0</v>
      </c>
      <c r="I76" s="49">
        <f t="shared" ca="1" si="13"/>
        <v>0</v>
      </c>
      <c r="J76" s="49">
        <f t="shared" ca="1" si="13"/>
        <v>0</v>
      </c>
      <c r="K76" s="49">
        <f t="shared" ca="1" si="13"/>
        <v>0</v>
      </c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t="shared" ref="D77:K77" ca="1" si="14">D75+D76</f>
        <v>27441073.170000002</v>
      </c>
      <c r="E77" s="49">
        <f t="shared" ca="1" si="14"/>
        <v>275362396.98000008</v>
      </c>
      <c r="F77" s="49">
        <f t="shared" ca="1" si="14"/>
        <v>8374896845.6799669</v>
      </c>
      <c r="G77" s="49">
        <f t="shared" ca="1" si="14"/>
        <v>61747514.199999996</v>
      </c>
      <c r="H77" s="49">
        <f t="shared" ca="1" si="14"/>
        <v>2276311575.1499996</v>
      </c>
      <c r="I77" s="49">
        <f t="shared" ca="1" si="14"/>
        <v>74952306.540000007</v>
      </c>
      <c r="J77" s="49">
        <f t="shared" ca="1" si="14"/>
        <v>348327507.00999993</v>
      </c>
      <c r="K77" s="49">
        <f t="shared" ca="1" si="14"/>
        <v>11439039218.729967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A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362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189889964.48999998</v>
      </c>
      <c r="E7" s="18">
        <f t="shared" ca="1" si="0"/>
        <v>1377282.2600000002</v>
      </c>
      <c r="F7" s="18">
        <f t="shared" ca="1" si="0"/>
        <v>170231344.97</v>
      </c>
      <c r="G7" s="18">
        <f t="shared" ca="1" si="0"/>
        <v>0</v>
      </c>
      <c r="H7" s="19">
        <f t="shared" ref="H7:H52" ca="1" si="1">+SUM(D7:G7)</f>
        <v>361498591.71999997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332913960.31</v>
      </c>
      <c r="E8" s="18">
        <f t="shared" ca="1" si="0"/>
        <v>9013776.2799999993</v>
      </c>
      <c r="F8" s="18">
        <f t="shared" ca="1" si="0"/>
        <v>23116349.420000002</v>
      </c>
      <c r="G8" s="18">
        <f t="shared" ca="1" si="0"/>
        <v>113582541.75</v>
      </c>
      <c r="H8" s="19">
        <f t="shared" ca="1" si="1"/>
        <v>478626627.75999999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130753850.36</v>
      </c>
      <c r="E9" s="18">
        <f t="shared" ca="1" si="0"/>
        <v>22306139.250000004</v>
      </c>
      <c r="F9" s="18">
        <f t="shared" ca="1" si="0"/>
        <v>24066399.350000001</v>
      </c>
      <c r="G9" s="18">
        <f t="shared" ca="1" si="0"/>
        <v>53938541.939999998</v>
      </c>
      <c r="H9" s="19">
        <f t="shared" ca="1" si="1"/>
        <v>231064930.90000001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339148157.88997799</v>
      </c>
      <c r="E10" s="18">
        <f t="shared" ca="1" si="0"/>
        <v>27046721.789999999</v>
      </c>
      <c r="F10" s="18">
        <f t="shared" ca="1" si="0"/>
        <v>141340656.56</v>
      </c>
      <c r="G10" s="18">
        <f t="shared" ca="1" si="0"/>
        <v>106057448.939996</v>
      </c>
      <c r="H10" s="19">
        <f t="shared" ca="1" si="1"/>
        <v>613592985.17997408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1541369.8944000001</v>
      </c>
      <c r="E11" s="18">
        <f t="shared" ca="1" si="0"/>
        <v>826567.58</v>
      </c>
      <c r="F11" s="18">
        <f t="shared" ca="1" si="0"/>
        <v>731958.21</v>
      </c>
      <c r="G11" s="18">
        <f t="shared" ca="1" si="0"/>
        <v>2023704.5732</v>
      </c>
      <c r="H11" s="19">
        <f t="shared" ca="1" si="1"/>
        <v>5123600.2576000001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38481661.210000001</v>
      </c>
      <c r="E13" s="18">
        <f t="shared" ca="1" si="0"/>
        <v>179396.22</v>
      </c>
      <c r="F13" s="18">
        <f t="shared" ca="1" si="0"/>
        <v>37171111.289999992</v>
      </c>
      <c r="G13" s="18">
        <f t="shared" ca="1" si="0"/>
        <v>3559980.45</v>
      </c>
      <c r="H13" s="19">
        <f t="shared" ca="1" si="1"/>
        <v>79392149.170000002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311864086.69</v>
      </c>
      <c r="E14" s="18">
        <f t="shared" ca="1" si="0"/>
        <v>34236599.479999997</v>
      </c>
      <c r="F14" s="18">
        <f t="shared" ca="1" si="0"/>
        <v>103471258.81999999</v>
      </c>
      <c r="G14" s="18">
        <f t="shared" ca="1" si="0"/>
        <v>211996704.71000001</v>
      </c>
      <c r="H14" s="19">
        <f t="shared" ca="1" si="1"/>
        <v>661568649.70000005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43227819.400000043</v>
      </c>
      <c r="E15" s="18">
        <f t="shared" ca="1" si="0"/>
        <v>0</v>
      </c>
      <c r="F15" s="18">
        <f t="shared" ca="1" si="0"/>
        <v>0</v>
      </c>
      <c r="G15" s="18">
        <f t="shared" ca="1" si="0"/>
        <v>996022831.55714309</v>
      </c>
      <c r="H15" s="19">
        <f t="shared" ca="1" si="1"/>
        <v>1039250650.9571432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30963442</v>
      </c>
      <c r="E17" s="18">
        <f t="shared" ca="1" si="0"/>
        <v>7995759</v>
      </c>
      <c r="F17" s="18">
        <f t="shared" ca="1" si="0"/>
        <v>126242672</v>
      </c>
      <c r="G17" s="18">
        <f t="shared" ca="1" si="0"/>
        <v>5409952</v>
      </c>
      <c r="H17" s="19">
        <f t="shared" ca="1" si="1"/>
        <v>170611825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49006004.109999999</v>
      </c>
      <c r="E18" s="18">
        <f t="shared" ca="1" si="0"/>
        <v>14794453.600000001</v>
      </c>
      <c r="F18" s="18">
        <f t="shared" ca="1" si="0"/>
        <v>59626882.299999997</v>
      </c>
      <c r="G18" s="18">
        <f t="shared" ca="1" si="0"/>
        <v>7095471.5200000005</v>
      </c>
      <c r="H18" s="19">
        <f t="shared" ca="1" si="1"/>
        <v>130522811.52999999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237265653.73999998</v>
      </c>
      <c r="E20" s="18">
        <f t="shared" ca="1" si="0"/>
        <v>14504765.209999999</v>
      </c>
      <c r="F20" s="18">
        <f t="shared" ca="1" si="0"/>
        <v>121065405.22</v>
      </c>
      <c r="G20" s="18">
        <f t="shared" ca="1" si="0"/>
        <v>45506880.949999996</v>
      </c>
      <c r="H20" s="19">
        <f t="shared" ca="1" si="1"/>
        <v>418342705.11999995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3852248.74</v>
      </c>
      <c r="E21" s="18">
        <f t="shared" ca="1" si="0"/>
        <v>3539876.57</v>
      </c>
      <c r="F21" s="18">
        <f t="shared" ca="1" si="0"/>
        <v>11284996.439999999</v>
      </c>
      <c r="G21" s="18">
        <f t="shared" ca="1" si="0"/>
        <v>5449918.8600000003</v>
      </c>
      <c r="H21" s="19">
        <f t="shared" ca="1" si="1"/>
        <v>24127040.609999999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31003637.359999999</v>
      </c>
      <c r="E22" s="18">
        <f t="shared" ca="1" si="0"/>
        <v>2550225.4500000002</v>
      </c>
      <c r="F22" s="18">
        <f t="shared" ca="1" si="0"/>
        <v>2474488.6800000002</v>
      </c>
      <c r="G22" s="18">
        <f t="shared" ca="1" si="0"/>
        <v>14111834.01</v>
      </c>
      <c r="H22" s="19">
        <f t="shared" ca="1" si="1"/>
        <v>50140185.5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285136226.50000006</v>
      </c>
      <c r="E23" s="18">
        <f t="shared" ca="1" si="2"/>
        <v>21869587.720000003</v>
      </c>
      <c r="F23" s="18">
        <f t="shared" ca="1" si="2"/>
        <v>265945389.42000002</v>
      </c>
      <c r="G23" s="18">
        <f t="shared" ca="1" si="2"/>
        <v>184665597.85000002</v>
      </c>
      <c r="H23" s="19">
        <f t="shared" ca="1" si="1"/>
        <v>757616801.49000013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219827229.05000001</v>
      </c>
      <c r="E24" s="18">
        <f t="shared" ca="1" si="2"/>
        <v>18256713.25</v>
      </c>
      <c r="F24" s="18">
        <f t="shared" ca="1" si="2"/>
        <v>50810593.219999999</v>
      </c>
      <c r="G24" s="18">
        <f t="shared" ca="1" si="2"/>
        <v>58312234.200000003</v>
      </c>
      <c r="H24" s="19">
        <f t="shared" ca="1" si="1"/>
        <v>347206769.71999997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58903933.260000095</v>
      </c>
      <c r="E25" s="18">
        <f t="shared" ca="1" si="2"/>
        <v>0</v>
      </c>
      <c r="F25" s="18">
        <f t="shared" ca="1" si="2"/>
        <v>20428153.259999998</v>
      </c>
      <c r="G25" s="18">
        <f t="shared" ca="1" si="2"/>
        <v>8152935.4499995233</v>
      </c>
      <c r="H25" s="19">
        <f t="shared" ca="1" si="1"/>
        <v>87485021.969999626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10697185.141897</v>
      </c>
      <c r="E26" s="18">
        <f t="shared" ca="1" si="2"/>
        <v>458396.79</v>
      </c>
      <c r="F26" s="18">
        <f t="shared" ca="1" si="2"/>
        <v>5982928.9400000004</v>
      </c>
      <c r="G26" s="18">
        <f t="shared" ca="1" si="2"/>
        <v>4447471.8487579999</v>
      </c>
      <c r="H26" s="19">
        <f t="shared" ca="1" si="1"/>
        <v>21585982.720655002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153851367.63</v>
      </c>
      <c r="E27" s="18">
        <f t="shared" ca="1" si="2"/>
        <v>54717491.039999992</v>
      </c>
      <c r="F27" s="18">
        <f t="shared" ca="1" si="2"/>
        <v>95374716.879999995</v>
      </c>
      <c r="G27" s="18">
        <f t="shared" ca="1" si="2"/>
        <v>112677006.02</v>
      </c>
      <c r="H27" s="19">
        <f t="shared" ca="1" si="1"/>
        <v>416620581.56999993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139751721.15000001</v>
      </c>
      <c r="E28" s="18">
        <f t="shared" ca="1" si="2"/>
        <v>2226502.34</v>
      </c>
      <c r="F28" s="18">
        <f t="shared" ca="1" si="2"/>
        <v>34736478.270000003</v>
      </c>
      <c r="G28" s="18">
        <f t="shared" ca="1" si="2"/>
        <v>89161113.989999995</v>
      </c>
      <c r="H28" s="19">
        <f t="shared" ca="1" si="1"/>
        <v>265875815.75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3021046.81</v>
      </c>
      <c r="E29" s="18">
        <f t="shared" ca="1" si="2"/>
        <v>58652.210000000006</v>
      </c>
      <c r="F29" s="18">
        <f t="shared" ca="1" si="2"/>
        <v>4222645.6500000004</v>
      </c>
      <c r="G29" s="18">
        <f t="shared" ca="1" si="2"/>
        <v>5670185.0300000003</v>
      </c>
      <c r="H29" s="19">
        <f t="shared" ca="1" si="1"/>
        <v>12972529.699999999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116084018.8048</v>
      </c>
      <c r="E30" s="18">
        <f t="shared" ca="1" si="2"/>
        <v>8958320.1399999987</v>
      </c>
      <c r="F30" s="18">
        <f t="shared" ca="1" si="2"/>
        <v>99380521.219999999</v>
      </c>
      <c r="G30" s="18">
        <f t="shared" ca="1" si="2"/>
        <v>68842284.699900001</v>
      </c>
      <c r="H30" s="19">
        <f t="shared" ca="1" si="1"/>
        <v>293265144.86469996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9858244.7799999993</v>
      </c>
      <c r="E31" s="18">
        <f t="shared" ca="1" si="2"/>
        <v>78248.44</v>
      </c>
      <c r="F31" s="18">
        <f t="shared" ca="1" si="2"/>
        <v>11356017.57</v>
      </c>
      <c r="G31" s="18">
        <f t="shared" ca="1" si="2"/>
        <v>4266024.5599999996</v>
      </c>
      <c r="H31" s="19">
        <f t="shared" ca="1" si="1"/>
        <v>25558535.349999998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165335472.26893201</v>
      </c>
      <c r="E32" s="18">
        <f t="shared" ca="1" si="2"/>
        <v>28632808.386710998</v>
      </c>
      <c r="F32" s="18">
        <f t="shared" ca="1" si="2"/>
        <v>103427033.57225899</v>
      </c>
      <c r="G32" s="18">
        <f t="shared" ca="1" si="2"/>
        <v>84161369.100039005</v>
      </c>
      <c r="H32" s="19">
        <f t="shared" ca="1" si="1"/>
        <v>381556683.327941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76054514.519999817</v>
      </c>
      <c r="E33" s="18">
        <f t="shared" ca="1" si="2"/>
        <v>668360.68999999983</v>
      </c>
      <c r="F33" s="18">
        <f t="shared" ca="1" si="2"/>
        <v>5386682.7799999919</v>
      </c>
      <c r="G33" s="18">
        <f t="shared" ca="1" si="2"/>
        <v>15347788.140000179</v>
      </c>
      <c r="H33" s="19">
        <f t="shared" ca="1" si="1"/>
        <v>97457346.12999998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591472.04000000015</v>
      </c>
      <c r="E34" s="18">
        <f t="shared" ca="1" si="2"/>
        <v>0</v>
      </c>
      <c r="F34" s="18">
        <f t="shared" ca="1" si="2"/>
        <v>45160.950000000004</v>
      </c>
      <c r="G34" s="18">
        <f t="shared" ca="1" si="2"/>
        <v>1237341.5300000035</v>
      </c>
      <c r="H34" s="19">
        <f t="shared" ca="1" si="1"/>
        <v>1873974.5200000037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8682549.0899999999</v>
      </c>
      <c r="E35" s="18">
        <f t="shared" ca="1" si="2"/>
        <v>2763747.57</v>
      </c>
      <c r="F35" s="18">
        <f t="shared" ca="1" si="2"/>
        <v>3172391.58</v>
      </c>
      <c r="G35" s="18">
        <f t="shared" ca="1" si="2"/>
        <v>1061313248.6999999</v>
      </c>
      <c r="H35" s="19">
        <f t="shared" ca="1" si="1"/>
        <v>1075931936.9399998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2696577</v>
      </c>
      <c r="E36" s="18">
        <f t="shared" ca="1" si="2"/>
        <v>274605</v>
      </c>
      <c r="F36" s="18">
        <f t="shared" ca="1" si="2"/>
        <v>4321196</v>
      </c>
      <c r="G36" s="18">
        <f t="shared" ca="1" si="2"/>
        <v>4788865.53</v>
      </c>
      <c r="H36" s="19">
        <f t="shared" ca="1" si="1"/>
        <v>12081243.530000001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60034057.979999997</v>
      </c>
      <c r="E38" s="18">
        <f t="shared" ca="1" si="2"/>
        <v>1939108.17</v>
      </c>
      <c r="F38" s="18">
        <f t="shared" ca="1" si="2"/>
        <v>11218532.699999999</v>
      </c>
      <c r="G38" s="18">
        <f t="shared" ca="1" si="2"/>
        <v>21798310.799999997</v>
      </c>
      <c r="H38" s="19">
        <f t="shared" ca="1" si="1"/>
        <v>94990009.649999991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93620.73</v>
      </c>
      <c r="E39" s="18">
        <f t="shared" ca="1" si="3"/>
        <v>0</v>
      </c>
      <c r="F39" s="18">
        <f t="shared" ca="1" si="3"/>
        <v>0</v>
      </c>
      <c r="G39" s="18">
        <f t="shared" ca="1" si="3"/>
        <v>1128198.03</v>
      </c>
      <c r="H39" s="19">
        <f t="shared" ca="1" si="1"/>
        <v>1221818.76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35210229.116330005</v>
      </c>
      <c r="E40" s="18">
        <f t="shared" ca="1" si="3"/>
        <v>12198289.07</v>
      </c>
      <c r="F40" s="18">
        <f t="shared" ca="1" si="3"/>
        <v>54800039.969999999</v>
      </c>
      <c r="G40" s="18">
        <f t="shared" ca="1" si="3"/>
        <v>5141602.8210620005</v>
      </c>
      <c r="H40" s="19">
        <f t="shared" ca="1" si="1"/>
        <v>107350160.977392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1427887.12</v>
      </c>
      <c r="E41" s="18">
        <f t="shared" ca="1" si="3"/>
        <v>0</v>
      </c>
      <c r="F41" s="18">
        <f t="shared" ca="1" si="3"/>
        <v>1658130.05</v>
      </c>
      <c r="G41" s="18">
        <f t="shared" ca="1" si="3"/>
        <v>596987.82999999996</v>
      </c>
      <c r="H41" s="19">
        <f t="shared" ca="1" si="1"/>
        <v>3683005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11849453.810000001</v>
      </c>
      <c r="E43" s="18">
        <f t="shared" ca="1" si="3"/>
        <v>0</v>
      </c>
      <c r="F43" s="18">
        <f t="shared" ca="1" si="3"/>
        <v>56385.539999999994</v>
      </c>
      <c r="G43" s="18">
        <f t="shared" ca="1" si="3"/>
        <v>6632983.5900000101</v>
      </c>
      <c r="H43" s="19">
        <f t="shared" ca="1" si="1"/>
        <v>18538822.940000009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153907.08000000028</v>
      </c>
      <c r="E44" s="18">
        <f t="shared" ca="1" si="3"/>
        <v>0</v>
      </c>
      <c r="F44" s="18">
        <f t="shared" ca="1" si="3"/>
        <v>427.18</v>
      </c>
      <c r="G44" s="18">
        <f t="shared" ca="1" si="3"/>
        <v>466436.16000000056</v>
      </c>
      <c r="H44" s="19">
        <f t="shared" ca="1" si="1"/>
        <v>620770.42000000086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2481402.5699999994</v>
      </c>
      <c r="E45" s="18">
        <f t="shared" ca="1" si="3"/>
        <v>0</v>
      </c>
      <c r="F45" s="18">
        <f t="shared" ca="1" si="3"/>
        <v>5634306.9000000004</v>
      </c>
      <c r="G45" s="18">
        <f t="shared" ca="1" si="3"/>
        <v>383602.32000000041</v>
      </c>
      <c r="H45" s="19">
        <f t="shared" ca="1" si="1"/>
        <v>8499311.790000001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13606428.68</v>
      </c>
      <c r="E46" s="18">
        <f t="shared" ca="1" si="3"/>
        <v>320491.73</v>
      </c>
      <c r="F46" s="18">
        <f t="shared" ca="1" si="3"/>
        <v>13091535.109999999</v>
      </c>
      <c r="G46" s="18">
        <f t="shared" ca="1" si="3"/>
        <v>2516266.67</v>
      </c>
      <c r="H46" s="19">
        <f t="shared" ca="1" si="1"/>
        <v>29534722.189999998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78311.700000000012</v>
      </c>
      <c r="E47" s="18">
        <f t="shared" ca="1" si="3"/>
        <v>0</v>
      </c>
      <c r="F47" s="18">
        <f t="shared" ca="1" si="3"/>
        <v>14491.980000000001</v>
      </c>
      <c r="G47" s="18">
        <f t="shared" ca="1" si="3"/>
        <v>92232.94</v>
      </c>
      <c r="H47" s="19">
        <f t="shared" ca="1" si="1"/>
        <v>185036.62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36864704.840000004</v>
      </c>
      <c r="E49" s="18">
        <f t="shared" ca="1" si="3"/>
        <v>32202.959999999999</v>
      </c>
      <c r="F49" s="18">
        <f t="shared" ca="1" si="3"/>
        <v>109717.86</v>
      </c>
      <c r="G49" s="18">
        <f t="shared" ca="1" si="3"/>
        <v>1130752.79</v>
      </c>
      <c r="H49" s="19">
        <f t="shared" ca="1" si="1"/>
        <v>38137378.450000003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192112.01</v>
      </c>
      <c r="E50" s="18">
        <f t="shared" ca="1" si="3"/>
        <v>0</v>
      </c>
      <c r="F50" s="18">
        <f t="shared" ca="1" si="3"/>
        <v>382278.01</v>
      </c>
      <c r="G50" s="18">
        <f t="shared" ca="1" si="3"/>
        <v>576533.44999999995</v>
      </c>
      <c r="H50" s="19">
        <f t="shared" ca="1" si="1"/>
        <v>1150923.47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35948303.110000007</v>
      </c>
      <c r="E52" s="18">
        <f t="shared" ca="1" si="3"/>
        <v>214575.38</v>
      </c>
      <c r="F52" s="18">
        <f t="shared" ca="1" si="3"/>
        <v>1091600.1000000001</v>
      </c>
      <c r="G52" s="18">
        <f t="shared" ca="1" si="3"/>
        <v>3034830.129999999</v>
      </c>
      <c r="H52" s="19">
        <f t="shared" ca="1" si="1"/>
        <v>40289308.720000014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t="shared" ref="H53" ca="1" si="4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243</v>
      </c>
      <c r="B55" s="17">
        <v>2002</v>
      </c>
      <c r="C55" s="58" t="s">
        <v>244</v>
      </c>
      <c r="D55" s="18">
        <f t="shared" ref="D55:G74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ca="1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ref="H59:H74" ca="1" si="6">+SUM(D59:G59)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8">
        <f t="shared" ca="1" si="5"/>
        <v>0</v>
      </c>
      <c r="F72" s="18">
        <f t="shared" ca="1" si="5"/>
        <v>0</v>
      </c>
      <c r="G72" s="18">
        <f t="shared" ca="1" si="5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8">
        <f t="shared" ca="1" si="5"/>
        <v>0</v>
      </c>
      <c r="F73" s="18">
        <f t="shared" ca="1" si="5"/>
        <v>0</v>
      </c>
      <c r="G73" s="18">
        <f t="shared" ca="1" si="5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8">
        <f t="shared" ca="1" si="5"/>
        <v>0</v>
      </c>
      <c r="F74" s="18">
        <f t="shared" ca="1" si="5"/>
        <v>0</v>
      </c>
      <c r="G74" s="18">
        <f t="shared" ca="1" si="5"/>
        <v>0</v>
      </c>
      <c r="H74" s="19">
        <f t="shared" ca="1" si="6"/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</row>
    <row r="75" spans="1:235">
      <c r="A75" s="59" t="s">
        <v>285</v>
      </c>
      <c r="B75" s="48">
        <v>9000</v>
      </c>
      <c r="C75" s="58" t="s">
        <v>286</v>
      </c>
      <c r="D75" s="49">
        <f ca="1">SUMIF($C$7:$C$74,"HD",D$7:D$74)</f>
        <v>3188343832.9863381</v>
      </c>
      <c r="E75" s="49">
        <f ca="1">SUMIF($C$7:$C$74,"HD",E$7:E$74)</f>
        <v>292039663.57671094</v>
      </c>
      <c r="F75" s="49">
        <f ca="1">SUMIF($C$7:$C$74,"HD",F$7:F$74)</f>
        <v>1613470877.9722588</v>
      </c>
      <c r="G75" s="49">
        <f ca="1">SUMIF($C$7:$C$74,"HD",G$7:G$74)</f>
        <v>3311298015.4400988</v>
      </c>
      <c r="H75" s="49">
        <f ca="1">SUMIF($C$7:$C$74,"HD",H$7:H$74)</f>
        <v>8405152389.9754057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HW75" s="35"/>
      <c r="HX75" s="35"/>
      <c r="HY75" s="35"/>
      <c r="HZ75" s="35"/>
      <c r="IA75" s="35"/>
    </row>
    <row r="76" spans="1:235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0</v>
      </c>
      <c r="E76" s="49">
        <f ca="1">SUMIF($C$7:$C$74,"H",E$7:E$74)+SUMIF($C$7:$C$74,"E",E$7:E$74)</f>
        <v>0</v>
      </c>
      <c r="F76" s="49">
        <f ca="1">SUMIF($C$7:$C$74,"H",F$7:F$74)+SUMIF($C$7:$C$74,"E",F$7:F$74)</f>
        <v>0</v>
      </c>
      <c r="G76" s="49">
        <f ca="1">SUMIF($C$7:$C$74,"H",G$7:G$74)+SUMIF($C$7:$C$74,"E",G$7:G$74)</f>
        <v>0</v>
      </c>
      <c r="H76" s="49">
        <f ca="1">SUMIF($C$7:$C$74,"H",H$7:H$74)+SUMIF($C$7:$C$74,"E",H$7:H$74)</f>
        <v>0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35" s="35" customFormat="1">
      <c r="A77" s="59" t="s">
        <v>291</v>
      </c>
      <c r="B77" s="48">
        <v>9003</v>
      </c>
      <c r="C77" s="58" t="s">
        <v>292</v>
      </c>
      <c r="D77" s="49">
        <f ca="1">D75+D76</f>
        <v>3188343832.9863381</v>
      </c>
      <c r="E77" s="49">
        <f ca="1">E75+E76</f>
        <v>292039663.57671094</v>
      </c>
      <c r="F77" s="49">
        <f ca="1">F75+F76</f>
        <v>1613470877.9722588</v>
      </c>
      <c r="G77" s="49">
        <f ca="1">G75+G76</f>
        <v>3311298015.4400988</v>
      </c>
      <c r="H77" s="49">
        <f ca="1">H75+H76</f>
        <v>8405152389.9754057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6"/>
      <c r="B78" s="6"/>
      <c r="C78" s="6"/>
      <c r="D78" s="3"/>
      <c r="E78" s="3"/>
      <c r="F78" s="3"/>
      <c r="G78" s="3"/>
      <c r="H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</row>
    <row r="79" spans="1:235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</row>
    <row r="80" spans="1:235"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</row>
    <row r="81" spans="73:152"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8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ref="F53" ca="1" si="4">+SUM(D53:E53)</f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E74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812940648.10500741</v>
      </c>
      <c r="F55" s="19">
        <f t="shared" ca="1" si="1"/>
        <v>812940648.10500741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187583.56000000006</v>
      </c>
      <c r="F56" s="19">
        <f t="shared" ca="1" si="1"/>
        <v>187583.56000000006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87037169.359999999</v>
      </c>
      <c r="F57" s="19">
        <f t="shared" ca="1" si="1"/>
        <v>87037169.359999999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77373623.969999999</v>
      </c>
      <c r="F58" s="19">
        <f t="shared" ca="1" si="1"/>
        <v>77373623.969999999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0.01</v>
      </c>
      <c r="E59" s="18">
        <f t="shared" ca="1" si="5"/>
        <v>2513681300.2526507</v>
      </c>
      <c r="F59" s="19">
        <f t="shared" ref="F59:F74" ca="1" si="6">+SUM(D59:E59)</f>
        <v>2513681300.262651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244418384.27999997</v>
      </c>
      <c r="F60" s="19">
        <f t="shared" ca="1" si="6"/>
        <v>244418384.27999997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2219022911.02</v>
      </c>
      <c r="F61" s="19">
        <f t="shared" ca="1" si="6"/>
        <v>2219022911.02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82756824.570000306</v>
      </c>
      <c r="E62" s="18">
        <f t="shared" ca="1" si="5"/>
        <v>2811063775.1242466</v>
      </c>
      <c r="F62" s="19">
        <f t="shared" ca="1" si="6"/>
        <v>2893820599.6942468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328339911.80000812</v>
      </c>
      <c r="F63" s="19">
        <f t="shared" ca="1" si="6"/>
        <v>328339911.80000812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3131954064.1999998</v>
      </c>
      <c r="F64" s="19">
        <f t="shared" ca="1" si="6"/>
        <v>3131954064.1999998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46803071.800000004</v>
      </c>
      <c r="F65" s="19">
        <f t="shared" ca="1" si="6"/>
        <v>46803071.800000004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650509391.19002998</v>
      </c>
      <c r="F66" s="19">
        <f t="shared" ca="1" si="6"/>
        <v>650509391.19002998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1525197249.2700002</v>
      </c>
      <c r="F67" s="19">
        <f t="shared" ca="1" si="6"/>
        <v>1525197249.2700002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650909467.50521314</v>
      </c>
      <c r="F68" s="19">
        <f t="shared" ca="1" si="6"/>
        <v>650909467.50521314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2202419015.21</v>
      </c>
      <c r="F69" s="19">
        <f t="shared" ca="1" si="6"/>
        <v>2202419015.21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49230286.229999989</v>
      </c>
      <c r="F70" s="19">
        <f t="shared" ca="1" si="6"/>
        <v>49230286.229999989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8">
        <f t="shared" ca="1" si="5"/>
        <v>104414339.28999996</v>
      </c>
      <c r="F71" s="19">
        <f t="shared" ca="1" si="6"/>
        <v>104414339.28999996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8">
        <f t="shared" ca="1" si="5"/>
        <v>165082626.21000001</v>
      </c>
      <c r="F72" s="19">
        <f t="shared" ca="1" si="6"/>
        <v>165082626.21000001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8">
        <f t="shared" ca="1" si="5"/>
        <v>1425578423.77685</v>
      </c>
      <c r="F73" s="19">
        <f t="shared" ca="1" si="6"/>
        <v>1425578423.77685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8">
        <f t="shared" ca="1" si="5"/>
        <v>5510888996.4804468</v>
      </c>
      <c r="F74" s="19">
        <f t="shared" ca="1" si="6"/>
        <v>5510888996.4804468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ca="1">SUMIF($C$7:$C$74,"HD",D$7:D$74)</f>
        <v>0</v>
      </c>
      <c r="E75" s="49">
        <f ca="1">SUMIF($C$7:$C$74,"HD",E$7:E$74)</f>
        <v>0</v>
      </c>
      <c r="F75" s="49">
        <f ca="1">SUMIF($C$7:$C$74,"HD",F$7:F$74)</f>
        <v>0</v>
      </c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ca="1">SUMIF($C$7:$C$74,"H",D$7:D$74)+SUMIF($C$7:$C$74,"E",D$7:D$74)</f>
        <v>82756824.580000311</v>
      </c>
      <c r="E76" s="49">
        <f ca="1">SUMIF($C$7:$C$74,"H",E$7:E$74)+SUMIF($C$7:$C$74,"E",E$7:E$74)</f>
        <v>24557052238.634449</v>
      </c>
      <c r="F76" s="49">
        <f ca="1">SUMIF($C$7:$C$74,"H",F$7:F$74)+SUMIF($C$7:$C$74,"E",F$7:F$74)</f>
        <v>24639809063.214451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ca="1">D75+D76</f>
        <v>82756824.580000311</v>
      </c>
      <c r="E77" s="49">
        <f ca="1">E75+E76</f>
        <v>24557052238.634449</v>
      </c>
      <c r="F77" s="49">
        <f ca="1">F75+F76</f>
        <v>24639809063.214451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4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4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4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4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4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ca="1" si="5"/>
        <v>0</v>
      </c>
      <c r="E55" s="19">
        <f t="shared" ca="1" si="9"/>
        <v>0</v>
      </c>
      <c r="F55" s="18">
        <f t="shared" ref="F55:G74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4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4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5"/>
        <v>0</v>
      </c>
      <c r="E74" s="19">
        <f t="shared" ca="1" si="9"/>
        <v>0</v>
      </c>
      <c r="F74" s="18">
        <f t="shared" ca="1" si="16"/>
        <v>0</v>
      </c>
      <c r="G74" s="18">
        <f t="shared" ca="1" si="16"/>
        <v>0</v>
      </c>
      <c r="H74" s="19">
        <f t="shared" ca="1" si="10"/>
        <v>0</v>
      </c>
      <c r="I74" s="18">
        <f t="shared" ca="1" si="17"/>
        <v>0</v>
      </c>
      <c r="J74" s="18">
        <f t="shared" ca="1" si="17"/>
        <v>0</v>
      </c>
      <c r="K74" s="19">
        <f t="shared" ca="1" si="11"/>
        <v>0</v>
      </c>
      <c r="L74" s="18">
        <f t="shared" ca="1" si="18"/>
        <v>0</v>
      </c>
      <c r="M74" s="18">
        <f t="shared" ca="1" si="18"/>
        <v>0</v>
      </c>
      <c r="N74" s="19">
        <f t="shared" ca="1" si="12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t="shared" ref="D75:N75" ca="1" si="19">SUMIF($C$7:$C$74,"HD",D$7:D$74)</f>
        <v>0</v>
      </c>
      <c r="E75" s="49">
        <f t="shared" ca="1" si="19"/>
        <v>0</v>
      </c>
      <c r="F75" s="49">
        <f t="shared" ca="1" si="19"/>
        <v>0</v>
      </c>
      <c r="G75" s="49">
        <f t="shared" ca="1" si="19"/>
        <v>0</v>
      </c>
      <c r="H75" s="49">
        <f t="shared" ca="1" si="19"/>
        <v>0</v>
      </c>
      <c r="I75" s="49">
        <f t="shared" ca="1" si="19"/>
        <v>0</v>
      </c>
      <c r="J75" s="49">
        <f t="shared" ca="1" si="19"/>
        <v>0</v>
      </c>
      <c r="K75" s="49">
        <f t="shared" ca="1" si="19"/>
        <v>0</v>
      </c>
      <c r="L75" s="49">
        <f t="shared" ca="1" si="19"/>
        <v>0</v>
      </c>
      <c r="M75" s="49">
        <f t="shared" ca="1" si="19"/>
        <v>0</v>
      </c>
      <c r="N75" s="49">
        <f t="shared" ca="1" si="19"/>
        <v>0</v>
      </c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t="shared" ref="D76:N76" ca="1" si="20">SUMIF($C$7:$C$74,"H",D$7:D$74)+SUMIF($C$7:$C$74,"E",D$7:D$74)</f>
        <v>0</v>
      </c>
      <c r="E76" s="49">
        <f t="shared" ca="1" si="20"/>
        <v>0</v>
      </c>
      <c r="F76" s="49">
        <f t="shared" ca="1" si="20"/>
        <v>0</v>
      </c>
      <c r="G76" s="49">
        <f t="shared" ca="1" si="20"/>
        <v>0</v>
      </c>
      <c r="H76" s="49">
        <f t="shared" ca="1" si="20"/>
        <v>0</v>
      </c>
      <c r="I76" s="49">
        <f t="shared" ca="1" si="20"/>
        <v>0</v>
      </c>
      <c r="J76" s="49">
        <f t="shared" ca="1" si="20"/>
        <v>0</v>
      </c>
      <c r="K76" s="49">
        <f t="shared" ca="1" si="20"/>
        <v>0</v>
      </c>
      <c r="L76" s="49">
        <f t="shared" ca="1" si="20"/>
        <v>0</v>
      </c>
      <c r="M76" s="49">
        <f t="shared" ca="1" si="20"/>
        <v>0</v>
      </c>
      <c r="N76" s="49">
        <f t="shared" ca="1" si="20"/>
        <v>0</v>
      </c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t="shared" ref="D77:N77" ca="1" si="21">D75+D76</f>
        <v>0</v>
      </c>
      <c r="E77" s="49">
        <f t="shared" ca="1" si="21"/>
        <v>0</v>
      </c>
      <c r="F77" s="49">
        <f t="shared" ca="1" si="21"/>
        <v>0</v>
      </c>
      <c r="G77" s="49">
        <f t="shared" ca="1" si="21"/>
        <v>0</v>
      </c>
      <c r="H77" s="49">
        <f t="shared" ca="1" si="21"/>
        <v>0</v>
      </c>
      <c r="I77" s="49">
        <f t="shared" ca="1" si="21"/>
        <v>0</v>
      </c>
      <c r="J77" s="49">
        <f t="shared" ca="1" si="21"/>
        <v>0</v>
      </c>
      <c r="K77" s="49">
        <f t="shared" ca="1" si="21"/>
        <v>0</v>
      </c>
      <c r="L77" s="49">
        <f t="shared" ca="1" si="21"/>
        <v>0</v>
      </c>
      <c r="M77" s="49">
        <f t="shared" ca="1" si="21"/>
        <v>0</v>
      </c>
      <c r="N77" s="49">
        <f t="shared" ca="1" si="21"/>
        <v>0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81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360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362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360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8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1058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ref="K53" ca="1" si="4">+SUM(D53:J53)</f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2001</v>
      </c>
      <c r="C54" s="58" t="s">
        <v>146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243</v>
      </c>
      <c r="B55" s="17">
        <v>2002</v>
      </c>
      <c r="C55" s="58" t="s">
        <v>244</v>
      </c>
      <c r="D55" s="18">
        <f t="shared" ref="D55:J70" ca="1" si="5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5"/>
        <v>812940648.10500741</v>
      </c>
      <c r="F55" s="18">
        <f t="shared" ca="1" si="5"/>
        <v>0</v>
      </c>
      <c r="G55" s="18">
        <f t="shared" ca="1" si="5"/>
        <v>0</v>
      </c>
      <c r="H55" s="18">
        <f t="shared" ca="1" si="5"/>
        <v>0</v>
      </c>
      <c r="I55" s="18">
        <f t="shared" ca="1" si="5"/>
        <v>0</v>
      </c>
      <c r="J55" s="18">
        <f t="shared" ca="1" si="5"/>
        <v>0</v>
      </c>
      <c r="K55" s="19">
        <f t="shared" ca="1" si="1"/>
        <v>812940648.10500741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2005</v>
      </c>
      <c r="C56" s="58" t="s">
        <v>244</v>
      </c>
      <c r="D56" s="18">
        <f t="shared" ca="1" si="5"/>
        <v>0</v>
      </c>
      <c r="E56" s="18">
        <f t="shared" ca="1" si="5"/>
        <v>187583.56000000006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8">
        <f t="shared" ca="1" si="5"/>
        <v>0</v>
      </c>
      <c r="K56" s="19">
        <f t="shared" ca="1" si="1"/>
        <v>187583.56000000006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2006</v>
      </c>
      <c r="C57" s="58" t="s">
        <v>244</v>
      </c>
      <c r="D57" s="18">
        <f t="shared" ca="1" si="5"/>
        <v>0</v>
      </c>
      <c r="E57" s="18">
        <f t="shared" ca="1" si="5"/>
        <v>87037169.359999999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8">
        <f t="shared" ca="1" si="5"/>
        <v>0</v>
      </c>
      <c r="K57" s="19">
        <f t="shared" ca="1" si="1"/>
        <v>87037169.359999999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2007</v>
      </c>
      <c r="C58" s="58" t="s">
        <v>244</v>
      </c>
      <c r="D58" s="18">
        <f t="shared" ca="1" si="5"/>
        <v>0</v>
      </c>
      <c r="E58" s="18">
        <f t="shared" ca="1" si="5"/>
        <v>77373623.969999999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8">
        <f t="shared" ca="1" si="5"/>
        <v>0</v>
      </c>
      <c r="K58" s="19">
        <f t="shared" ca="1" si="1"/>
        <v>77373623.969999999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252</v>
      </c>
      <c r="B59" s="17">
        <v>3001</v>
      </c>
      <c r="C59" s="58" t="s">
        <v>253</v>
      </c>
      <c r="D59" s="18">
        <f t="shared" ca="1" si="5"/>
        <v>0.01</v>
      </c>
      <c r="E59" s="18">
        <f t="shared" ca="1" si="5"/>
        <v>2513681300.2526507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8">
        <f t="shared" ca="1" si="5"/>
        <v>0</v>
      </c>
      <c r="K59" s="19">
        <f t="shared" ref="K59:K74" ca="1" si="6">+SUM(D59:J59)</f>
        <v>2513681300.262651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3002</v>
      </c>
      <c r="C60" s="58" t="s">
        <v>253</v>
      </c>
      <c r="D60" s="18">
        <f t="shared" ca="1" si="5"/>
        <v>0</v>
      </c>
      <c r="E60" s="18">
        <f t="shared" ca="1" si="5"/>
        <v>244418384.27999997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8">
        <f t="shared" ca="1" si="5"/>
        <v>0</v>
      </c>
      <c r="K60" s="19">
        <f t="shared" ca="1" si="6"/>
        <v>244418384.27999997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3003</v>
      </c>
      <c r="C61" s="58" t="s">
        <v>253</v>
      </c>
      <c r="D61" s="18">
        <f t="shared" ca="1" si="5"/>
        <v>0</v>
      </c>
      <c r="E61" s="18">
        <f t="shared" ca="1" si="5"/>
        <v>2219022911.02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8">
        <f t="shared" ca="1" si="5"/>
        <v>0</v>
      </c>
      <c r="K61" s="19">
        <f t="shared" ca="1" si="6"/>
        <v>2219022911.02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3004</v>
      </c>
      <c r="C62" s="58" t="s">
        <v>253</v>
      </c>
      <c r="D62" s="18">
        <f t="shared" ca="1" si="5"/>
        <v>82756824.570000306</v>
      </c>
      <c r="E62" s="18">
        <f t="shared" ca="1" si="5"/>
        <v>2811063775.1242466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8">
        <f t="shared" ca="1" si="5"/>
        <v>0</v>
      </c>
      <c r="K62" s="19">
        <f t="shared" ca="1" si="6"/>
        <v>2893820599.6942468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3005</v>
      </c>
      <c r="C63" s="58" t="s">
        <v>253</v>
      </c>
      <c r="D63" s="18">
        <f t="shared" ca="1" si="5"/>
        <v>0</v>
      </c>
      <c r="E63" s="18">
        <f t="shared" ca="1" si="5"/>
        <v>328339911.80000812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8">
        <f t="shared" ca="1" si="5"/>
        <v>0</v>
      </c>
      <c r="K63" s="19">
        <f t="shared" ca="1" si="6"/>
        <v>328339911.80000812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3006</v>
      </c>
      <c r="C64" s="58" t="s">
        <v>253</v>
      </c>
      <c r="D64" s="18">
        <f t="shared" ca="1" si="5"/>
        <v>0</v>
      </c>
      <c r="E64" s="18">
        <f t="shared" ca="1" si="5"/>
        <v>3131954064.1999998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8">
        <f t="shared" ca="1" si="5"/>
        <v>0</v>
      </c>
      <c r="K64" s="19">
        <f t="shared" ca="1" si="6"/>
        <v>3131954064.1999998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3007</v>
      </c>
      <c r="C65" s="58" t="s">
        <v>253</v>
      </c>
      <c r="D65" s="18">
        <f t="shared" ca="1" si="5"/>
        <v>0</v>
      </c>
      <c r="E65" s="18">
        <f t="shared" ca="1" si="5"/>
        <v>46803071.800000004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8">
        <f t="shared" ca="1" si="5"/>
        <v>0</v>
      </c>
      <c r="K65" s="19">
        <f t="shared" ca="1" si="6"/>
        <v>46803071.800000004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3008</v>
      </c>
      <c r="C66" s="58" t="s">
        <v>253</v>
      </c>
      <c r="D66" s="18">
        <f t="shared" ca="1" si="5"/>
        <v>0</v>
      </c>
      <c r="E66" s="18">
        <f t="shared" ca="1" si="5"/>
        <v>650509391.19002998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8">
        <f t="shared" ca="1" si="5"/>
        <v>0</v>
      </c>
      <c r="K66" s="19">
        <f t="shared" ca="1" si="6"/>
        <v>650509391.19002998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3009</v>
      </c>
      <c r="C67" s="58" t="s">
        <v>253</v>
      </c>
      <c r="D67" s="18">
        <f t="shared" ca="1" si="5"/>
        <v>0</v>
      </c>
      <c r="E67" s="18">
        <f t="shared" ca="1" si="5"/>
        <v>1525197249.2700002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8">
        <f t="shared" ca="1" si="5"/>
        <v>0</v>
      </c>
      <c r="K67" s="19">
        <f t="shared" ca="1" si="6"/>
        <v>1525197249.2700002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3011</v>
      </c>
      <c r="C68" s="58" t="s">
        <v>253</v>
      </c>
      <c r="D68" s="18">
        <f t="shared" ca="1" si="5"/>
        <v>0</v>
      </c>
      <c r="E68" s="18">
        <f t="shared" ca="1" si="5"/>
        <v>650909467.50521314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8">
        <f t="shared" ca="1" si="5"/>
        <v>0</v>
      </c>
      <c r="K68" s="19">
        <f t="shared" ca="1" si="6"/>
        <v>650909467.50521314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3012</v>
      </c>
      <c r="C69" s="58" t="s">
        <v>253</v>
      </c>
      <c r="D69" s="18">
        <f t="shared" ca="1" si="5"/>
        <v>0</v>
      </c>
      <c r="E69" s="18">
        <f t="shared" ca="1" si="5"/>
        <v>2202419015.21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8">
        <f t="shared" ca="1" si="5"/>
        <v>0</v>
      </c>
      <c r="K69" s="19">
        <f t="shared" ca="1" si="6"/>
        <v>2202419015.21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3013</v>
      </c>
      <c r="C70" s="58" t="s">
        <v>244</v>
      </c>
      <c r="D70" s="18">
        <f t="shared" ca="1" si="5"/>
        <v>0</v>
      </c>
      <c r="E70" s="18">
        <f t="shared" ca="1" si="5"/>
        <v>49230286.229999989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8">
        <f t="shared" ca="1" si="5"/>
        <v>0</v>
      </c>
      <c r="K70" s="19">
        <f t="shared" ca="1" si="6"/>
        <v>49230286.229999989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3015</v>
      </c>
      <c r="C71" s="58" t="s">
        <v>253</v>
      </c>
      <c r="D71" s="18">
        <f t="shared" ref="D71:J74" ca="1" si="7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7"/>
        <v>104414339.28999996</v>
      </c>
      <c r="F71" s="18">
        <f t="shared" ca="1" si="7"/>
        <v>0</v>
      </c>
      <c r="G71" s="18">
        <f t="shared" ca="1" si="7"/>
        <v>0</v>
      </c>
      <c r="H71" s="18">
        <f t="shared" ca="1" si="7"/>
        <v>0</v>
      </c>
      <c r="I71" s="18">
        <f t="shared" ca="1" si="7"/>
        <v>0</v>
      </c>
      <c r="J71" s="18">
        <f t="shared" ca="1" si="7"/>
        <v>0</v>
      </c>
      <c r="K71" s="19">
        <f t="shared" ca="1" si="6"/>
        <v>104414339.28999996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3016</v>
      </c>
      <c r="C72" s="58" t="s">
        <v>253</v>
      </c>
      <c r="D72" s="18">
        <f t="shared" ca="1" si="7"/>
        <v>0</v>
      </c>
      <c r="E72" s="18">
        <f t="shared" ca="1" si="7"/>
        <v>165082626.21000001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8">
        <f t="shared" ca="1" si="7"/>
        <v>0</v>
      </c>
      <c r="K72" s="19">
        <f t="shared" ca="1" si="6"/>
        <v>165082626.21000001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3017</v>
      </c>
      <c r="C73" s="58" t="s">
        <v>253</v>
      </c>
      <c r="D73" s="18">
        <f t="shared" ca="1" si="7"/>
        <v>0</v>
      </c>
      <c r="E73" s="18">
        <f t="shared" ca="1" si="7"/>
        <v>1425578423.77685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8">
        <f t="shared" ca="1" si="7"/>
        <v>0</v>
      </c>
      <c r="K73" s="19">
        <f t="shared" ca="1" si="6"/>
        <v>1425578423.77685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</row>
    <row r="74" spans="1:236" ht="12.75" customHeight="1">
      <c r="A74" s="57" t="s">
        <v>283</v>
      </c>
      <c r="B74" s="17">
        <v>3018</v>
      </c>
      <c r="C74" s="58" t="s">
        <v>253</v>
      </c>
      <c r="D74" s="18">
        <f t="shared" ca="1" si="7"/>
        <v>0</v>
      </c>
      <c r="E74" s="18">
        <f t="shared" ca="1" si="7"/>
        <v>5510888996.4804468</v>
      </c>
      <c r="F74" s="18">
        <f t="shared" ca="1" si="7"/>
        <v>0</v>
      </c>
      <c r="G74" s="18">
        <f t="shared" ca="1" si="7"/>
        <v>0</v>
      </c>
      <c r="H74" s="18">
        <f t="shared" ca="1" si="7"/>
        <v>0</v>
      </c>
      <c r="I74" s="18">
        <f t="shared" ca="1" si="7"/>
        <v>0</v>
      </c>
      <c r="J74" s="18">
        <f t="shared" ca="1" si="7"/>
        <v>0</v>
      </c>
      <c r="K74" s="19">
        <f t="shared" ca="1" si="6"/>
        <v>5510888996.4804468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</row>
    <row r="75" spans="1:236">
      <c r="A75" s="59" t="s">
        <v>285</v>
      </c>
      <c r="B75" s="48">
        <v>9000</v>
      </c>
      <c r="C75" s="58" t="s">
        <v>286</v>
      </c>
      <c r="D75" s="49">
        <f t="shared" ref="D75:K75" ca="1" si="8">SUMIF($C$7:$C$74,"HD",D$7:D$74)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HX75" s="35"/>
      <c r="HY75" s="35"/>
      <c r="HZ75" s="35"/>
      <c r="IA75" s="35"/>
      <c r="IB75" s="35"/>
    </row>
    <row r="76" spans="1:236" s="35" customFormat="1">
      <c r="A76" s="59" t="s">
        <v>288</v>
      </c>
      <c r="B76" s="48">
        <v>9001</v>
      </c>
      <c r="C76" s="58" t="s">
        <v>289</v>
      </c>
      <c r="D76" s="49">
        <f t="shared" ref="D76:K76" ca="1" si="9">SUMIF($C$7:$C$74,"H",D$7:D$74)+SUMIF($C$7:$C$74,"E",D$7:D$74)</f>
        <v>82756824.580000311</v>
      </c>
      <c r="E76" s="49">
        <f t="shared" ca="1" si="9"/>
        <v>24557052238.634449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24639809063.214451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36" s="35" customFormat="1">
      <c r="A77" s="59" t="s">
        <v>291</v>
      </c>
      <c r="B77" s="48">
        <v>9003</v>
      </c>
      <c r="C77" s="58" t="s">
        <v>292</v>
      </c>
      <c r="D77" s="49">
        <f t="shared" ref="D77:K77" ca="1" si="10">D75+D76</f>
        <v>82756824.580000311</v>
      </c>
      <c r="E77" s="49">
        <f t="shared" ca="1" si="10"/>
        <v>24557052238.634449</v>
      </c>
      <c r="F77" s="49">
        <f t="shared" ca="1" si="10"/>
        <v>0</v>
      </c>
      <c r="G77" s="49">
        <f t="shared" ca="1" si="10"/>
        <v>0</v>
      </c>
      <c r="H77" s="49">
        <f t="shared" ca="1" si="10"/>
        <v>0</v>
      </c>
      <c r="I77" s="49">
        <f t="shared" ca="1" si="10"/>
        <v>0</v>
      </c>
      <c r="J77" s="49">
        <f t="shared" ca="1" si="10"/>
        <v>0</v>
      </c>
      <c r="K77" s="49">
        <f t="shared" ca="1" si="10"/>
        <v>24639809063.214451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6"/>
      <c r="B78" s="6"/>
      <c r="C78" s="6"/>
      <c r="D78" s="3"/>
      <c r="E78" s="3"/>
      <c r="F78" s="3"/>
      <c r="G78" s="3"/>
      <c r="H78" s="3"/>
      <c r="I78" s="3"/>
      <c r="J78" s="3"/>
      <c r="K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</row>
    <row r="79" spans="1:236">
      <c r="A79" s="53"/>
      <c r="B79" s="53"/>
      <c r="C79" s="53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</row>
    <row r="80" spans="1:236"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</row>
    <row r="81" spans="74:153"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1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362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361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40517494.509999998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40517494.509999998</v>
      </c>
      <c r="K7" s="18">
        <v>0</v>
      </c>
      <c r="L7" s="18">
        <v>206781.91</v>
      </c>
      <c r="M7" s="18">
        <v>0</v>
      </c>
      <c r="N7" s="18">
        <v>0</v>
      </c>
      <c r="O7" s="18">
        <v>0</v>
      </c>
      <c r="P7" s="18">
        <v>107506.83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37525174.100000001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3171951.56</v>
      </c>
      <c r="AU7" s="18">
        <v>0</v>
      </c>
      <c r="AV7" s="18">
        <v>59869293.310000002</v>
      </c>
      <c r="AW7" s="18">
        <v>0</v>
      </c>
      <c r="AX7" s="18">
        <v>0</v>
      </c>
      <c r="AY7" s="18">
        <v>0</v>
      </c>
      <c r="AZ7" s="18">
        <v>5532439.5300000003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36609178.740000002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747287.58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32818399.530000001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1582860.35</v>
      </c>
      <c r="EE7" s="18">
        <v>0</v>
      </c>
      <c r="EF7" s="18">
        <v>-519182.54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4957422.91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2505818.0499999998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225632426.37000003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1860287628.21</v>
      </c>
      <c r="E8" s="19">
        <v>0</v>
      </c>
      <c r="F8" s="18">
        <v>235516012.13015401</v>
      </c>
      <c r="G8" s="18">
        <v>0</v>
      </c>
      <c r="H8" s="18">
        <v>1007109719.23999</v>
      </c>
      <c r="I8" s="18">
        <v>0</v>
      </c>
      <c r="J8" s="18">
        <v>617661896.83985615</v>
      </c>
      <c r="K8" s="18">
        <v>0</v>
      </c>
      <c r="L8" s="18">
        <v>433677180.29000002</v>
      </c>
      <c r="M8" s="18">
        <v>0</v>
      </c>
      <c r="N8" s="18">
        <v>246726207.41</v>
      </c>
      <c r="O8" s="18">
        <v>0</v>
      </c>
      <c r="P8" s="18">
        <v>3248096.84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906942.5</v>
      </c>
      <c r="W8" s="18">
        <v>0</v>
      </c>
      <c r="X8" s="18">
        <v>0</v>
      </c>
      <c r="Y8" s="18">
        <v>0</v>
      </c>
      <c r="Z8" s="18">
        <v>166332065.05000001</v>
      </c>
      <c r="AA8" s="18">
        <v>0</v>
      </c>
      <c r="AB8" s="18">
        <v>0</v>
      </c>
      <c r="AC8" s="18">
        <v>0</v>
      </c>
      <c r="AD8" s="18">
        <v>128087405.20999999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1926090606.1299996</v>
      </c>
      <c r="AK8" s="18">
        <v>0</v>
      </c>
      <c r="AL8" s="18">
        <v>0</v>
      </c>
      <c r="AM8" s="18">
        <v>0</v>
      </c>
      <c r="AN8" s="18">
        <v>291374258.22000003</v>
      </c>
      <c r="AO8" s="18">
        <v>0</v>
      </c>
      <c r="AP8" s="18">
        <v>2502422256.0700002</v>
      </c>
      <c r="AQ8" s="18">
        <v>0</v>
      </c>
      <c r="AR8" s="18">
        <v>262181.61</v>
      </c>
      <c r="AS8" s="18">
        <v>0</v>
      </c>
      <c r="AT8" s="18">
        <v>116133313.05</v>
      </c>
      <c r="AU8" s="18">
        <v>0</v>
      </c>
      <c r="AV8" s="18">
        <v>178724431.71000001</v>
      </c>
      <c r="AW8" s="18">
        <v>0</v>
      </c>
      <c r="AX8" s="18">
        <v>37897.040000000001</v>
      </c>
      <c r="AY8" s="18">
        <v>0</v>
      </c>
      <c r="AZ8" s="18">
        <v>0</v>
      </c>
      <c r="BA8" s="18">
        <v>0</v>
      </c>
      <c r="BB8" s="18">
        <v>15859957.75</v>
      </c>
      <c r="BC8" s="18">
        <v>0</v>
      </c>
      <c r="BD8" s="18">
        <v>98678749.890000001</v>
      </c>
      <c r="BE8" s="18">
        <v>0</v>
      </c>
      <c r="BF8" s="18">
        <v>0</v>
      </c>
      <c r="BG8" s="18">
        <v>0</v>
      </c>
      <c r="BH8" s="18">
        <v>7819208.3099999996</v>
      </c>
      <c r="BI8" s="18">
        <v>0</v>
      </c>
      <c r="BJ8" s="18">
        <v>29455090.129999999</v>
      </c>
      <c r="BK8" s="18">
        <v>0</v>
      </c>
      <c r="BL8" s="18">
        <v>61457371.729999997</v>
      </c>
      <c r="BM8" s="18">
        <v>0</v>
      </c>
      <c r="BN8" s="18">
        <v>0</v>
      </c>
      <c r="BO8" s="18">
        <v>0</v>
      </c>
      <c r="BP8" s="18">
        <v>524105.21</v>
      </c>
      <c r="BQ8" s="18">
        <v>0</v>
      </c>
      <c r="BR8" s="18">
        <v>142891.66</v>
      </c>
      <c r="BS8" s="18">
        <v>0</v>
      </c>
      <c r="BT8" s="18">
        <v>0</v>
      </c>
      <c r="BU8" s="18">
        <v>0</v>
      </c>
      <c r="BV8" s="18">
        <v>167397208.94999999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3552169.47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37633777.079999998</v>
      </c>
      <c r="DA8" s="18">
        <v>0</v>
      </c>
      <c r="DB8" s="18">
        <v>0</v>
      </c>
      <c r="DC8" s="18">
        <v>0</v>
      </c>
      <c r="DD8" s="18">
        <v>129410911.76000002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100112733.7</v>
      </c>
      <c r="DW8" s="18">
        <v>0</v>
      </c>
      <c r="DX8" s="18">
        <v>2545261.5700000003</v>
      </c>
      <c r="DY8" s="18">
        <v>0</v>
      </c>
      <c r="DZ8" s="18">
        <v>0</v>
      </c>
      <c r="EA8" s="18">
        <v>0</v>
      </c>
      <c r="EB8" s="18">
        <v>325171608.85000002</v>
      </c>
      <c r="EC8" s="18">
        <v>0</v>
      </c>
      <c r="ED8" s="18">
        <v>9013776.2799999993</v>
      </c>
      <c r="EE8" s="18">
        <v>0</v>
      </c>
      <c r="EF8" s="18">
        <v>21418980.48</v>
      </c>
      <c r="EG8" s="18">
        <v>0</v>
      </c>
      <c r="EH8" s="18">
        <v>113303237.58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90131974.030000001</v>
      </c>
      <c r="EO8" s="18">
        <v>0</v>
      </c>
      <c r="EP8" s="18">
        <v>22318.21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1182655.3700000001</v>
      </c>
      <c r="EW8" s="18">
        <v>0</v>
      </c>
      <c r="EX8" s="18">
        <v>237788767.31</v>
      </c>
      <c r="EY8" s="18">
        <v>0</v>
      </c>
      <c r="EZ8" s="18">
        <v>0</v>
      </c>
      <c r="FA8" s="18">
        <v>0</v>
      </c>
      <c r="FB8" s="18">
        <v>7640764.4000000004</v>
      </c>
      <c r="FC8" s="18">
        <v>0</v>
      </c>
      <c r="FD8" s="18">
        <v>249807.73</v>
      </c>
      <c r="FE8" s="18">
        <v>0</v>
      </c>
      <c r="FF8" s="18">
        <v>0</v>
      </c>
      <c r="FG8" s="18">
        <v>0</v>
      </c>
      <c r="FH8" s="18">
        <v>286204.91999999993</v>
      </c>
      <c r="FI8" s="18">
        <v>0</v>
      </c>
      <c r="FJ8" s="18">
        <v>174316</v>
      </c>
      <c r="FK8" s="18">
        <v>0</v>
      </c>
      <c r="FL8" s="18">
        <v>96922632.740000024</v>
      </c>
      <c r="FM8" s="18">
        <v>0</v>
      </c>
      <c r="FN8" s="19">
        <v>1158054815.9100056</v>
      </c>
      <c r="FO8" s="19">
        <v>0</v>
      </c>
      <c r="FP8" s="18">
        <v>1296120.3700000003</v>
      </c>
      <c r="FQ8" s="18">
        <v>0</v>
      </c>
      <c r="FR8" s="18">
        <v>1301891.1200000008</v>
      </c>
      <c r="FS8" s="18">
        <v>0</v>
      </c>
      <c r="FT8" s="80">
        <v>133629586.56999996</v>
      </c>
      <c r="FU8" s="80">
        <v>0</v>
      </c>
      <c r="FV8" s="18">
        <v>9953011.4700000007</v>
      </c>
      <c r="FW8" s="18">
        <v>0</v>
      </c>
      <c r="FX8" s="18">
        <v>123676575.09999996</v>
      </c>
      <c r="FY8" s="18">
        <v>0</v>
      </c>
      <c r="FZ8" s="80">
        <v>1021827217.8500056</v>
      </c>
      <c r="GA8" s="80">
        <v>0</v>
      </c>
      <c r="GB8" s="18">
        <v>182262001.11999997</v>
      </c>
      <c r="GC8" s="18">
        <v>0</v>
      </c>
      <c r="GD8" s="18">
        <v>839565216.73000562</v>
      </c>
      <c r="GE8" s="18">
        <v>0</v>
      </c>
      <c r="GF8" s="18">
        <v>24260969.619997405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10596215794.880001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1054776878.8899996</v>
      </c>
      <c r="E9" s="19">
        <v>0</v>
      </c>
      <c r="F9" s="18">
        <v>401050675.13999969</v>
      </c>
      <c r="G9" s="18">
        <v>0</v>
      </c>
      <c r="H9" s="18">
        <v>585388994.67999995</v>
      </c>
      <c r="I9" s="18">
        <v>0</v>
      </c>
      <c r="J9" s="18">
        <v>68337209.069999993</v>
      </c>
      <c r="K9" s="18">
        <v>0</v>
      </c>
      <c r="L9" s="18">
        <v>92407170.929999992</v>
      </c>
      <c r="M9" s="18">
        <v>0</v>
      </c>
      <c r="N9" s="18">
        <v>200341732.56999999</v>
      </c>
      <c r="O9" s="18">
        <v>0</v>
      </c>
      <c r="P9" s="18">
        <v>593910.26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154419894.16999999</v>
      </c>
      <c r="AA9" s="18">
        <v>0</v>
      </c>
      <c r="AB9" s="18">
        <v>0</v>
      </c>
      <c r="AC9" s="18">
        <v>0</v>
      </c>
      <c r="AD9" s="18">
        <v>97329330.390000001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2471863383.29</v>
      </c>
      <c r="AK9" s="18">
        <v>0</v>
      </c>
      <c r="AL9" s="18">
        <v>40785900.509999998</v>
      </c>
      <c r="AM9" s="18">
        <v>0</v>
      </c>
      <c r="AN9" s="18">
        <v>228117734.56</v>
      </c>
      <c r="AO9" s="18">
        <v>0</v>
      </c>
      <c r="AP9" s="18">
        <v>3599297440.8299994</v>
      </c>
      <c r="AQ9" s="18">
        <v>0</v>
      </c>
      <c r="AR9" s="18">
        <v>1833709.88</v>
      </c>
      <c r="AS9" s="18">
        <v>0</v>
      </c>
      <c r="AT9" s="18">
        <v>42643351.019999996</v>
      </c>
      <c r="AU9" s="18">
        <v>0</v>
      </c>
      <c r="AV9" s="18">
        <v>39973934.819999993</v>
      </c>
      <c r="AW9" s="18">
        <v>0</v>
      </c>
      <c r="AX9" s="18">
        <v>86286.48</v>
      </c>
      <c r="AY9" s="18">
        <v>0</v>
      </c>
      <c r="AZ9" s="18">
        <v>0</v>
      </c>
      <c r="BA9" s="18">
        <v>0</v>
      </c>
      <c r="BB9" s="18">
        <v>865622.05</v>
      </c>
      <c r="BC9" s="18">
        <v>0</v>
      </c>
      <c r="BD9" s="18">
        <v>18974819.109999999</v>
      </c>
      <c r="BE9" s="18">
        <v>0</v>
      </c>
      <c r="BF9" s="18">
        <v>0</v>
      </c>
      <c r="BG9" s="18">
        <v>0</v>
      </c>
      <c r="BH9" s="18">
        <v>22894325.600000001</v>
      </c>
      <c r="BI9" s="18">
        <v>0</v>
      </c>
      <c r="BJ9" s="18">
        <v>2949591.2199999997</v>
      </c>
      <c r="BK9" s="18">
        <v>0</v>
      </c>
      <c r="BL9" s="18">
        <v>11481110.26</v>
      </c>
      <c r="BM9" s="18">
        <v>0</v>
      </c>
      <c r="BN9" s="18">
        <v>10875257.110000001</v>
      </c>
      <c r="BO9" s="18">
        <v>0</v>
      </c>
      <c r="BP9" s="18">
        <v>1632476.73</v>
      </c>
      <c r="BQ9" s="18">
        <v>0</v>
      </c>
      <c r="BR9" s="18">
        <v>120934.81</v>
      </c>
      <c r="BS9" s="18">
        <v>0</v>
      </c>
      <c r="BT9" s="18">
        <v>0</v>
      </c>
      <c r="BU9" s="18">
        <v>0</v>
      </c>
      <c r="BV9" s="18">
        <v>21971997.349999998</v>
      </c>
      <c r="BW9" s="18">
        <v>0</v>
      </c>
      <c r="BX9" s="18">
        <v>82769.81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83443213.159999996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12321109.859999999</v>
      </c>
      <c r="DW9" s="18">
        <v>0</v>
      </c>
      <c r="DX9" s="18">
        <v>1224666.24</v>
      </c>
      <c r="DY9" s="18">
        <v>0</v>
      </c>
      <c r="DZ9" s="18">
        <v>0</v>
      </c>
      <c r="EA9" s="18">
        <v>0</v>
      </c>
      <c r="EB9" s="18">
        <v>130745119.45</v>
      </c>
      <c r="EC9" s="18">
        <v>0</v>
      </c>
      <c r="ED9" s="18">
        <v>22306139.250000004</v>
      </c>
      <c r="EE9" s="18">
        <v>0</v>
      </c>
      <c r="EF9" s="18">
        <v>15215179.530000001</v>
      </c>
      <c r="EG9" s="18">
        <v>0</v>
      </c>
      <c r="EH9" s="18">
        <v>53938541.939999998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40715775.599999994</v>
      </c>
      <c r="EO9" s="18">
        <v>0</v>
      </c>
      <c r="EP9" s="18">
        <v>17216.739999999991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175901.00999999978</v>
      </c>
      <c r="EW9" s="18">
        <v>0</v>
      </c>
      <c r="EX9" s="18">
        <v>28263496.950000003</v>
      </c>
      <c r="EY9" s="18">
        <v>0</v>
      </c>
      <c r="EZ9" s="18">
        <v>5</v>
      </c>
      <c r="FA9" s="18">
        <v>0</v>
      </c>
      <c r="FB9" s="18">
        <v>231926.41999999993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39083.310000000056</v>
      </c>
      <c r="FK9" s="18">
        <v>0</v>
      </c>
      <c r="FL9" s="18">
        <v>0</v>
      </c>
      <c r="FM9" s="18">
        <v>0</v>
      </c>
      <c r="FN9" s="19">
        <v>11596459205.82</v>
      </c>
      <c r="FO9" s="19">
        <v>0</v>
      </c>
      <c r="FP9" s="18">
        <v>0</v>
      </c>
      <c r="FQ9" s="18">
        <v>0</v>
      </c>
      <c r="FR9" s="18">
        <v>8814177.6600000001</v>
      </c>
      <c r="FS9" s="18">
        <v>0</v>
      </c>
      <c r="FT9" s="80">
        <v>2584512397.5182352</v>
      </c>
      <c r="FU9" s="80">
        <v>0</v>
      </c>
      <c r="FV9" s="18">
        <v>132599817.76000112</v>
      </c>
      <c r="FW9" s="18">
        <v>0</v>
      </c>
      <c r="FX9" s="18">
        <v>2451912579.758234</v>
      </c>
      <c r="FY9" s="18">
        <v>0</v>
      </c>
      <c r="FZ9" s="80">
        <v>9003132630.6417656</v>
      </c>
      <c r="GA9" s="80">
        <v>0</v>
      </c>
      <c r="GB9" s="18">
        <v>2173577066.5100179</v>
      </c>
      <c r="GC9" s="18">
        <v>0</v>
      </c>
      <c r="GD9" s="18">
        <v>6829555564.1317482</v>
      </c>
      <c r="GE9" s="18">
        <v>0</v>
      </c>
      <c r="GF9" s="18">
        <v>44252056.469999999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20145698286.170006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2959534668.9014082</v>
      </c>
      <c r="E10" s="19">
        <v>0</v>
      </c>
      <c r="F10" s="18">
        <v>473126507.592897</v>
      </c>
      <c r="G10" s="18">
        <v>0</v>
      </c>
      <c r="H10" s="18">
        <v>1502135325.19871</v>
      </c>
      <c r="I10" s="18">
        <v>0</v>
      </c>
      <c r="J10" s="18">
        <v>984272836.10980105</v>
      </c>
      <c r="K10" s="18">
        <v>0</v>
      </c>
      <c r="L10" s="18">
        <v>56945820.659999996</v>
      </c>
      <c r="M10" s="18">
        <v>0</v>
      </c>
      <c r="N10" s="18">
        <v>230770745.43002999</v>
      </c>
      <c r="O10" s="18">
        <v>0</v>
      </c>
      <c r="P10" s="18">
        <v>8152836.0899999999</v>
      </c>
      <c r="Q10" s="18">
        <v>0</v>
      </c>
      <c r="R10" s="18">
        <v>17511207.539999999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349302383.16000199</v>
      </c>
      <c r="AA10" s="18">
        <v>0</v>
      </c>
      <c r="AB10" s="18">
        <v>11758.09</v>
      </c>
      <c r="AC10" s="18">
        <v>0</v>
      </c>
      <c r="AD10" s="18">
        <v>328186800.81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2304317573.9294</v>
      </c>
      <c r="AK10" s="18">
        <v>0</v>
      </c>
      <c r="AL10" s="18">
        <v>131093467.58</v>
      </c>
      <c r="AM10" s="18">
        <v>0</v>
      </c>
      <c r="AN10" s="18">
        <v>549925211.02993405</v>
      </c>
      <c r="AO10" s="18">
        <v>0</v>
      </c>
      <c r="AP10" s="18">
        <v>4823306994.66014</v>
      </c>
      <c r="AQ10" s="18">
        <v>0</v>
      </c>
      <c r="AR10" s="18">
        <v>15895017.409999199</v>
      </c>
      <c r="AS10" s="18">
        <v>0</v>
      </c>
      <c r="AT10" s="18">
        <v>159815396.03999799</v>
      </c>
      <c r="AU10" s="18">
        <v>0</v>
      </c>
      <c r="AV10" s="18">
        <v>184836623.54956201</v>
      </c>
      <c r="AW10" s="18">
        <v>0</v>
      </c>
      <c r="AX10" s="18">
        <v>114145.71</v>
      </c>
      <c r="AY10" s="18">
        <v>0</v>
      </c>
      <c r="AZ10" s="18">
        <v>0</v>
      </c>
      <c r="BA10" s="18">
        <v>0</v>
      </c>
      <c r="BB10" s="18">
        <v>26873284.810010199</v>
      </c>
      <c r="BC10" s="18">
        <v>0</v>
      </c>
      <c r="BD10" s="18">
        <v>41736990.660039298</v>
      </c>
      <c r="BE10" s="18">
        <v>0</v>
      </c>
      <c r="BF10" s="18">
        <v>7356895.3399999999</v>
      </c>
      <c r="BG10" s="18">
        <v>0</v>
      </c>
      <c r="BH10" s="18">
        <v>32711110.330000099</v>
      </c>
      <c r="BI10" s="18">
        <v>0</v>
      </c>
      <c r="BJ10" s="18">
        <v>211047538.86000001</v>
      </c>
      <c r="BK10" s="18">
        <v>0</v>
      </c>
      <c r="BL10" s="18">
        <v>153302829.68000001</v>
      </c>
      <c r="BM10" s="18">
        <v>0</v>
      </c>
      <c r="BN10" s="18">
        <v>6398589.3600000003</v>
      </c>
      <c r="BO10" s="18">
        <v>0</v>
      </c>
      <c r="BP10" s="18">
        <v>7778011.7699999996</v>
      </c>
      <c r="BQ10" s="18">
        <v>0</v>
      </c>
      <c r="BR10" s="18">
        <v>1002857.46</v>
      </c>
      <c r="BS10" s="18">
        <v>0</v>
      </c>
      <c r="BT10" s="18">
        <v>0</v>
      </c>
      <c r="BU10" s="18">
        <v>0</v>
      </c>
      <c r="BV10" s="18">
        <v>64005288.249999598</v>
      </c>
      <c r="BW10" s="18">
        <v>0</v>
      </c>
      <c r="BX10" s="18">
        <v>1673346.73</v>
      </c>
      <c r="BY10" s="18">
        <v>0</v>
      </c>
      <c r="BZ10" s="18">
        <v>0</v>
      </c>
      <c r="CA10" s="18">
        <v>0</v>
      </c>
      <c r="CB10" s="18">
        <v>3099710.6899999902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226600441.89963299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1842102.79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32620383.659998599</v>
      </c>
      <c r="DW10" s="18">
        <v>0</v>
      </c>
      <c r="DX10" s="18">
        <v>65712346.6999503</v>
      </c>
      <c r="DY10" s="18">
        <v>0</v>
      </c>
      <c r="DZ10" s="18">
        <v>0</v>
      </c>
      <c r="EA10" s="18">
        <v>0</v>
      </c>
      <c r="EB10" s="18">
        <v>333386886.36997801</v>
      </c>
      <c r="EC10" s="18">
        <v>0</v>
      </c>
      <c r="ED10" s="18">
        <v>26199710.039999999</v>
      </c>
      <c r="EE10" s="18">
        <v>0</v>
      </c>
      <c r="EF10" s="18">
        <v>116682923.52</v>
      </c>
      <c r="EG10" s="18">
        <v>0</v>
      </c>
      <c r="EH10" s="18">
        <v>104605439.88999601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13775883.439999999</v>
      </c>
      <c r="EO10" s="18">
        <v>0</v>
      </c>
      <c r="EP10" s="18">
        <v>223306.58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8873717.2100000009</v>
      </c>
      <c r="EW10" s="18">
        <v>0</v>
      </c>
      <c r="EX10" s="18">
        <v>414971968.38999999</v>
      </c>
      <c r="EY10" s="18">
        <v>0</v>
      </c>
      <c r="EZ10" s="18">
        <v>9179.66</v>
      </c>
      <c r="FA10" s="18">
        <v>0</v>
      </c>
      <c r="FB10" s="18">
        <v>72793852.849999905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1087359.81</v>
      </c>
      <c r="FI10" s="18">
        <v>0</v>
      </c>
      <c r="FJ10" s="18">
        <v>3547112.01</v>
      </c>
      <c r="FK10" s="18">
        <v>0</v>
      </c>
      <c r="FL10" s="18">
        <v>2213023.0799999801</v>
      </c>
      <c r="FM10" s="18">
        <v>0</v>
      </c>
      <c r="FN10" s="19">
        <v>2335100942.8891544</v>
      </c>
      <c r="FO10" s="19">
        <v>0</v>
      </c>
      <c r="FP10" s="18">
        <v>231134.4100001</v>
      </c>
      <c r="FQ10" s="18">
        <v>0</v>
      </c>
      <c r="FR10" s="18">
        <v>3286262.3900001002</v>
      </c>
      <c r="FS10" s="18">
        <v>0</v>
      </c>
      <c r="FT10" s="80">
        <v>709307127.14961255</v>
      </c>
      <c r="FU10" s="80">
        <v>0</v>
      </c>
      <c r="FV10" s="18">
        <v>277376644.159141</v>
      </c>
      <c r="FW10" s="18">
        <v>0</v>
      </c>
      <c r="FX10" s="18">
        <v>431930482.99047154</v>
      </c>
      <c r="FY10" s="18">
        <v>0</v>
      </c>
      <c r="FZ10" s="80">
        <v>1622276418.9395418</v>
      </c>
      <c r="GA10" s="80">
        <v>0</v>
      </c>
      <c r="GB10" s="18">
        <v>634395679.11216021</v>
      </c>
      <c r="GC10" s="18">
        <v>0</v>
      </c>
      <c r="GD10" s="18">
        <v>987880739.82738149</v>
      </c>
      <c r="GE10" s="18">
        <v>0</v>
      </c>
      <c r="GF10" s="18">
        <v>16984321.140000202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16454234126.459232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20116623.011300001</v>
      </c>
      <c r="E11" s="19">
        <v>0</v>
      </c>
      <c r="F11" s="18">
        <v>10883040.838500001</v>
      </c>
      <c r="G11" s="18">
        <v>0</v>
      </c>
      <c r="H11" s="18">
        <v>7882388.4458999997</v>
      </c>
      <c r="I11" s="18">
        <v>0</v>
      </c>
      <c r="J11" s="18">
        <v>1351193.7268999999</v>
      </c>
      <c r="K11" s="18">
        <v>0</v>
      </c>
      <c r="L11" s="18">
        <v>0</v>
      </c>
      <c r="M11" s="18">
        <v>0</v>
      </c>
      <c r="N11" s="18">
        <v>67234662.930000007</v>
      </c>
      <c r="O11" s="18">
        <v>0</v>
      </c>
      <c r="P11" s="18">
        <v>1680700</v>
      </c>
      <c r="Q11" s="18">
        <v>0</v>
      </c>
      <c r="R11" s="18">
        <v>3486692.42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8303319.8553999998</v>
      </c>
      <c r="AA11" s="18">
        <v>0</v>
      </c>
      <c r="AB11" s="18">
        <v>0</v>
      </c>
      <c r="AC11" s="18">
        <v>0</v>
      </c>
      <c r="AD11" s="18">
        <v>771661.48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1885568385.0060999</v>
      </c>
      <c r="AK11" s="18">
        <v>0</v>
      </c>
      <c r="AL11" s="18">
        <v>11896370.8861</v>
      </c>
      <c r="AM11" s="18">
        <v>0</v>
      </c>
      <c r="AN11" s="18">
        <v>38401821.066100001</v>
      </c>
      <c r="AO11" s="18">
        <v>0</v>
      </c>
      <c r="AP11" s="18">
        <v>221934070.03200001</v>
      </c>
      <c r="AQ11" s="18">
        <v>0</v>
      </c>
      <c r="AR11" s="18">
        <v>235494.43</v>
      </c>
      <c r="AS11" s="18">
        <v>0</v>
      </c>
      <c r="AT11" s="18">
        <v>748732.96039999998</v>
      </c>
      <c r="AU11" s="18">
        <v>0</v>
      </c>
      <c r="AV11" s="18">
        <v>1661196.6865999999</v>
      </c>
      <c r="AW11" s="18">
        <v>0</v>
      </c>
      <c r="AX11" s="18">
        <v>9066.93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35699.827499999999</v>
      </c>
      <c r="BE11" s="18">
        <v>0</v>
      </c>
      <c r="BF11" s="18">
        <v>0</v>
      </c>
      <c r="BG11" s="18">
        <v>0</v>
      </c>
      <c r="BH11" s="18">
        <v>160209.37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98147.7</v>
      </c>
      <c r="BQ11" s="18">
        <v>0</v>
      </c>
      <c r="BR11" s="18">
        <v>58127.35</v>
      </c>
      <c r="BS11" s="18">
        <v>0</v>
      </c>
      <c r="BT11" s="18">
        <v>0</v>
      </c>
      <c r="BU11" s="18">
        <v>0</v>
      </c>
      <c r="BV11" s="18">
        <v>72145781.225400001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30496.522400000002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37338845.484099999</v>
      </c>
      <c r="CK11" s="18">
        <v>0</v>
      </c>
      <c r="CL11" s="18">
        <v>531979.81480000005</v>
      </c>
      <c r="CM11" s="18">
        <v>0</v>
      </c>
      <c r="CN11" s="18">
        <v>971379.50939999998</v>
      </c>
      <c r="CO11" s="18">
        <v>0</v>
      </c>
      <c r="CP11" s="18">
        <v>0</v>
      </c>
      <c r="CQ11" s="18">
        <v>0</v>
      </c>
      <c r="CR11" s="18">
        <v>337510.16110000003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16909929.311299998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44661.199500000002</v>
      </c>
      <c r="DU11" s="18">
        <v>0</v>
      </c>
      <c r="DV11" s="18">
        <v>0</v>
      </c>
      <c r="DW11" s="18">
        <v>0</v>
      </c>
      <c r="DX11" s="18">
        <v>4494649.1889000004</v>
      </c>
      <c r="DY11" s="18">
        <v>0</v>
      </c>
      <c r="DZ11" s="18">
        <v>0</v>
      </c>
      <c r="EA11" s="18">
        <v>0</v>
      </c>
      <c r="EB11" s="18">
        <v>1541369.8944000001</v>
      </c>
      <c r="EC11" s="18">
        <v>0</v>
      </c>
      <c r="ED11" s="18">
        <v>826567.58</v>
      </c>
      <c r="EE11" s="18">
        <v>0</v>
      </c>
      <c r="EF11" s="18">
        <v>731958.21</v>
      </c>
      <c r="EG11" s="18">
        <v>0</v>
      </c>
      <c r="EH11" s="18">
        <v>2023704.5732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13701.05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527055.61</v>
      </c>
      <c r="EW11" s="18">
        <v>0</v>
      </c>
      <c r="EX11" s="18">
        <v>126685692.95</v>
      </c>
      <c r="EY11" s="18">
        <v>0</v>
      </c>
      <c r="EZ11" s="18">
        <v>2611333.5699999998</v>
      </c>
      <c r="FA11" s="18">
        <v>0</v>
      </c>
      <c r="FB11" s="18">
        <v>1098529.05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7250708</v>
      </c>
      <c r="FI11" s="18">
        <v>0</v>
      </c>
      <c r="FJ11" s="18">
        <v>161141.63</v>
      </c>
      <c r="FK11" s="18">
        <v>0</v>
      </c>
      <c r="FL11" s="18">
        <v>929.07</v>
      </c>
      <c r="FM11" s="18">
        <v>0</v>
      </c>
      <c r="FN11" s="19">
        <v>208961793.18999997</v>
      </c>
      <c r="FO11" s="19">
        <v>0</v>
      </c>
      <c r="FP11" s="18">
        <v>0</v>
      </c>
      <c r="FQ11" s="18">
        <v>0</v>
      </c>
      <c r="FR11" s="18">
        <v>199899842.16999999</v>
      </c>
      <c r="FS11" s="18">
        <v>0</v>
      </c>
      <c r="FT11" s="80">
        <v>6112250.6699999999</v>
      </c>
      <c r="FU11" s="80">
        <v>0</v>
      </c>
      <c r="FV11" s="18">
        <v>0</v>
      </c>
      <c r="FW11" s="18">
        <v>0</v>
      </c>
      <c r="FX11" s="18">
        <v>6112250.6699999999</v>
      </c>
      <c r="FY11" s="18">
        <v>0</v>
      </c>
      <c r="FZ11" s="80">
        <v>2949700.35</v>
      </c>
      <c r="GA11" s="80">
        <v>0</v>
      </c>
      <c r="GB11" s="18">
        <v>0</v>
      </c>
      <c r="GC11" s="18">
        <v>0</v>
      </c>
      <c r="GD11" s="18">
        <v>2949700.35</v>
      </c>
      <c r="GE11" s="18">
        <v>0</v>
      </c>
      <c r="GF11" s="18">
        <v>4234011.1764000002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2751874709.9124002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217513450.80693349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217513450.80693349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153443924.45999998</v>
      </c>
      <c r="E13" s="19">
        <v>0</v>
      </c>
      <c r="F13" s="18">
        <v>21472566.109999999</v>
      </c>
      <c r="G13" s="18">
        <v>0</v>
      </c>
      <c r="H13" s="18">
        <v>84211163.799999997</v>
      </c>
      <c r="I13" s="18">
        <v>0</v>
      </c>
      <c r="J13" s="18">
        <v>47760194.549999997</v>
      </c>
      <c r="K13" s="18">
        <v>0</v>
      </c>
      <c r="L13" s="18">
        <v>15179102.839999998</v>
      </c>
      <c r="M13" s="18">
        <v>0</v>
      </c>
      <c r="N13" s="18">
        <v>18056192.750000004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35503466.18999999</v>
      </c>
      <c r="AA13" s="18">
        <v>0</v>
      </c>
      <c r="AB13" s="18">
        <v>0</v>
      </c>
      <c r="AC13" s="18">
        <v>0</v>
      </c>
      <c r="AD13" s="18">
        <v>4379115.8199999994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1456348803.655606</v>
      </c>
      <c r="AK13" s="18">
        <v>0</v>
      </c>
      <c r="AL13" s="18">
        <v>548841.86439400003</v>
      </c>
      <c r="AM13" s="18">
        <v>0</v>
      </c>
      <c r="AN13" s="18">
        <v>27992421.940000001</v>
      </c>
      <c r="AO13" s="18">
        <v>0</v>
      </c>
      <c r="AP13" s="18">
        <v>875429895.41000021</v>
      </c>
      <c r="AQ13" s="18">
        <v>0</v>
      </c>
      <c r="AR13" s="18">
        <v>0</v>
      </c>
      <c r="AS13" s="18">
        <v>0</v>
      </c>
      <c r="AT13" s="18">
        <v>8054340.46</v>
      </c>
      <c r="AU13" s="18">
        <v>0</v>
      </c>
      <c r="AV13" s="18">
        <v>21138334.850000001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190494.23000000004</v>
      </c>
      <c r="BC13" s="18">
        <v>0</v>
      </c>
      <c r="BD13" s="18">
        <v>796337.96</v>
      </c>
      <c r="BE13" s="18">
        <v>0</v>
      </c>
      <c r="BF13" s="18">
        <v>0</v>
      </c>
      <c r="BG13" s="18">
        <v>0</v>
      </c>
      <c r="BH13" s="18">
        <v>152625.22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9533.9699999999993</v>
      </c>
      <c r="BS13" s="18">
        <v>0</v>
      </c>
      <c r="BT13" s="18">
        <v>0</v>
      </c>
      <c r="BU13" s="18">
        <v>0</v>
      </c>
      <c r="BV13" s="18">
        <v>3908355.62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164191.52000000002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2383964.29</v>
      </c>
      <c r="CM13" s="18">
        <v>0</v>
      </c>
      <c r="CN13" s="18">
        <v>597239.64</v>
      </c>
      <c r="CO13" s="18">
        <v>0</v>
      </c>
      <c r="CP13" s="18">
        <v>0</v>
      </c>
      <c r="CQ13" s="18">
        <v>0</v>
      </c>
      <c r="CR13" s="18">
        <v>708108.62000000023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14390266.779999999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-368488.34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69054581.920000002</v>
      </c>
      <c r="DY13" s="18">
        <v>0</v>
      </c>
      <c r="DZ13" s="18">
        <v>0</v>
      </c>
      <c r="EA13" s="18">
        <v>0</v>
      </c>
      <c r="EB13" s="18">
        <v>37426349.160000004</v>
      </c>
      <c r="EC13" s="18">
        <v>0</v>
      </c>
      <c r="ED13" s="18">
        <v>179396.22</v>
      </c>
      <c r="EE13" s="18">
        <v>0</v>
      </c>
      <c r="EF13" s="18">
        <v>35429507.569999993</v>
      </c>
      <c r="EG13" s="18">
        <v>0</v>
      </c>
      <c r="EH13" s="18">
        <v>3154647.6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747285.92999999982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747672.96999999986</v>
      </c>
      <c r="GA13" s="80">
        <v>0</v>
      </c>
      <c r="GB13" s="18">
        <v>0</v>
      </c>
      <c r="GC13" s="18">
        <v>0</v>
      </c>
      <c r="GD13" s="18">
        <v>747672.96999999986</v>
      </c>
      <c r="GE13" s="18">
        <v>0</v>
      </c>
      <c r="GF13" s="18">
        <v>8130557.46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2793205586.099999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2057016571.5400002</v>
      </c>
      <c r="E14" s="19">
        <v>21350142.32</v>
      </c>
      <c r="F14" s="18">
        <v>330154972.31137151</v>
      </c>
      <c r="G14" s="18">
        <v>3204061.3486286914</v>
      </c>
      <c r="H14" s="18">
        <v>329468299.13213855</v>
      </c>
      <c r="I14" s="18">
        <v>3890734.5278616464</v>
      </c>
      <c r="J14" s="18">
        <v>1397393300.0964901</v>
      </c>
      <c r="K14" s="18">
        <v>14255346.443509661</v>
      </c>
      <c r="L14" s="18">
        <v>622846978.31000006</v>
      </c>
      <c r="M14" s="18">
        <v>579471.68000000005</v>
      </c>
      <c r="N14" s="18">
        <v>156524193.44999999</v>
      </c>
      <c r="O14" s="18">
        <v>0</v>
      </c>
      <c r="P14" s="18">
        <v>15259.39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793622.6</v>
      </c>
      <c r="W14" s="18">
        <v>0</v>
      </c>
      <c r="X14" s="18">
        <v>0</v>
      </c>
      <c r="Y14" s="18">
        <v>0</v>
      </c>
      <c r="Z14" s="18">
        <v>214311611.13000003</v>
      </c>
      <c r="AA14" s="18">
        <v>2076931.48</v>
      </c>
      <c r="AB14" s="18">
        <v>0</v>
      </c>
      <c r="AC14" s="18">
        <v>0</v>
      </c>
      <c r="AD14" s="18">
        <v>35109102.839999996</v>
      </c>
      <c r="AE14" s="18">
        <v>70794.06</v>
      </c>
      <c r="AF14" s="18">
        <v>0</v>
      </c>
      <c r="AG14" s="18">
        <v>0</v>
      </c>
      <c r="AH14" s="18">
        <v>0</v>
      </c>
      <c r="AI14" s="18">
        <v>0</v>
      </c>
      <c r="AJ14" s="18">
        <v>2895376569.8699999</v>
      </c>
      <c r="AK14" s="18">
        <v>0</v>
      </c>
      <c r="AL14" s="18">
        <v>15957303.869999999</v>
      </c>
      <c r="AM14" s="18">
        <v>0</v>
      </c>
      <c r="AN14" s="18">
        <v>308209144.22000003</v>
      </c>
      <c r="AO14" s="18">
        <v>473944.38</v>
      </c>
      <c r="AP14" s="18">
        <v>2867209588.48</v>
      </c>
      <c r="AQ14" s="18">
        <v>4046315.8399999994</v>
      </c>
      <c r="AR14" s="18">
        <v>27483.25</v>
      </c>
      <c r="AS14" s="18">
        <v>0</v>
      </c>
      <c r="AT14" s="18">
        <v>111948654.41999999</v>
      </c>
      <c r="AU14" s="18">
        <v>409664.79000000004</v>
      </c>
      <c r="AV14" s="18">
        <v>124809759.08</v>
      </c>
      <c r="AW14" s="18">
        <v>2361687.6099999985</v>
      </c>
      <c r="AX14" s="18">
        <v>23920.45</v>
      </c>
      <c r="AY14" s="18">
        <v>0</v>
      </c>
      <c r="AZ14" s="18">
        <v>0</v>
      </c>
      <c r="BA14" s="18">
        <v>0</v>
      </c>
      <c r="BB14" s="18">
        <v>15555334.880000001</v>
      </c>
      <c r="BC14" s="18">
        <v>464468.68999999983</v>
      </c>
      <c r="BD14" s="18">
        <v>60766748.25</v>
      </c>
      <c r="BE14" s="18">
        <v>428397.48000000004</v>
      </c>
      <c r="BF14" s="18">
        <v>45000</v>
      </c>
      <c r="BG14" s="18">
        <v>0</v>
      </c>
      <c r="BH14" s="18">
        <v>2795744.69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660288.05000000005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16709729.09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4512129.37</v>
      </c>
      <c r="CC14" s="18">
        <v>102740.78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86039422.720000014</v>
      </c>
      <c r="DE14" s="18">
        <v>324913.21000000002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10371776.07</v>
      </c>
      <c r="DY14" s="18">
        <v>674.02</v>
      </c>
      <c r="DZ14" s="18">
        <v>0</v>
      </c>
      <c r="EA14" s="18">
        <v>0</v>
      </c>
      <c r="EB14" s="18">
        <v>310683896.05000001</v>
      </c>
      <c r="EC14" s="18">
        <v>1180190.6400000001</v>
      </c>
      <c r="ED14" s="18">
        <v>34236599.479999997</v>
      </c>
      <c r="EE14" s="18">
        <v>0</v>
      </c>
      <c r="EF14" s="18">
        <v>101782971</v>
      </c>
      <c r="EG14" s="18">
        <v>1688287.82</v>
      </c>
      <c r="EH14" s="18">
        <v>208482970.40000001</v>
      </c>
      <c r="EI14" s="18">
        <v>3513734.31</v>
      </c>
      <c r="EJ14" s="18">
        <v>0</v>
      </c>
      <c r="EK14" s="18">
        <v>0</v>
      </c>
      <c r="EL14" s="18">
        <v>0</v>
      </c>
      <c r="EM14" s="18">
        <v>0</v>
      </c>
      <c r="EN14" s="18">
        <v>262809900.09999999</v>
      </c>
      <c r="EO14" s="18">
        <v>0</v>
      </c>
      <c r="EP14" s="18">
        <v>18088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2028976.85</v>
      </c>
      <c r="EW14" s="18">
        <v>0</v>
      </c>
      <c r="EX14" s="18">
        <v>192825855.68000001</v>
      </c>
      <c r="EY14" s="18">
        <v>0</v>
      </c>
      <c r="EZ14" s="18">
        <v>191449.32</v>
      </c>
      <c r="FA14" s="18">
        <v>0</v>
      </c>
      <c r="FB14" s="18">
        <v>15552797.439999999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878953.94</v>
      </c>
      <c r="FK14" s="18">
        <v>0</v>
      </c>
      <c r="FL14" s="18">
        <v>68411.62000000001</v>
      </c>
      <c r="FM14" s="18">
        <v>0</v>
      </c>
      <c r="FN14" s="19">
        <v>1561239002</v>
      </c>
      <c r="FO14" s="19">
        <v>58776.66</v>
      </c>
      <c r="FP14" s="18">
        <v>88984.639999999985</v>
      </c>
      <c r="FQ14" s="18">
        <v>0</v>
      </c>
      <c r="FR14" s="18">
        <v>6676016.5499999998</v>
      </c>
      <c r="FS14" s="18">
        <v>0</v>
      </c>
      <c r="FT14" s="80">
        <v>1166656261.4100001</v>
      </c>
      <c r="FU14" s="80">
        <v>0</v>
      </c>
      <c r="FV14" s="18">
        <v>30740550.41</v>
      </c>
      <c r="FW14" s="18">
        <v>0</v>
      </c>
      <c r="FX14" s="18">
        <v>1135915711</v>
      </c>
      <c r="FY14" s="18">
        <v>0</v>
      </c>
      <c r="FZ14" s="80">
        <v>387817739.39999998</v>
      </c>
      <c r="GA14" s="80">
        <v>58776.66</v>
      </c>
      <c r="GB14" s="18">
        <v>214936693.80000001</v>
      </c>
      <c r="GC14" s="18">
        <v>58776.66</v>
      </c>
      <c r="GD14" s="18">
        <v>172881045.59999999</v>
      </c>
      <c r="GE14" s="18">
        <v>0</v>
      </c>
      <c r="GF14" s="18">
        <v>23689837.030000001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12323919752.670002</v>
      </c>
      <c r="HU14" s="18">
        <v>39131135.769999996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988613.77000000165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1227034.3100000091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3185759.0199999795</v>
      </c>
      <c r="DE15" s="18">
        <v>0</v>
      </c>
      <c r="DF15" s="18">
        <v>19638199.613809526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-1347179.8514190509</v>
      </c>
      <c r="DU15" s="18">
        <v>0</v>
      </c>
      <c r="DV15" s="18">
        <v>23560222.994126998</v>
      </c>
      <c r="DW15" s="18">
        <v>0</v>
      </c>
      <c r="DX15" s="18">
        <v>25095.319999999956</v>
      </c>
      <c r="DY15" s="18">
        <v>0</v>
      </c>
      <c r="DZ15" s="18">
        <v>0</v>
      </c>
      <c r="EA15" s="18">
        <v>0</v>
      </c>
      <c r="EB15" s="18">
        <v>43227819.400000043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996022831.55714309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1086528524.7241368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136963392.13570285</v>
      </c>
      <c r="DO16" s="18">
        <v>0</v>
      </c>
      <c r="DP16" s="18">
        <v>0</v>
      </c>
      <c r="DQ16" s="18">
        <v>111905228.38200897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136963392.13570285</v>
      </c>
      <c r="HU16" s="18">
        <v>111905228.38200897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16009401</v>
      </c>
      <c r="E17" s="19">
        <v>0</v>
      </c>
      <c r="F17" s="18">
        <v>561697</v>
      </c>
      <c r="G17" s="18">
        <v>0</v>
      </c>
      <c r="H17" s="18">
        <v>5765904</v>
      </c>
      <c r="I17" s="18">
        <v>0</v>
      </c>
      <c r="J17" s="18">
        <v>9681800</v>
      </c>
      <c r="K17" s="18">
        <v>0</v>
      </c>
      <c r="L17" s="18">
        <v>7311928</v>
      </c>
      <c r="M17" s="18">
        <v>0</v>
      </c>
      <c r="N17" s="18">
        <v>2912857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37437919</v>
      </c>
      <c r="AA17" s="18">
        <v>0</v>
      </c>
      <c r="AB17" s="18">
        <v>0</v>
      </c>
      <c r="AC17" s="18">
        <v>0</v>
      </c>
      <c r="AD17" s="18">
        <v>89199094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1252697267.6400001</v>
      </c>
      <c r="AK17" s="18">
        <v>0</v>
      </c>
      <c r="AL17" s="18">
        <v>0</v>
      </c>
      <c r="AM17" s="18">
        <v>0</v>
      </c>
      <c r="AN17" s="18">
        <v>62164888.310000002</v>
      </c>
      <c r="AO17" s="18">
        <v>0</v>
      </c>
      <c r="AP17" s="18">
        <v>123962406.62</v>
      </c>
      <c r="AQ17" s="18">
        <v>0</v>
      </c>
      <c r="AR17" s="18">
        <v>0</v>
      </c>
      <c r="AS17" s="18">
        <v>0</v>
      </c>
      <c r="AT17" s="18">
        <v>37377172</v>
      </c>
      <c r="AU17" s="18">
        <v>0</v>
      </c>
      <c r="AV17" s="18">
        <v>10881307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239121</v>
      </c>
      <c r="BC17" s="18">
        <v>0</v>
      </c>
      <c r="BD17" s="18">
        <v>2092617</v>
      </c>
      <c r="BE17" s="18">
        <v>0</v>
      </c>
      <c r="BF17" s="18">
        <v>0</v>
      </c>
      <c r="BG17" s="18">
        <v>0</v>
      </c>
      <c r="BH17" s="18">
        <v>772092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12055</v>
      </c>
      <c r="BS17" s="18">
        <v>0</v>
      </c>
      <c r="BT17" s="18">
        <v>0</v>
      </c>
      <c r="BU17" s="18">
        <v>0</v>
      </c>
      <c r="BV17" s="18">
        <v>4894410</v>
      </c>
      <c r="BW17" s="18">
        <v>0</v>
      </c>
      <c r="BX17" s="18">
        <v>62136</v>
      </c>
      <c r="BY17" s="18">
        <v>0</v>
      </c>
      <c r="BZ17" s="18">
        <v>0</v>
      </c>
      <c r="CA17" s="18">
        <v>0</v>
      </c>
      <c r="CB17" s="18">
        <v>170572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100482585</v>
      </c>
      <c r="CK17" s="18">
        <v>0</v>
      </c>
      <c r="CL17" s="18">
        <v>2718562</v>
      </c>
      <c r="CM17" s="18">
        <v>0</v>
      </c>
      <c r="CN17" s="18">
        <v>3681648</v>
      </c>
      <c r="CO17" s="18">
        <v>0</v>
      </c>
      <c r="CP17" s="18">
        <v>0</v>
      </c>
      <c r="CQ17" s="18">
        <v>0</v>
      </c>
      <c r="CR17" s="18">
        <v>2056748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8937987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25530706</v>
      </c>
      <c r="EC17" s="18">
        <v>0</v>
      </c>
      <c r="ED17" s="18">
        <v>7880229</v>
      </c>
      <c r="EE17" s="18">
        <v>0</v>
      </c>
      <c r="EF17" s="18">
        <v>109790618</v>
      </c>
      <c r="EG17" s="18">
        <v>0</v>
      </c>
      <c r="EH17" s="18">
        <v>4643078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7627765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126903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1921674072.5700002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45519827.655548632</v>
      </c>
      <c r="E18" s="19">
        <v>0</v>
      </c>
      <c r="F18" s="18">
        <v>169253.28129307387</v>
      </c>
      <c r="G18" s="18">
        <v>0</v>
      </c>
      <c r="H18" s="18">
        <v>20273247.995254733</v>
      </c>
      <c r="I18" s="18">
        <v>0</v>
      </c>
      <c r="J18" s="18">
        <v>25077326.37900082</v>
      </c>
      <c r="K18" s="18">
        <v>0</v>
      </c>
      <c r="L18" s="18">
        <v>7459685.2199999997</v>
      </c>
      <c r="M18" s="18">
        <v>0</v>
      </c>
      <c r="N18" s="18">
        <v>36186.43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21525787.449999999</v>
      </c>
      <c r="AA18" s="18">
        <v>0</v>
      </c>
      <c r="AB18" s="18">
        <v>0</v>
      </c>
      <c r="AC18" s="18">
        <v>0</v>
      </c>
      <c r="AD18" s="18">
        <v>646611.96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18294999.870000001</v>
      </c>
      <c r="AU18" s="18">
        <v>0</v>
      </c>
      <c r="AV18" s="18">
        <v>4600199.32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326801.73</v>
      </c>
      <c r="BC18" s="18">
        <v>0</v>
      </c>
      <c r="BD18" s="18">
        <v>968525.51</v>
      </c>
      <c r="BE18" s="18">
        <v>0</v>
      </c>
      <c r="BF18" s="18">
        <v>0</v>
      </c>
      <c r="BG18" s="18">
        <v>0</v>
      </c>
      <c r="BH18" s="18">
        <v>3007183.87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278699.21000000002</v>
      </c>
      <c r="BO18" s="18">
        <v>0</v>
      </c>
      <c r="BP18" s="18">
        <v>0</v>
      </c>
      <c r="BQ18" s="18">
        <v>0</v>
      </c>
      <c r="BR18" s="18">
        <v>70650.8</v>
      </c>
      <c r="BS18" s="18">
        <v>0</v>
      </c>
      <c r="BT18" s="18">
        <v>0</v>
      </c>
      <c r="BU18" s="18">
        <v>0</v>
      </c>
      <c r="BV18" s="18">
        <v>8788334.2799999993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321367.40000000002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97178986.969999999</v>
      </c>
      <c r="CK18" s="18">
        <v>0</v>
      </c>
      <c r="CL18" s="18">
        <v>3738429.06</v>
      </c>
      <c r="CM18" s="18">
        <v>0</v>
      </c>
      <c r="CN18" s="18">
        <v>20786.97</v>
      </c>
      <c r="CO18" s="18">
        <v>0</v>
      </c>
      <c r="CP18" s="18">
        <v>0</v>
      </c>
      <c r="CQ18" s="18">
        <v>0</v>
      </c>
      <c r="CR18" s="18">
        <v>6612290.1399999997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8263409.8600000003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194910.23</v>
      </c>
      <c r="DY18" s="18">
        <v>0</v>
      </c>
      <c r="DZ18" s="18">
        <v>0</v>
      </c>
      <c r="EA18" s="18">
        <v>0</v>
      </c>
      <c r="EB18" s="18">
        <v>46190078.219999999</v>
      </c>
      <c r="EC18" s="18">
        <v>0</v>
      </c>
      <c r="ED18" s="18">
        <v>13518574.880000001</v>
      </c>
      <c r="EE18" s="18">
        <v>0</v>
      </c>
      <c r="EF18" s="18">
        <v>53489095.039999999</v>
      </c>
      <c r="EG18" s="18">
        <v>0</v>
      </c>
      <c r="EH18" s="18">
        <v>4516878.1100000003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38281559.200000003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4168312.21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388974255.44554865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71084150.402195662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136866932.67586058</v>
      </c>
      <c r="DO19" s="18">
        <v>0</v>
      </c>
      <c r="DP19" s="18">
        <v>68032059.241943642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275983142.31999987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1640093406.8600001</v>
      </c>
      <c r="E20" s="19">
        <v>0</v>
      </c>
      <c r="F20" s="18">
        <v>279780246.1400001</v>
      </c>
      <c r="G20" s="18">
        <v>0</v>
      </c>
      <c r="H20" s="18">
        <v>428435430.54000002</v>
      </c>
      <c r="I20" s="18">
        <v>0</v>
      </c>
      <c r="J20" s="18">
        <v>931877730.17999995</v>
      </c>
      <c r="K20" s="18">
        <v>0</v>
      </c>
      <c r="L20" s="18">
        <v>557575352.86000001</v>
      </c>
      <c r="M20" s="18">
        <v>0</v>
      </c>
      <c r="N20" s="18">
        <v>78030887.5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97982175.88000001</v>
      </c>
      <c r="AA20" s="18">
        <v>0</v>
      </c>
      <c r="AB20" s="18">
        <v>154592.4</v>
      </c>
      <c r="AC20" s="18">
        <v>0</v>
      </c>
      <c r="AD20" s="18">
        <v>54889352.739999995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547002712.29999983</v>
      </c>
      <c r="AK20" s="18">
        <v>0</v>
      </c>
      <c r="AL20" s="18">
        <v>531354</v>
      </c>
      <c r="AM20" s="18">
        <v>0</v>
      </c>
      <c r="AN20" s="18">
        <v>58381297.449999996</v>
      </c>
      <c r="AO20" s="18">
        <v>0</v>
      </c>
      <c r="AP20" s="18">
        <v>893717920.69000006</v>
      </c>
      <c r="AQ20" s="18">
        <v>0</v>
      </c>
      <c r="AR20" s="18">
        <v>73343.03</v>
      </c>
      <c r="AS20" s="18">
        <v>0</v>
      </c>
      <c r="AT20" s="18">
        <v>42422197.209999993</v>
      </c>
      <c r="AU20" s="18">
        <v>0</v>
      </c>
      <c r="AV20" s="18">
        <v>31495273.709999997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11525522.75</v>
      </c>
      <c r="BC20" s="18">
        <v>0</v>
      </c>
      <c r="BD20" s="18">
        <v>107715896.87999998</v>
      </c>
      <c r="BE20" s="18">
        <v>0</v>
      </c>
      <c r="BF20" s="18">
        <v>0</v>
      </c>
      <c r="BG20" s="18">
        <v>0</v>
      </c>
      <c r="BH20" s="18">
        <v>544858.13</v>
      </c>
      <c r="BI20" s="18">
        <v>0</v>
      </c>
      <c r="BJ20" s="18">
        <v>5727147.6499999994</v>
      </c>
      <c r="BK20" s="18">
        <v>0</v>
      </c>
      <c r="BL20" s="18">
        <v>18764508.789999999</v>
      </c>
      <c r="BM20" s="18">
        <v>0</v>
      </c>
      <c r="BN20" s="18">
        <v>2095378.9</v>
      </c>
      <c r="BO20" s="18">
        <v>0</v>
      </c>
      <c r="BP20" s="18">
        <v>34532.31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675977.5</v>
      </c>
      <c r="BW20" s="18">
        <v>0</v>
      </c>
      <c r="BX20" s="18">
        <v>185461.74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112052803.28</v>
      </c>
      <c r="DE20" s="18">
        <v>0</v>
      </c>
      <c r="DF20" s="18">
        <v>13643.9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1535918.3199999998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380033.10000000003</v>
      </c>
      <c r="DW20" s="18">
        <v>0</v>
      </c>
      <c r="DX20" s="18">
        <v>3573288.79</v>
      </c>
      <c r="DY20" s="18">
        <v>0</v>
      </c>
      <c r="DZ20" s="18">
        <v>0</v>
      </c>
      <c r="EA20" s="18">
        <v>0</v>
      </c>
      <c r="EB20" s="18">
        <v>231470555.98999998</v>
      </c>
      <c r="EC20" s="18">
        <v>0</v>
      </c>
      <c r="ED20" s="18">
        <v>14422065.779999999</v>
      </c>
      <c r="EE20" s="18">
        <v>0</v>
      </c>
      <c r="EF20" s="18">
        <v>120127529.75</v>
      </c>
      <c r="EG20" s="18">
        <v>0</v>
      </c>
      <c r="EH20" s="18">
        <v>45270386.339999996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2742495.34</v>
      </c>
      <c r="EW20" s="18">
        <v>0</v>
      </c>
      <c r="EX20" s="18">
        <v>69051689.319999993</v>
      </c>
      <c r="EY20" s="18">
        <v>0</v>
      </c>
      <c r="EZ20" s="18">
        <v>0</v>
      </c>
      <c r="FA20" s="18">
        <v>0</v>
      </c>
      <c r="FB20" s="18">
        <v>15555290.859999999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2077491.37</v>
      </c>
      <c r="FI20" s="18">
        <v>0</v>
      </c>
      <c r="FJ20" s="18">
        <v>-42521.919999999998</v>
      </c>
      <c r="FK20" s="18">
        <v>0</v>
      </c>
      <c r="FL20" s="18">
        <v>459693.01999999996</v>
      </c>
      <c r="FM20" s="18">
        <v>0</v>
      </c>
      <c r="FN20" s="19">
        <v>402773939.51999992</v>
      </c>
      <c r="FO20" s="19">
        <v>0</v>
      </c>
      <c r="FP20" s="18">
        <v>2193975.9399999995</v>
      </c>
      <c r="FQ20" s="18">
        <v>0</v>
      </c>
      <c r="FR20" s="18">
        <v>0</v>
      </c>
      <c r="FS20" s="18">
        <v>0</v>
      </c>
      <c r="FT20" s="80">
        <v>28735331.359999996</v>
      </c>
      <c r="FU20" s="80">
        <v>0</v>
      </c>
      <c r="FV20" s="18">
        <v>5781277.2199999997</v>
      </c>
      <c r="FW20" s="18">
        <v>0</v>
      </c>
      <c r="FX20" s="18">
        <v>22954054.139999997</v>
      </c>
      <c r="FY20" s="18">
        <v>0</v>
      </c>
      <c r="FZ20" s="80">
        <v>371844632.21999991</v>
      </c>
      <c r="GA20" s="80">
        <v>0</v>
      </c>
      <c r="GB20" s="18">
        <v>12927319.15</v>
      </c>
      <c r="GC20" s="18">
        <v>0</v>
      </c>
      <c r="GD20" s="18">
        <v>358917313.06999993</v>
      </c>
      <c r="GE20" s="18">
        <v>0</v>
      </c>
      <c r="GF20" s="18">
        <v>6549493.459999999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5177650252.4899998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104634698</v>
      </c>
      <c r="E21" s="19">
        <v>0</v>
      </c>
      <c r="F21" s="18">
        <v>22625959.620000001</v>
      </c>
      <c r="G21" s="18">
        <v>0</v>
      </c>
      <c r="H21" s="18">
        <v>52299434.030000001</v>
      </c>
      <c r="I21" s="18">
        <v>0</v>
      </c>
      <c r="J21" s="18">
        <v>29709304.349999994</v>
      </c>
      <c r="K21" s="18">
        <v>0</v>
      </c>
      <c r="L21" s="18">
        <v>0</v>
      </c>
      <c r="M21" s="18">
        <v>0</v>
      </c>
      <c r="N21" s="18">
        <v>14555002.16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5150830.3899999997</v>
      </c>
      <c r="AA21" s="18">
        <v>0</v>
      </c>
      <c r="AB21" s="18">
        <v>0</v>
      </c>
      <c r="AC21" s="18">
        <v>0</v>
      </c>
      <c r="AD21" s="18">
        <v>50010.79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-6108876.3799999999</v>
      </c>
      <c r="AK21" s="18">
        <v>0</v>
      </c>
      <c r="AL21" s="18">
        <v>0</v>
      </c>
      <c r="AM21" s="18">
        <v>0</v>
      </c>
      <c r="AN21" s="18">
        <v>-203933.06</v>
      </c>
      <c r="AO21" s="18">
        <v>0</v>
      </c>
      <c r="AP21" s="18">
        <v>105460031.69</v>
      </c>
      <c r="AQ21" s="18">
        <v>0</v>
      </c>
      <c r="AR21" s="18">
        <v>0</v>
      </c>
      <c r="AS21" s="18">
        <v>0</v>
      </c>
      <c r="AT21" s="18">
        <v>2873766.67</v>
      </c>
      <c r="AU21" s="18">
        <v>0</v>
      </c>
      <c r="AV21" s="18">
        <v>5578955.5099999998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496996.88</v>
      </c>
      <c r="BC21" s="18">
        <v>0</v>
      </c>
      <c r="BD21" s="18">
        <v>161150.51</v>
      </c>
      <c r="BE21" s="18">
        <v>0</v>
      </c>
      <c r="BF21" s="18">
        <v>0</v>
      </c>
      <c r="BG21" s="18">
        <v>0</v>
      </c>
      <c r="BH21" s="18">
        <v>203401.81</v>
      </c>
      <c r="BI21" s="18">
        <v>0</v>
      </c>
      <c r="BJ21" s="18">
        <v>329955.57</v>
      </c>
      <c r="BK21" s="18">
        <v>0</v>
      </c>
      <c r="BL21" s="18">
        <v>2751931.04</v>
      </c>
      <c r="BM21" s="18">
        <v>0</v>
      </c>
      <c r="BN21" s="18">
        <v>0</v>
      </c>
      <c r="BO21" s="18">
        <v>0</v>
      </c>
      <c r="BP21" s="18">
        <v>17082.5</v>
      </c>
      <c r="BQ21" s="18">
        <v>0</v>
      </c>
      <c r="BR21" s="18">
        <v>6147</v>
      </c>
      <c r="BS21" s="18">
        <v>0</v>
      </c>
      <c r="BT21" s="18">
        <v>0</v>
      </c>
      <c r="BU21" s="18">
        <v>0</v>
      </c>
      <c r="BV21" s="18">
        <v>1728.52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262239.2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3268126.96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200</v>
      </c>
      <c r="DW21" s="18">
        <v>0</v>
      </c>
      <c r="DX21" s="18">
        <v>168697.58</v>
      </c>
      <c r="DY21" s="18">
        <v>0</v>
      </c>
      <c r="DZ21" s="18">
        <v>0</v>
      </c>
      <c r="EA21" s="18">
        <v>0</v>
      </c>
      <c r="EB21" s="18">
        <v>3852248.74</v>
      </c>
      <c r="EC21" s="18">
        <v>0</v>
      </c>
      <c r="ED21" s="18">
        <v>3539876.57</v>
      </c>
      <c r="EE21" s="18">
        <v>0</v>
      </c>
      <c r="EF21" s="18">
        <v>11261917.58</v>
      </c>
      <c r="EG21" s="18">
        <v>0</v>
      </c>
      <c r="EH21" s="18">
        <v>5449918.8600000003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5525943.9299999997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4882092.18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4118978.74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16895501.170000002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16831071.170000002</v>
      </c>
      <c r="FU21" s="80">
        <v>0</v>
      </c>
      <c r="FV21" s="18">
        <v>16831071.170000002</v>
      </c>
      <c r="FW21" s="18">
        <v>0</v>
      </c>
      <c r="FX21" s="18">
        <v>0</v>
      </c>
      <c r="FY21" s="18">
        <v>0</v>
      </c>
      <c r="FZ21" s="80">
        <v>64430</v>
      </c>
      <c r="GA21" s="80">
        <v>0</v>
      </c>
      <c r="GB21" s="18">
        <v>64430</v>
      </c>
      <c r="GC21" s="18">
        <v>0</v>
      </c>
      <c r="GD21" s="18">
        <v>0</v>
      </c>
      <c r="GE21" s="18">
        <v>0</v>
      </c>
      <c r="GF21" s="18">
        <v>11461075.439999999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306716774.06999999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284171274.32000005</v>
      </c>
      <c r="E22" s="19">
        <v>8319456.6600000001</v>
      </c>
      <c r="F22" s="18">
        <v>58353588.879999995</v>
      </c>
      <c r="G22" s="18">
        <v>4097456.45</v>
      </c>
      <c r="H22" s="18">
        <v>114529241.04000001</v>
      </c>
      <c r="I22" s="18">
        <v>4108551.59</v>
      </c>
      <c r="J22" s="18">
        <v>111288444.40000001</v>
      </c>
      <c r="K22" s="18">
        <v>113448.62</v>
      </c>
      <c r="L22" s="18">
        <v>8311376.3099999996</v>
      </c>
      <c r="M22" s="18">
        <v>4017.7</v>
      </c>
      <c r="N22" s="18">
        <v>38900470.079999998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40732180.219999999</v>
      </c>
      <c r="AA22" s="18">
        <v>413685.34</v>
      </c>
      <c r="AB22" s="18">
        <v>0</v>
      </c>
      <c r="AC22" s="18">
        <v>0</v>
      </c>
      <c r="AD22" s="18">
        <v>28740127.960000001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488664065.28000003</v>
      </c>
      <c r="AK22" s="18">
        <v>0</v>
      </c>
      <c r="AL22" s="18">
        <v>9868595.7100000009</v>
      </c>
      <c r="AM22" s="18">
        <v>0</v>
      </c>
      <c r="AN22" s="18">
        <v>62307865.489999995</v>
      </c>
      <c r="AO22" s="18">
        <v>7575362.1699999999</v>
      </c>
      <c r="AP22" s="18">
        <v>941634903.92000008</v>
      </c>
      <c r="AQ22" s="18">
        <v>45444937.109999999</v>
      </c>
      <c r="AR22" s="18">
        <v>0</v>
      </c>
      <c r="AS22" s="18">
        <v>0</v>
      </c>
      <c r="AT22" s="18">
        <v>5614213.29</v>
      </c>
      <c r="AU22" s="18">
        <v>32432.14</v>
      </c>
      <c r="AV22" s="18">
        <v>4449612.24</v>
      </c>
      <c r="AW22" s="18">
        <v>38363.620000000003</v>
      </c>
      <c r="AX22" s="18">
        <v>36867.46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1403690.52</v>
      </c>
      <c r="BE22" s="18">
        <v>48599.040000000001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113924.83</v>
      </c>
      <c r="BQ22" s="18">
        <v>0</v>
      </c>
      <c r="BR22" s="18">
        <v>35060.82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302378.53999999998</v>
      </c>
      <c r="CC22" s="18">
        <v>3784.4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14888648.830000002</v>
      </c>
      <c r="DE22" s="18">
        <v>828602.14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7545357.54</v>
      </c>
      <c r="DU22" s="18">
        <v>0</v>
      </c>
      <c r="DV22" s="18">
        <v>0</v>
      </c>
      <c r="DW22" s="18">
        <v>0</v>
      </c>
      <c r="DX22" s="18">
        <v>1276446.3500000001</v>
      </c>
      <c r="DY22" s="18">
        <v>7065.85</v>
      </c>
      <c r="DZ22" s="18">
        <v>0</v>
      </c>
      <c r="EA22" s="18">
        <v>0</v>
      </c>
      <c r="EB22" s="18">
        <v>30393793.370000001</v>
      </c>
      <c r="EC22" s="18">
        <v>609843.99</v>
      </c>
      <c r="ED22" s="18">
        <v>2543530.1800000002</v>
      </c>
      <c r="EE22" s="18">
        <v>6695.27</v>
      </c>
      <c r="EF22" s="18">
        <v>2443306.69</v>
      </c>
      <c r="EG22" s="18">
        <v>31181.99</v>
      </c>
      <c r="EH22" s="18">
        <v>13574969.189999999</v>
      </c>
      <c r="EI22" s="18">
        <v>536864.81999999995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6056.42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458740.27</v>
      </c>
      <c r="EW22" s="18">
        <v>0</v>
      </c>
      <c r="EX22" s="18">
        <v>227273880.06999999</v>
      </c>
      <c r="EY22" s="18">
        <v>0</v>
      </c>
      <c r="EZ22" s="18">
        <v>2922633.07</v>
      </c>
      <c r="FA22" s="18">
        <v>0</v>
      </c>
      <c r="FB22" s="18">
        <v>647254.06999999995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31768.86</v>
      </c>
      <c r="FK22" s="18">
        <v>0</v>
      </c>
      <c r="FL22" s="18">
        <v>0</v>
      </c>
      <c r="FM22" s="18">
        <v>0</v>
      </c>
      <c r="FN22" s="19">
        <v>549471702.00999999</v>
      </c>
      <c r="FO22" s="19">
        <v>2445347.6100000003</v>
      </c>
      <c r="FP22" s="18">
        <v>65260</v>
      </c>
      <c r="FQ22" s="18">
        <v>600</v>
      </c>
      <c r="FR22" s="18">
        <v>1602946.19</v>
      </c>
      <c r="FS22" s="18">
        <v>0</v>
      </c>
      <c r="FT22" s="80">
        <v>105340042.16</v>
      </c>
      <c r="FU22" s="80">
        <v>0</v>
      </c>
      <c r="FV22" s="18">
        <v>2832385.41</v>
      </c>
      <c r="FW22" s="18">
        <v>0</v>
      </c>
      <c r="FX22" s="18">
        <v>102507656.75</v>
      </c>
      <c r="FY22" s="18">
        <v>0</v>
      </c>
      <c r="FZ22" s="80">
        <v>442463453.65999997</v>
      </c>
      <c r="GA22" s="80">
        <v>2444747.6100000003</v>
      </c>
      <c r="GB22" s="18">
        <v>171305480.22999999</v>
      </c>
      <c r="GC22" s="18">
        <v>1073741.6200000001</v>
      </c>
      <c r="GD22" s="18">
        <v>271157973.43000001</v>
      </c>
      <c r="GE22" s="18">
        <v>1371005.99</v>
      </c>
      <c r="GF22" s="18">
        <v>1698565.84</v>
      </c>
      <c r="GG22" s="18">
        <v>93992.83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2771161402.8100004</v>
      </c>
      <c r="HU22" s="18">
        <v>66601508.999999993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2457382542.3699999</v>
      </c>
      <c r="E23" s="19">
        <v>6722385.6399999997</v>
      </c>
      <c r="F23" s="18">
        <v>894535879.88999999</v>
      </c>
      <c r="G23" s="18">
        <v>614131.06000000006</v>
      </c>
      <c r="H23" s="18">
        <v>896350324.15999985</v>
      </c>
      <c r="I23" s="18">
        <v>5972075.8599999994</v>
      </c>
      <c r="J23" s="18">
        <v>666496338.32000005</v>
      </c>
      <c r="K23" s="18">
        <v>136178.72</v>
      </c>
      <c r="L23" s="18">
        <v>24079109.130000003</v>
      </c>
      <c r="M23" s="18">
        <v>3421.74</v>
      </c>
      <c r="N23" s="18">
        <v>594096585.30999994</v>
      </c>
      <c r="O23" s="18">
        <v>0</v>
      </c>
      <c r="P23" s="18">
        <v>93870.71</v>
      </c>
      <c r="Q23" s="18">
        <v>0</v>
      </c>
      <c r="R23" s="18">
        <v>6256692.5200000005</v>
      </c>
      <c r="S23" s="18">
        <v>0</v>
      </c>
      <c r="T23" s="18">
        <v>0</v>
      </c>
      <c r="U23" s="18">
        <v>0</v>
      </c>
      <c r="V23" s="18">
        <v>28281428.120000001</v>
      </c>
      <c r="W23" s="18">
        <v>0</v>
      </c>
      <c r="X23" s="18">
        <v>0</v>
      </c>
      <c r="Y23" s="18">
        <v>0</v>
      </c>
      <c r="Z23" s="18">
        <v>76572883.019999996</v>
      </c>
      <c r="AA23" s="18">
        <v>1313951.78</v>
      </c>
      <c r="AB23" s="18">
        <v>2198.81</v>
      </c>
      <c r="AC23" s="18">
        <v>0</v>
      </c>
      <c r="AD23" s="18">
        <v>210407137.19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5561779563.71</v>
      </c>
      <c r="AK23" s="18">
        <v>0</v>
      </c>
      <c r="AL23" s="18">
        <v>94573188.140000001</v>
      </c>
      <c r="AM23" s="18">
        <v>0</v>
      </c>
      <c r="AN23" s="18">
        <v>149207241.13</v>
      </c>
      <c r="AO23" s="18">
        <v>2569423.69</v>
      </c>
      <c r="AP23" s="18">
        <v>2530808274.3600001</v>
      </c>
      <c r="AQ23" s="18">
        <v>17665390.199999999</v>
      </c>
      <c r="AR23" s="18">
        <v>141357.01</v>
      </c>
      <c r="AS23" s="18">
        <v>0</v>
      </c>
      <c r="AT23" s="18">
        <v>157060734.81999999</v>
      </c>
      <c r="AU23" s="18">
        <v>808087.31</v>
      </c>
      <c r="AV23" s="18">
        <v>198196056.88</v>
      </c>
      <c r="AW23" s="18">
        <v>94538.75</v>
      </c>
      <c r="AX23" s="18">
        <v>8470</v>
      </c>
      <c r="AY23" s="18">
        <v>0</v>
      </c>
      <c r="AZ23" s="18">
        <v>0</v>
      </c>
      <c r="BA23" s="18">
        <v>0</v>
      </c>
      <c r="BB23" s="18">
        <v>1722320.25</v>
      </c>
      <c r="BC23" s="18">
        <v>0</v>
      </c>
      <c r="BD23" s="18">
        <v>96611896.689999998</v>
      </c>
      <c r="BE23" s="18">
        <v>937501.81</v>
      </c>
      <c r="BF23" s="18">
        <v>218219.16</v>
      </c>
      <c r="BG23" s="18">
        <v>0</v>
      </c>
      <c r="BH23" s="18">
        <v>8235924.1900000004</v>
      </c>
      <c r="BI23" s="18">
        <v>0</v>
      </c>
      <c r="BJ23" s="18">
        <v>164185341.94999999</v>
      </c>
      <c r="BK23" s="18">
        <v>0</v>
      </c>
      <c r="BL23" s="18">
        <v>25662328.719999999</v>
      </c>
      <c r="BM23" s="18">
        <v>0</v>
      </c>
      <c r="BN23" s="18">
        <v>20504816.869999997</v>
      </c>
      <c r="BO23" s="18">
        <v>0</v>
      </c>
      <c r="BP23" s="18">
        <v>7029438.9000000004</v>
      </c>
      <c r="BQ23" s="18">
        <v>0</v>
      </c>
      <c r="BR23" s="18">
        <v>265302.09999999998</v>
      </c>
      <c r="BS23" s="18">
        <v>0</v>
      </c>
      <c r="BT23" s="18">
        <v>0</v>
      </c>
      <c r="BU23" s="18">
        <v>0</v>
      </c>
      <c r="BV23" s="18">
        <v>118625942.93000001</v>
      </c>
      <c r="BW23" s="18">
        <v>216</v>
      </c>
      <c r="BX23" s="18">
        <v>506049.32999999996</v>
      </c>
      <c r="BY23" s="18">
        <v>25000</v>
      </c>
      <c r="BZ23" s="18">
        <v>0</v>
      </c>
      <c r="CA23" s="18">
        <v>0</v>
      </c>
      <c r="CB23" s="18">
        <v>10929949.370000001</v>
      </c>
      <c r="CC23" s="18">
        <v>112633.63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1645068883.5599999</v>
      </c>
      <c r="CK23" s="18">
        <v>5937184.96</v>
      </c>
      <c r="CL23" s="18">
        <v>359465559.27999997</v>
      </c>
      <c r="CM23" s="18">
        <v>1026905.59</v>
      </c>
      <c r="CN23" s="18">
        <v>-71.27</v>
      </c>
      <c r="CO23" s="18">
        <v>0</v>
      </c>
      <c r="CP23" s="18">
        <v>0</v>
      </c>
      <c r="CQ23" s="18">
        <v>0</v>
      </c>
      <c r="CR23" s="18">
        <v>10573.36</v>
      </c>
      <c r="CS23" s="18">
        <v>44.2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2621189.7199999997</v>
      </c>
      <c r="DC23" s="18">
        <v>3609.72</v>
      </c>
      <c r="DD23" s="18">
        <v>1745699369.0400002</v>
      </c>
      <c r="DE23" s="18">
        <v>2639038.7600000002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753406.53999999992</v>
      </c>
      <c r="DM23" s="18">
        <v>906.3</v>
      </c>
      <c r="DN23" s="18">
        <v>771003.86</v>
      </c>
      <c r="DO23" s="18">
        <v>9278483.75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5871018.0600000005</v>
      </c>
      <c r="DU23" s="18">
        <v>28619.57</v>
      </c>
      <c r="DV23" s="18">
        <v>0</v>
      </c>
      <c r="DW23" s="18">
        <v>0</v>
      </c>
      <c r="DX23" s="18">
        <v>60485414.5</v>
      </c>
      <c r="DY23" s="18">
        <v>94905.91</v>
      </c>
      <c r="DZ23" s="18">
        <v>0</v>
      </c>
      <c r="EA23" s="18">
        <v>0</v>
      </c>
      <c r="EB23" s="18">
        <v>283478220.06000006</v>
      </c>
      <c r="EC23" s="18">
        <v>258757.32</v>
      </c>
      <c r="ED23" s="18">
        <v>21869587.720000003</v>
      </c>
      <c r="EE23" s="18">
        <v>0</v>
      </c>
      <c r="EF23" s="18">
        <v>260346635.20000002</v>
      </c>
      <c r="EG23" s="18">
        <v>1744766.71</v>
      </c>
      <c r="EH23" s="18">
        <v>184157534.96000001</v>
      </c>
      <c r="EI23" s="18">
        <v>364882.61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21848106.850000001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173822301.83000001</v>
      </c>
      <c r="EW23" s="18">
        <v>0</v>
      </c>
      <c r="EX23" s="18">
        <v>2619692675.5099993</v>
      </c>
      <c r="EY23" s="18">
        <v>0</v>
      </c>
      <c r="EZ23" s="18">
        <v>34845734.079999998</v>
      </c>
      <c r="FA23" s="18">
        <v>0</v>
      </c>
      <c r="FB23" s="18">
        <v>1668234870.4299998</v>
      </c>
      <c r="FC23" s="18">
        <v>0</v>
      </c>
      <c r="FD23" s="18">
        <v>19596.41</v>
      </c>
      <c r="FE23" s="18">
        <v>0</v>
      </c>
      <c r="FF23" s="18">
        <v>0</v>
      </c>
      <c r="FG23" s="18">
        <v>0</v>
      </c>
      <c r="FH23" s="18">
        <v>23443166.289999999</v>
      </c>
      <c r="FI23" s="18">
        <v>0</v>
      </c>
      <c r="FJ23" s="18">
        <v>263231998.34</v>
      </c>
      <c r="FK23" s="18">
        <v>0</v>
      </c>
      <c r="FL23" s="18">
        <v>0</v>
      </c>
      <c r="FM23" s="18">
        <v>0</v>
      </c>
      <c r="FN23" s="19">
        <v>1081724972.7800002</v>
      </c>
      <c r="FO23" s="19">
        <v>1725455.1</v>
      </c>
      <c r="FP23" s="18">
        <v>61484888.439999998</v>
      </c>
      <c r="FQ23" s="18">
        <v>0</v>
      </c>
      <c r="FR23" s="18">
        <v>2880835.17</v>
      </c>
      <c r="FS23" s="18">
        <v>0</v>
      </c>
      <c r="FT23" s="80">
        <v>416216584.65000004</v>
      </c>
      <c r="FU23" s="80">
        <v>0</v>
      </c>
      <c r="FV23" s="18">
        <v>34775672.109999999</v>
      </c>
      <c r="FW23" s="18">
        <v>0</v>
      </c>
      <c r="FX23" s="18">
        <v>381440912.54000002</v>
      </c>
      <c r="FY23" s="18">
        <v>0</v>
      </c>
      <c r="FZ23" s="80">
        <v>601142664.52000022</v>
      </c>
      <c r="GA23" s="80">
        <v>1725455.1</v>
      </c>
      <c r="GB23" s="18">
        <v>47444720.490000002</v>
      </c>
      <c r="GC23" s="18">
        <v>249314.1</v>
      </c>
      <c r="GD23" s="18">
        <v>553697944.03000021</v>
      </c>
      <c r="GE23" s="18">
        <v>1476141</v>
      </c>
      <c r="GF23" s="18">
        <v>13318820.15</v>
      </c>
      <c r="GG23" s="18">
        <v>22903.14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23014214159.540005</v>
      </c>
      <c r="HU23" s="18">
        <v>53379014.18999999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1241383286.9100001</v>
      </c>
      <c r="E24" s="19">
        <v>0</v>
      </c>
      <c r="F24" s="18">
        <v>220446482.85000017</v>
      </c>
      <c r="G24" s="18">
        <v>0</v>
      </c>
      <c r="H24" s="18">
        <v>515129572.53672498</v>
      </c>
      <c r="I24" s="18">
        <v>0</v>
      </c>
      <c r="J24" s="18">
        <v>505807231.52327496</v>
      </c>
      <c r="K24" s="18">
        <v>0</v>
      </c>
      <c r="L24" s="18">
        <v>0</v>
      </c>
      <c r="M24" s="18">
        <v>0</v>
      </c>
      <c r="N24" s="18">
        <v>147320529.09999999</v>
      </c>
      <c r="O24" s="18">
        <v>0</v>
      </c>
      <c r="P24" s="18">
        <v>0</v>
      </c>
      <c r="Q24" s="18">
        <v>0</v>
      </c>
      <c r="R24" s="18">
        <v>1154717.98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567954416.16999996</v>
      </c>
      <c r="AA24" s="18">
        <v>0</v>
      </c>
      <c r="AB24" s="18">
        <v>0</v>
      </c>
      <c r="AC24" s="18">
        <v>0</v>
      </c>
      <c r="AD24" s="18">
        <v>59077734.939999998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1211224430.55</v>
      </c>
      <c r="AK24" s="18">
        <v>0</v>
      </c>
      <c r="AL24" s="18">
        <v>101349461.23</v>
      </c>
      <c r="AM24" s="18">
        <v>0</v>
      </c>
      <c r="AN24" s="18">
        <v>295909054.25999999</v>
      </c>
      <c r="AO24" s="18">
        <v>0</v>
      </c>
      <c r="AP24" s="18">
        <v>5372013706.9699993</v>
      </c>
      <c r="AQ24" s="18">
        <v>0</v>
      </c>
      <c r="AR24" s="18">
        <v>3448941.38</v>
      </c>
      <c r="AS24" s="18">
        <v>0</v>
      </c>
      <c r="AT24" s="18">
        <v>376131831.63999999</v>
      </c>
      <c r="AU24" s="18">
        <v>0</v>
      </c>
      <c r="AV24" s="18">
        <v>258837301.38</v>
      </c>
      <c r="AW24" s="18">
        <v>0</v>
      </c>
      <c r="AX24" s="18">
        <v>39073.379999999997</v>
      </c>
      <c r="AY24" s="18">
        <v>0</v>
      </c>
      <c r="AZ24" s="18">
        <v>0</v>
      </c>
      <c r="BA24" s="18">
        <v>0</v>
      </c>
      <c r="BB24" s="18">
        <v>49511.53</v>
      </c>
      <c r="BC24" s="18">
        <v>0</v>
      </c>
      <c r="BD24" s="18">
        <v>50651291.359999999</v>
      </c>
      <c r="BE24" s="18">
        <v>0</v>
      </c>
      <c r="BF24" s="18">
        <v>14687.5</v>
      </c>
      <c r="BG24" s="18">
        <v>0</v>
      </c>
      <c r="BH24" s="18">
        <v>4887392.8899999997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84705.78</v>
      </c>
      <c r="BQ24" s="18">
        <v>0</v>
      </c>
      <c r="BR24" s="18">
        <v>1004913.39</v>
      </c>
      <c r="BS24" s="18">
        <v>0</v>
      </c>
      <c r="BT24" s="18">
        <v>0</v>
      </c>
      <c r="BU24" s="18">
        <v>0</v>
      </c>
      <c r="BV24" s="18">
        <v>7062790.7800000003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54876108.590000004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74679.240000000005</v>
      </c>
      <c r="CK24" s="18">
        <v>0</v>
      </c>
      <c r="CL24" s="18">
        <v>4081.16</v>
      </c>
      <c r="CM24" s="18">
        <v>0</v>
      </c>
      <c r="CN24" s="18">
        <v>6821.79</v>
      </c>
      <c r="CO24" s="18">
        <v>0</v>
      </c>
      <c r="CP24" s="18">
        <v>0</v>
      </c>
      <c r="CQ24" s="18">
        <v>0</v>
      </c>
      <c r="CR24" s="18">
        <v>1375.26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250200364.06999999</v>
      </c>
      <c r="DE24" s="18">
        <v>0</v>
      </c>
      <c r="DF24" s="18">
        <v>265359.46999999997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530051720.41000003</v>
      </c>
      <c r="DW24" s="18">
        <v>0</v>
      </c>
      <c r="DX24" s="18">
        <v>448528293.12</v>
      </c>
      <c r="DY24" s="18">
        <v>0</v>
      </c>
      <c r="DZ24" s="18">
        <v>0</v>
      </c>
      <c r="EA24" s="18">
        <v>0</v>
      </c>
      <c r="EB24" s="18">
        <v>219827164.05000001</v>
      </c>
      <c r="EC24" s="18">
        <v>0</v>
      </c>
      <c r="ED24" s="18">
        <v>18256713.25</v>
      </c>
      <c r="EE24" s="18">
        <v>0</v>
      </c>
      <c r="EF24" s="18">
        <v>50810593.219999999</v>
      </c>
      <c r="EG24" s="18">
        <v>0</v>
      </c>
      <c r="EH24" s="18">
        <v>58312234.200000003</v>
      </c>
      <c r="EI24" s="18">
        <v>0</v>
      </c>
      <c r="EJ24" s="18">
        <v>0</v>
      </c>
      <c r="EK24" s="18">
        <v>0</v>
      </c>
      <c r="EL24" s="18">
        <v>80952.3</v>
      </c>
      <c r="EM24" s="18">
        <v>0</v>
      </c>
      <c r="EN24" s="18">
        <v>23484178.41</v>
      </c>
      <c r="EO24" s="18">
        <v>0</v>
      </c>
      <c r="EP24" s="18">
        <v>24808.36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5051600.17</v>
      </c>
      <c r="EW24" s="18">
        <v>0</v>
      </c>
      <c r="EX24" s="18">
        <v>499337647.17000002</v>
      </c>
      <c r="EY24" s="18">
        <v>0</v>
      </c>
      <c r="EZ24" s="18">
        <v>0</v>
      </c>
      <c r="FA24" s="18">
        <v>0</v>
      </c>
      <c r="FB24" s="18">
        <v>11364661.18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1603829.13</v>
      </c>
      <c r="FI24" s="18">
        <v>0</v>
      </c>
      <c r="FJ24" s="18">
        <v>1078357.3899999999</v>
      </c>
      <c r="FK24" s="18">
        <v>0</v>
      </c>
      <c r="FL24" s="18">
        <v>0</v>
      </c>
      <c r="FM24" s="18">
        <v>0</v>
      </c>
      <c r="FN24" s="19">
        <v>208285610.19499999</v>
      </c>
      <c r="FO24" s="19">
        <v>0</v>
      </c>
      <c r="FP24" s="18">
        <v>1992974.4699999958</v>
      </c>
      <c r="FQ24" s="18">
        <v>0</v>
      </c>
      <c r="FR24" s="18">
        <v>116253</v>
      </c>
      <c r="FS24" s="18">
        <v>0</v>
      </c>
      <c r="FT24" s="80">
        <v>55303714.104999974</v>
      </c>
      <c r="FU24" s="80">
        <v>0</v>
      </c>
      <c r="FV24" s="18">
        <v>16296351.129999992</v>
      </c>
      <c r="FW24" s="18">
        <v>0</v>
      </c>
      <c r="FX24" s="18">
        <v>39007362.974999987</v>
      </c>
      <c r="FY24" s="18">
        <v>0</v>
      </c>
      <c r="FZ24" s="80">
        <v>150872668.62</v>
      </c>
      <c r="GA24" s="80">
        <v>0</v>
      </c>
      <c r="GB24" s="18">
        <v>106256327.92</v>
      </c>
      <c r="GC24" s="18">
        <v>0</v>
      </c>
      <c r="GD24" s="18">
        <v>44616340.699999996</v>
      </c>
      <c r="GE24" s="18">
        <v>0</v>
      </c>
      <c r="GF24" s="18">
        <v>44085881.82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12125212813.074995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289495355.66999769</v>
      </c>
      <c r="E25" s="19">
        <v>0</v>
      </c>
      <c r="F25" s="18">
        <v>27151290.489999801</v>
      </c>
      <c r="G25" s="18">
        <v>0</v>
      </c>
      <c r="H25" s="18">
        <v>194395470.43000099</v>
      </c>
      <c r="I25" s="18">
        <v>0</v>
      </c>
      <c r="J25" s="18">
        <v>67948594.749996886</v>
      </c>
      <c r="K25" s="18">
        <v>0</v>
      </c>
      <c r="L25" s="18">
        <v>1933080.78</v>
      </c>
      <c r="M25" s="18">
        <v>0</v>
      </c>
      <c r="N25" s="18">
        <v>41588852.110000499</v>
      </c>
      <c r="O25" s="18">
        <v>0</v>
      </c>
      <c r="P25" s="18">
        <v>29667.17</v>
      </c>
      <c r="Q25" s="18">
        <v>0</v>
      </c>
      <c r="R25" s="18">
        <v>6501030.6599999303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20707702.919999901</v>
      </c>
      <c r="AA25" s="18">
        <v>0</v>
      </c>
      <c r="AB25" s="18">
        <v>0</v>
      </c>
      <c r="AC25" s="18">
        <v>0</v>
      </c>
      <c r="AD25" s="18">
        <v>6515050.8200000003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998719287.69011998</v>
      </c>
      <c r="AK25" s="18">
        <v>0</v>
      </c>
      <c r="AL25" s="18">
        <v>779635.59</v>
      </c>
      <c r="AM25" s="18">
        <v>0</v>
      </c>
      <c r="AN25" s="18">
        <v>67989610.709995702</v>
      </c>
      <c r="AO25" s="18">
        <v>0</v>
      </c>
      <c r="AP25" s="18">
        <v>402003365.80000573</v>
      </c>
      <c r="AQ25" s="18">
        <v>0</v>
      </c>
      <c r="AR25" s="18">
        <v>0</v>
      </c>
      <c r="AS25" s="18">
        <v>0</v>
      </c>
      <c r="AT25" s="18">
        <v>6717756.7800000003</v>
      </c>
      <c r="AU25" s="18">
        <v>0</v>
      </c>
      <c r="AV25" s="18">
        <v>14749288.379999602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2809560.9400001923</v>
      </c>
      <c r="BC25" s="18">
        <v>0</v>
      </c>
      <c r="BD25" s="18">
        <v>1836697.2900000312</v>
      </c>
      <c r="BE25" s="18">
        <v>0</v>
      </c>
      <c r="BF25" s="18">
        <v>0</v>
      </c>
      <c r="BG25" s="18">
        <v>0</v>
      </c>
      <c r="BH25" s="18">
        <v>12662685.099999901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241279.65</v>
      </c>
      <c r="BQ25" s="18">
        <v>0</v>
      </c>
      <c r="BR25" s="18">
        <v>20974.73</v>
      </c>
      <c r="BS25" s="18">
        <v>0</v>
      </c>
      <c r="BT25" s="18">
        <v>0</v>
      </c>
      <c r="BU25" s="18">
        <v>0</v>
      </c>
      <c r="BV25" s="18">
        <v>622187.31000000006</v>
      </c>
      <c r="BW25" s="18">
        <v>0</v>
      </c>
      <c r="BX25" s="18">
        <v>25690</v>
      </c>
      <c r="BY25" s="18">
        <v>0</v>
      </c>
      <c r="BZ25" s="18">
        <v>0</v>
      </c>
      <c r="CA25" s="18">
        <v>0</v>
      </c>
      <c r="CB25" s="18">
        <v>353074.33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245261193.5499945</v>
      </c>
      <c r="CK25" s="18">
        <v>0</v>
      </c>
      <c r="CL25" s="18">
        <v>14445998.52</v>
      </c>
      <c r="CM25" s="18">
        <v>0</v>
      </c>
      <c r="CN25" s="18">
        <v>10578927.439999999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13282789.910000442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56048725.569994591</v>
      </c>
      <c r="DY25" s="18">
        <v>0</v>
      </c>
      <c r="DZ25" s="18">
        <v>0</v>
      </c>
      <c r="EA25" s="18">
        <v>0</v>
      </c>
      <c r="EB25" s="18">
        <v>54695427.170000099</v>
      </c>
      <c r="EC25" s="18">
        <v>0</v>
      </c>
      <c r="ED25" s="18">
        <v>0</v>
      </c>
      <c r="EE25" s="18">
        <v>0</v>
      </c>
      <c r="EF25" s="18">
        <v>15831492.01</v>
      </c>
      <c r="EG25" s="18">
        <v>0</v>
      </c>
      <c r="EH25" s="18">
        <v>7824236.1899995236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665371.15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9201871.7100000009</v>
      </c>
      <c r="EW25" s="18">
        <v>0</v>
      </c>
      <c r="EX25" s="18">
        <v>1621456040.0199699</v>
      </c>
      <c r="EY25" s="18">
        <v>0</v>
      </c>
      <c r="EZ25" s="18">
        <v>41370.699999999997</v>
      </c>
      <c r="FA25" s="18">
        <v>0</v>
      </c>
      <c r="FB25" s="18">
        <v>96752305.629999697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161444.54</v>
      </c>
      <c r="FI25" s="18">
        <v>0</v>
      </c>
      <c r="FJ25" s="18">
        <v>18092430.039999899</v>
      </c>
      <c r="FK25" s="18">
        <v>0</v>
      </c>
      <c r="FL25" s="18">
        <v>1946510.93</v>
      </c>
      <c r="FM25" s="18">
        <v>0</v>
      </c>
      <c r="FN25" s="19">
        <v>26696173.91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26696173.91</v>
      </c>
      <c r="FU25" s="80">
        <v>0</v>
      </c>
      <c r="FV25" s="18">
        <v>0</v>
      </c>
      <c r="FW25" s="18">
        <v>0</v>
      </c>
      <c r="FX25" s="18">
        <v>26696173.91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446378.96000000101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4069839852.3800774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8270042.54</v>
      </c>
      <c r="E26" s="19">
        <v>0</v>
      </c>
      <c r="F26" s="18">
        <v>3369332.8682460003</v>
      </c>
      <c r="G26" s="18">
        <v>0</v>
      </c>
      <c r="H26" s="18">
        <v>2073384.8417539999</v>
      </c>
      <c r="I26" s="18">
        <v>0</v>
      </c>
      <c r="J26" s="18">
        <v>2827324.83</v>
      </c>
      <c r="K26" s="18">
        <v>0</v>
      </c>
      <c r="L26" s="18">
        <v>11770.009999999998</v>
      </c>
      <c r="M26" s="18">
        <v>0</v>
      </c>
      <c r="N26" s="18">
        <v>5214069.9499999993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12842304.647174999</v>
      </c>
      <c r="AA26" s="18">
        <v>0</v>
      </c>
      <c r="AB26" s="18">
        <v>0</v>
      </c>
      <c r="AC26" s="18">
        <v>0</v>
      </c>
      <c r="AD26" s="18">
        <v>1336933.8400000001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97356715.250000045</v>
      </c>
      <c r="AK26" s="18">
        <v>0</v>
      </c>
      <c r="AL26" s="18">
        <v>1220153.7659740001</v>
      </c>
      <c r="AM26" s="18">
        <v>0</v>
      </c>
      <c r="AN26" s="18">
        <v>9841188.9299999885</v>
      </c>
      <c r="AO26" s="18">
        <v>0</v>
      </c>
      <c r="AP26" s="18">
        <v>268955992.39999998</v>
      </c>
      <c r="AQ26" s="18">
        <v>0</v>
      </c>
      <c r="AR26" s="18">
        <v>0</v>
      </c>
      <c r="AS26" s="18">
        <v>0</v>
      </c>
      <c r="AT26" s="18">
        <v>1292852.6861359999</v>
      </c>
      <c r="AU26" s="18">
        <v>0</v>
      </c>
      <c r="AV26" s="18">
        <v>6775272.226135999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248206.26080199995</v>
      </c>
      <c r="BC26" s="18">
        <v>0</v>
      </c>
      <c r="BD26" s="18">
        <v>393273.38834100001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399269.97000000003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439702.06000000006</v>
      </c>
      <c r="BQ26" s="18">
        <v>0</v>
      </c>
      <c r="BR26" s="18">
        <v>25535.49</v>
      </c>
      <c r="BS26" s="18">
        <v>0</v>
      </c>
      <c r="BT26" s="18">
        <v>0</v>
      </c>
      <c r="BU26" s="18">
        <v>0</v>
      </c>
      <c r="BV26" s="18">
        <v>826453.21000000008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27738302.608966004</v>
      </c>
      <c r="CK26" s="18">
        <v>0</v>
      </c>
      <c r="CL26" s="18">
        <v>2843075.7038790002</v>
      </c>
      <c r="CM26" s="18">
        <v>0</v>
      </c>
      <c r="CN26" s="18">
        <v>2513962.81</v>
      </c>
      <c r="CO26" s="18">
        <v>0</v>
      </c>
      <c r="CP26" s="18">
        <v>0</v>
      </c>
      <c r="CQ26" s="18">
        <v>0</v>
      </c>
      <c r="CR26" s="18">
        <v>725066.19464799995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780923.03586300067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754719.68324100005</v>
      </c>
      <c r="DY26" s="18">
        <v>0</v>
      </c>
      <c r="DZ26" s="18">
        <v>0</v>
      </c>
      <c r="EA26" s="18">
        <v>0</v>
      </c>
      <c r="EB26" s="18">
        <v>10657226.401897</v>
      </c>
      <c r="EC26" s="18">
        <v>0</v>
      </c>
      <c r="ED26" s="18">
        <v>458396.79</v>
      </c>
      <c r="EE26" s="18">
        <v>0</v>
      </c>
      <c r="EF26" s="18">
        <v>5951428.9400000004</v>
      </c>
      <c r="EG26" s="18">
        <v>0</v>
      </c>
      <c r="EH26" s="18">
        <v>3936947.9887579996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56566.43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15090.3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467515.04</v>
      </c>
      <c r="FM26" s="18">
        <v>0</v>
      </c>
      <c r="FN26" s="19">
        <v>97040204.730000004</v>
      </c>
      <c r="FO26" s="19">
        <v>0</v>
      </c>
      <c r="FP26" s="18">
        <v>0</v>
      </c>
      <c r="FQ26" s="18">
        <v>0</v>
      </c>
      <c r="FR26" s="18">
        <v>7373701.25</v>
      </c>
      <c r="FS26" s="18">
        <v>0</v>
      </c>
      <c r="FT26" s="80">
        <v>89436175.299999997</v>
      </c>
      <c r="FU26" s="80">
        <v>0</v>
      </c>
      <c r="FV26" s="18">
        <v>325280.8</v>
      </c>
      <c r="FW26" s="18">
        <v>0</v>
      </c>
      <c r="FX26" s="18">
        <v>89110894.5</v>
      </c>
      <c r="FY26" s="18">
        <v>0</v>
      </c>
      <c r="FZ26" s="80">
        <v>230328.18</v>
      </c>
      <c r="GA26" s="80">
        <v>0</v>
      </c>
      <c r="GB26" s="18">
        <v>108419.12</v>
      </c>
      <c r="GC26" s="18">
        <v>0</v>
      </c>
      <c r="GD26" s="18">
        <v>121909.06</v>
      </c>
      <c r="GE26" s="18">
        <v>0</v>
      </c>
      <c r="GF26" s="18">
        <v>484580.51542500005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571406355.98724115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871240019.176</v>
      </c>
      <c r="E27" s="19">
        <v>5043281.0439999998</v>
      </c>
      <c r="F27" s="18">
        <v>93392124.719000086</v>
      </c>
      <c r="G27" s="18">
        <v>34571.171000000002</v>
      </c>
      <c r="H27" s="18">
        <v>651004332.43899977</v>
      </c>
      <c r="I27" s="18">
        <v>2813706.1149999998</v>
      </c>
      <c r="J27" s="18">
        <v>126843562.01800014</v>
      </c>
      <c r="K27" s="18">
        <v>2195003.7579999999</v>
      </c>
      <c r="L27" s="18">
        <v>5940654.5649999995</v>
      </c>
      <c r="M27" s="18">
        <v>12037.325000000001</v>
      </c>
      <c r="N27" s="18">
        <v>41163396.329999998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106079206.04899999</v>
      </c>
      <c r="AA27" s="18">
        <v>10260782.300999999</v>
      </c>
      <c r="AB27" s="18">
        <v>0</v>
      </c>
      <c r="AC27" s="18">
        <v>0</v>
      </c>
      <c r="AD27" s="18">
        <v>52322595.044</v>
      </c>
      <c r="AE27" s="18">
        <v>17732062.415999997</v>
      </c>
      <c r="AF27" s="18">
        <v>0</v>
      </c>
      <c r="AG27" s="18">
        <v>0</v>
      </c>
      <c r="AH27" s="18">
        <v>0</v>
      </c>
      <c r="AI27" s="18">
        <v>0</v>
      </c>
      <c r="AJ27" s="18">
        <v>870554656.58311296</v>
      </c>
      <c r="AK27" s="18">
        <v>0</v>
      </c>
      <c r="AL27" s="18">
        <v>6708268.2468870012</v>
      </c>
      <c r="AM27" s="18">
        <v>0</v>
      </c>
      <c r="AN27" s="18">
        <v>16970840.43</v>
      </c>
      <c r="AO27" s="18">
        <v>0</v>
      </c>
      <c r="AP27" s="18">
        <v>362121633.39999998</v>
      </c>
      <c r="AQ27" s="18">
        <v>0</v>
      </c>
      <c r="AR27" s="18">
        <v>0</v>
      </c>
      <c r="AS27" s="18">
        <v>0</v>
      </c>
      <c r="AT27" s="18">
        <v>64653856.742000006</v>
      </c>
      <c r="AU27" s="18">
        <v>836512.13800000004</v>
      </c>
      <c r="AV27" s="18">
        <v>34553894.824000001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3746297.8390000002</v>
      </c>
      <c r="BC27" s="18">
        <v>7406.8710000000001</v>
      </c>
      <c r="BD27" s="18">
        <v>16492229.915999999</v>
      </c>
      <c r="BE27" s="18">
        <v>57232.034</v>
      </c>
      <c r="BF27" s="18">
        <v>0</v>
      </c>
      <c r="BG27" s="18">
        <v>0</v>
      </c>
      <c r="BH27" s="18">
        <v>1287690.3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4907.41</v>
      </c>
      <c r="BQ27" s="18">
        <v>0</v>
      </c>
      <c r="BR27" s="18">
        <v>59908.79</v>
      </c>
      <c r="BS27" s="18">
        <v>0</v>
      </c>
      <c r="BT27" s="18">
        <v>0</v>
      </c>
      <c r="BU27" s="18">
        <v>0</v>
      </c>
      <c r="BV27" s="18">
        <v>7560538.6799999988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2825378.5160000003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41446508.256999999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361025.85</v>
      </c>
      <c r="DY27" s="18">
        <v>0</v>
      </c>
      <c r="DZ27" s="18">
        <v>0</v>
      </c>
      <c r="EA27" s="18">
        <v>0</v>
      </c>
      <c r="EB27" s="18">
        <v>153671168.125</v>
      </c>
      <c r="EC27" s="18">
        <v>180199.505</v>
      </c>
      <c r="ED27" s="18">
        <v>45816624.386999995</v>
      </c>
      <c r="EE27" s="18">
        <v>8900866.6530000009</v>
      </c>
      <c r="EF27" s="18">
        <v>92149814.708999991</v>
      </c>
      <c r="EG27" s="18">
        <v>3224902.1710000001</v>
      </c>
      <c r="EH27" s="18">
        <v>112344221.963</v>
      </c>
      <c r="EI27" s="18">
        <v>332784.05700000003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12646866.800000001</v>
      </c>
      <c r="EY27" s="18">
        <v>0</v>
      </c>
      <c r="EZ27" s="18">
        <v>0</v>
      </c>
      <c r="FA27" s="18">
        <v>0</v>
      </c>
      <c r="FB27" s="18">
        <v>4541228.2699999996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1742850430.6901381</v>
      </c>
      <c r="FO27" s="19">
        <v>0</v>
      </c>
      <c r="FP27" s="18">
        <v>18566.319999999978</v>
      </c>
      <c r="FQ27" s="18">
        <v>0</v>
      </c>
      <c r="FR27" s="18">
        <v>299549.59999999998</v>
      </c>
      <c r="FS27" s="18">
        <v>0</v>
      </c>
      <c r="FT27" s="80">
        <v>288781837.83008844</v>
      </c>
      <c r="FU27" s="80">
        <v>0</v>
      </c>
      <c r="FV27" s="18">
        <v>8693187.7099999357</v>
      </c>
      <c r="FW27" s="18">
        <v>0</v>
      </c>
      <c r="FX27" s="18">
        <v>280088650.12008852</v>
      </c>
      <c r="FY27" s="18">
        <v>0</v>
      </c>
      <c r="FZ27" s="80">
        <v>1453750476.9400496</v>
      </c>
      <c r="GA27" s="80">
        <v>0</v>
      </c>
      <c r="GB27" s="18">
        <v>265199619.70997962</v>
      </c>
      <c r="GC27" s="18">
        <v>0</v>
      </c>
      <c r="GD27" s="18">
        <v>1188550857.2300701</v>
      </c>
      <c r="GE27" s="18">
        <v>0</v>
      </c>
      <c r="GF27" s="18">
        <v>2826108.110000005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4673740668.9621372</v>
      </c>
      <c r="HU27" s="18">
        <v>47462621.868000001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205010347.36025408</v>
      </c>
      <c r="E28" s="19">
        <v>0</v>
      </c>
      <c r="F28" s="18">
        <v>49962762.499955848</v>
      </c>
      <c r="G28" s="18">
        <v>0</v>
      </c>
      <c r="H28" s="18">
        <v>38583888.435800835</v>
      </c>
      <c r="I28" s="18">
        <v>0</v>
      </c>
      <c r="J28" s="18">
        <v>116463696.4244974</v>
      </c>
      <c r="K28" s="18">
        <v>0</v>
      </c>
      <c r="L28" s="18">
        <v>3098028.06</v>
      </c>
      <c r="M28" s="18">
        <v>0</v>
      </c>
      <c r="N28" s="18">
        <v>74663003.569999993</v>
      </c>
      <c r="O28" s="18">
        <v>776.48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4564985.87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1502899578.21</v>
      </c>
      <c r="AK28" s="18">
        <v>0</v>
      </c>
      <c r="AL28" s="18">
        <v>0</v>
      </c>
      <c r="AM28" s="18">
        <v>0</v>
      </c>
      <c r="AN28" s="18">
        <v>211627798.87</v>
      </c>
      <c r="AO28" s="18">
        <v>0</v>
      </c>
      <c r="AP28" s="18">
        <v>1087970062.6300001</v>
      </c>
      <c r="AQ28" s="18">
        <v>0</v>
      </c>
      <c r="AR28" s="18">
        <v>0</v>
      </c>
      <c r="AS28" s="18">
        <v>0</v>
      </c>
      <c r="AT28" s="18">
        <v>21728917.149999999</v>
      </c>
      <c r="AU28" s="18">
        <v>0</v>
      </c>
      <c r="AV28" s="18">
        <v>39483378.210000001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2207937.2000000002</v>
      </c>
      <c r="BC28" s="18">
        <v>0</v>
      </c>
      <c r="BD28" s="18">
        <v>12363837.59</v>
      </c>
      <c r="BE28" s="18">
        <v>0</v>
      </c>
      <c r="BF28" s="18">
        <v>0</v>
      </c>
      <c r="BG28" s="18">
        <v>0</v>
      </c>
      <c r="BH28" s="18">
        <v>2665041.12</v>
      </c>
      <c r="BI28" s="18">
        <v>0</v>
      </c>
      <c r="BJ28" s="18">
        <v>5505049.0999999996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18179035.059999999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12303853.58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312779104.64999998</v>
      </c>
      <c r="CK28" s="18">
        <v>0</v>
      </c>
      <c r="CL28" s="18">
        <v>3196207.52</v>
      </c>
      <c r="CM28" s="18">
        <v>0</v>
      </c>
      <c r="CN28" s="18">
        <v>3064450.61</v>
      </c>
      <c r="CO28" s="18">
        <v>0</v>
      </c>
      <c r="CP28" s="18">
        <v>0</v>
      </c>
      <c r="CQ28" s="18">
        <v>0</v>
      </c>
      <c r="CR28" s="18">
        <v>2909246.38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188680757.72999999</v>
      </c>
      <c r="DE28" s="18">
        <v>0</v>
      </c>
      <c r="DF28" s="18">
        <v>3541.29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20675054.300000001</v>
      </c>
      <c r="DY28" s="18">
        <v>0</v>
      </c>
      <c r="DZ28" s="18">
        <v>0</v>
      </c>
      <c r="EA28" s="18">
        <v>0</v>
      </c>
      <c r="EB28" s="18">
        <v>136722923.25</v>
      </c>
      <c r="EC28" s="18">
        <v>2173743.54</v>
      </c>
      <c r="ED28" s="18">
        <v>2226502.34</v>
      </c>
      <c r="EE28" s="18">
        <v>0</v>
      </c>
      <c r="EF28" s="18">
        <v>32378221.550000001</v>
      </c>
      <c r="EG28" s="18">
        <v>0</v>
      </c>
      <c r="EH28" s="18">
        <v>89088223.579999998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42063.63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2627232.44</v>
      </c>
      <c r="EW28" s="18">
        <v>0</v>
      </c>
      <c r="EX28" s="18">
        <v>150104732.13</v>
      </c>
      <c r="EY28" s="18">
        <v>0</v>
      </c>
      <c r="EZ28" s="18">
        <v>4653.25</v>
      </c>
      <c r="FA28" s="18">
        <v>0</v>
      </c>
      <c r="FB28" s="18">
        <v>4029675.54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10860</v>
      </c>
      <c r="FI28" s="18">
        <v>0</v>
      </c>
      <c r="FJ28" s="18">
        <v>1279992.18</v>
      </c>
      <c r="FK28" s="18">
        <v>0</v>
      </c>
      <c r="FL28" s="18">
        <v>0</v>
      </c>
      <c r="FM28" s="18">
        <v>0</v>
      </c>
      <c r="FN28" s="19">
        <v>170672223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5281536</v>
      </c>
      <c r="FU28" s="80">
        <v>0</v>
      </c>
      <c r="FV28" s="18">
        <v>29432</v>
      </c>
      <c r="FW28" s="18">
        <v>0</v>
      </c>
      <c r="FX28" s="18">
        <v>5252104</v>
      </c>
      <c r="FY28" s="18">
        <v>0</v>
      </c>
      <c r="FZ28" s="80">
        <v>165390687</v>
      </c>
      <c r="GA28" s="80">
        <v>0</v>
      </c>
      <c r="GB28" s="18">
        <v>0</v>
      </c>
      <c r="GC28" s="18">
        <v>0</v>
      </c>
      <c r="GD28" s="18">
        <v>165390687</v>
      </c>
      <c r="GE28" s="18">
        <v>0</v>
      </c>
      <c r="GF28" s="18">
        <v>565567.51000000071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4329451223.8802547</v>
      </c>
      <c r="HU28" s="18">
        <v>2174520.02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61930943.43</v>
      </c>
      <c r="E29" s="19">
        <v>7239546.6500000004</v>
      </c>
      <c r="F29" s="18">
        <v>9583524.9700000007</v>
      </c>
      <c r="G29" s="18">
        <v>0</v>
      </c>
      <c r="H29" s="18">
        <v>44110473.079999998</v>
      </c>
      <c r="I29" s="18">
        <v>514179.71</v>
      </c>
      <c r="J29" s="18">
        <v>8236945.3799999999</v>
      </c>
      <c r="K29" s="18">
        <v>6725366.9400000004</v>
      </c>
      <c r="L29" s="18">
        <v>75600.320000000007</v>
      </c>
      <c r="M29" s="18">
        <v>0</v>
      </c>
      <c r="N29" s="18">
        <v>2451030.92</v>
      </c>
      <c r="O29" s="18">
        <v>0</v>
      </c>
      <c r="P29" s="18">
        <v>-3313.97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6502680.7000000002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206228007.94</v>
      </c>
      <c r="AQ29" s="18">
        <v>0</v>
      </c>
      <c r="AR29" s="18">
        <v>0</v>
      </c>
      <c r="AS29" s="18">
        <v>0</v>
      </c>
      <c r="AT29" s="18">
        <v>1408947.28</v>
      </c>
      <c r="AU29" s="18">
        <v>0</v>
      </c>
      <c r="AV29" s="18">
        <v>14292744.57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15616.99</v>
      </c>
      <c r="BC29" s="18">
        <v>0</v>
      </c>
      <c r="BD29" s="18">
        <v>81389.95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1983403.84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82684.89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13805.64</v>
      </c>
      <c r="DA29" s="18">
        <v>0</v>
      </c>
      <c r="DB29" s="18">
        <v>0</v>
      </c>
      <c r="DC29" s="18">
        <v>0</v>
      </c>
      <c r="DD29" s="18">
        <v>642472.94999999995</v>
      </c>
      <c r="DE29" s="18">
        <v>0</v>
      </c>
      <c r="DF29" s="18">
        <v>-3260.5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830751.61</v>
      </c>
      <c r="DY29" s="18">
        <v>0</v>
      </c>
      <c r="DZ29" s="18">
        <v>0</v>
      </c>
      <c r="EA29" s="18">
        <v>0</v>
      </c>
      <c r="EB29" s="18">
        <v>2951812.31</v>
      </c>
      <c r="EC29" s="18">
        <v>69234.5</v>
      </c>
      <c r="ED29" s="18">
        <v>51968.55</v>
      </c>
      <c r="EE29" s="18">
        <v>6683.66</v>
      </c>
      <c r="EF29" s="18">
        <v>3217474.43</v>
      </c>
      <c r="EG29" s="18">
        <v>1005171.22</v>
      </c>
      <c r="EH29" s="18">
        <v>5670185.0300000003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952789.1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323839859.69999999</v>
      </c>
      <c r="HU29" s="18">
        <v>8320636.0300000003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281863338.66329998</v>
      </c>
      <c r="E30" s="19">
        <v>0</v>
      </c>
      <c r="F30" s="18">
        <v>28524346.160726473</v>
      </c>
      <c r="G30" s="18">
        <v>0</v>
      </c>
      <c r="H30" s="18">
        <v>167341955.43897548</v>
      </c>
      <c r="I30" s="18">
        <v>0</v>
      </c>
      <c r="J30" s="18">
        <v>85997037.063598037</v>
      </c>
      <c r="K30" s="18">
        <v>0</v>
      </c>
      <c r="L30" s="18">
        <v>77594827.561100006</v>
      </c>
      <c r="M30" s="18">
        <v>0</v>
      </c>
      <c r="N30" s="18">
        <v>84073259.269999996</v>
      </c>
      <c r="O30" s="18">
        <v>0</v>
      </c>
      <c r="P30" s="18">
        <v>176737.95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4260768.57</v>
      </c>
      <c r="W30" s="18">
        <v>0</v>
      </c>
      <c r="X30" s="18">
        <v>0</v>
      </c>
      <c r="Y30" s="18">
        <v>0</v>
      </c>
      <c r="Z30" s="18">
        <v>204368055.65990001</v>
      </c>
      <c r="AA30" s="18">
        <v>0</v>
      </c>
      <c r="AB30" s="18">
        <v>0</v>
      </c>
      <c r="AC30" s="18">
        <v>0</v>
      </c>
      <c r="AD30" s="18">
        <v>35974965.519199997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1551701440.5767</v>
      </c>
      <c r="AK30" s="18">
        <v>0</v>
      </c>
      <c r="AL30" s="18">
        <v>205708.15</v>
      </c>
      <c r="AM30" s="18">
        <v>0</v>
      </c>
      <c r="AN30" s="18">
        <v>77415467.537499994</v>
      </c>
      <c r="AO30" s="18">
        <v>0</v>
      </c>
      <c r="AP30" s="18">
        <v>988640968.70779991</v>
      </c>
      <c r="AQ30" s="18">
        <v>0</v>
      </c>
      <c r="AR30" s="18">
        <v>66711.740000000005</v>
      </c>
      <c r="AS30" s="18">
        <v>0</v>
      </c>
      <c r="AT30" s="18">
        <v>41809941.3068</v>
      </c>
      <c r="AU30" s="18">
        <v>0</v>
      </c>
      <c r="AV30" s="18">
        <v>75329772.288499996</v>
      </c>
      <c r="AW30" s="18">
        <v>0</v>
      </c>
      <c r="AX30" s="18">
        <v>2203.3200000000002</v>
      </c>
      <c r="AY30" s="18">
        <v>0</v>
      </c>
      <c r="AZ30" s="18">
        <v>0</v>
      </c>
      <c r="BA30" s="18">
        <v>0</v>
      </c>
      <c r="BB30" s="18">
        <v>3797128.0103000002</v>
      </c>
      <c r="BC30" s="18">
        <v>0</v>
      </c>
      <c r="BD30" s="18">
        <v>38158748.8226</v>
      </c>
      <c r="BE30" s="18">
        <v>0</v>
      </c>
      <c r="BF30" s="18">
        <v>0</v>
      </c>
      <c r="BG30" s="18">
        <v>0</v>
      </c>
      <c r="BH30" s="18">
        <v>5861784.0500999996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397728.23969999998</v>
      </c>
      <c r="BQ30" s="18">
        <v>0</v>
      </c>
      <c r="BR30" s="18">
        <v>242024.09</v>
      </c>
      <c r="BS30" s="18">
        <v>0</v>
      </c>
      <c r="BT30" s="18">
        <v>0</v>
      </c>
      <c r="BU30" s="18">
        <v>0</v>
      </c>
      <c r="BV30" s="18">
        <v>447385.71</v>
      </c>
      <c r="BW30" s="18">
        <v>0</v>
      </c>
      <c r="BX30" s="18">
        <v>581507.46</v>
      </c>
      <c r="BY30" s="18">
        <v>0</v>
      </c>
      <c r="BZ30" s="18">
        <v>0</v>
      </c>
      <c r="CA30" s="18">
        <v>0</v>
      </c>
      <c r="CB30" s="18">
        <v>2930875.6246000002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421574807.89469999</v>
      </c>
      <c r="CK30" s="18">
        <v>0</v>
      </c>
      <c r="CL30" s="18">
        <v>32426097.237300001</v>
      </c>
      <c r="CM30" s="18">
        <v>0</v>
      </c>
      <c r="CN30" s="18">
        <v>64231064.313199997</v>
      </c>
      <c r="CO30" s="18">
        <v>0</v>
      </c>
      <c r="CP30" s="18">
        <v>0</v>
      </c>
      <c r="CQ30" s="18">
        <v>0</v>
      </c>
      <c r="CR30" s="18">
        <v>31288111.876600001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23980477.102000002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7823617.1957999999</v>
      </c>
      <c r="DY30" s="18">
        <v>0</v>
      </c>
      <c r="DZ30" s="18">
        <v>0</v>
      </c>
      <c r="EA30" s="18">
        <v>0</v>
      </c>
      <c r="EB30" s="18">
        <v>116084018.8048</v>
      </c>
      <c r="EC30" s="18">
        <v>0</v>
      </c>
      <c r="ED30" s="18">
        <v>8958320.1399999987</v>
      </c>
      <c r="EE30" s="18">
        <v>0</v>
      </c>
      <c r="EF30" s="18">
        <v>99380521.219999999</v>
      </c>
      <c r="EG30" s="18">
        <v>0</v>
      </c>
      <c r="EH30" s="18">
        <v>68842284.699900001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6393504.3799999999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4633030.6100000003</v>
      </c>
      <c r="EW30" s="18">
        <v>0</v>
      </c>
      <c r="EX30" s="18">
        <v>217924590.76999998</v>
      </c>
      <c r="EY30" s="18">
        <v>0</v>
      </c>
      <c r="EZ30" s="18">
        <v>10778160.939999999</v>
      </c>
      <c r="FA30" s="18">
        <v>0</v>
      </c>
      <c r="FB30" s="18">
        <v>2316913.4700000002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6581680.6299999999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68731558.609999999</v>
      </c>
      <c r="FO30" s="19">
        <v>0</v>
      </c>
      <c r="FP30" s="18">
        <v>503280.26</v>
      </c>
      <c r="FQ30" s="18">
        <v>0</v>
      </c>
      <c r="FR30" s="18">
        <v>3222141.88</v>
      </c>
      <c r="FS30" s="18">
        <v>0</v>
      </c>
      <c r="FT30" s="80">
        <v>38555635.859999999</v>
      </c>
      <c r="FU30" s="80">
        <v>0</v>
      </c>
      <c r="FV30" s="18">
        <v>553142.29</v>
      </c>
      <c r="FW30" s="18">
        <v>0</v>
      </c>
      <c r="FX30" s="18">
        <v>38002493.57</v>
      </c>
      <c r="FY30" s="18">
        <v>0</v>
      </c>
      <c r="FZ30" s="80">
        <v>26450500.610000003</v>
      </c>
      <c r="GA30" s="80">
        <v>0</v>
      </c>
      <c r="GB30" s="18">
        <v>6351846.4400000004</v>
      </c>
      <c r="GC30" s="18">
        <v>0</v>
      </c>
      <c r="GD30" s="18">
        <v>20098654.170000002</v>
      </c>
      <c r="GE30" s="18">
        <v>0</v>
      </c>
      <c r="GF30" s="18">
        <v>3288998.6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4672795073.1523991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15738439.550000001</v>
      </c>
      <c r="E31" s="19">
        <v>0</v>
      </c>
      <c r="F31" s="18">
        <v>1619312.4100000001</v>
      </c>
      <c r="G31" s="18">
        <v>0</v>
      </c>
      <c r="H31" s="18">
        <v>5498603.1700000009</v>
      </c>
      <c r="I31" s="18">
        <v>0</v>
      </c>
      <c r="J31" s="18">
        <v>8620523.9700000007</v>
      </c>
      <c r="K31" s="18">
        <v>0</v>
      </c>
      <c r="L31" s="18">
        <v>3131895.3</v>
      </c>
      <c r="M31" s="18">
        <v>0</v>
      </c>
      <c r="N31" s="18">
        <v>7931997.2999999998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3666936.19</v>
      </c>
      <c r="AA31" s="18">
        <v>0</v>
      </c>
      <c r="AB31" s="18">
        <v>0</v>
      </c>
      <c r="AC31" s="18">
        <v>0</v>
      </c>
      <c r="AD31" s="18">
        <v>1558045.37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159444733.11999992</v>
      </c>
      <c r="AK31" s="18">
        <v>0</v>
      </c>
      <c r="AL31" s="18">
        <v>0</v>
      </c>
      <c r="AM31" s="18">
        <v>0</v>
      </c>
      <c r="AN31" s="18">
        <v>1611422.91</v>
      </c>
      <c r="AO31" s="18">
        <v>0</v>
      </c>
      <c r="AP31" s="18">
        <v>20768674.43</v>
      </c>
      <c r="AQ31" s="18">
        <v>0</v>
      </c>
      <c r="AR31" s="18">
        <v>0</v>
      </c>
      <c r="AS31" s="18">
        <v>0</v>
      </c>
      <c r="AT31" s="18">
        <v>1690148.49</v>
      </c>
      <c r="AU31" s="18">
        <v>0</v>
      </c>
      <c r="AV31" s="18">
        <v>4490329.9400000004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579523.57999999996</v>
      </c>
      <c r="BC31" s="18">
        <v>0</v>
      </c>
      <c r="BD31" s="18">
        <v>10081883.59</v>
      </c>
      <c r="BE31" s="18">
        <v>0</v>
      </c>
      <c r="BF31" s="18">
        <v>0</v>
      </c>
      <c r="BG31" s="18">
        <v>0</v>
      </c>
      <c r="BH31" s="18">
        <v>74233.45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57427.93</v>
      </c>
      <c r="BS31" s="18">
        <v>0</v>
      </c>
      <c r="BT31" s="18">
        <v>0</v>
      </c>
      <c r="BU31" s="18">
        <v>0</v>
      </c>
      <c r="BV31" s="18">
        <v>219457.64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46183641.68</v>
      </c>
      <c r="CK31" s="18">
        <v>0</v>
      </c>
      <c r="CL31" s="18">
        <v>2385948.85</v>
      </c>
      <c r="CM31" s="18">
        <v>0</v>
      </c>
      <c r="CN31" s="18">
        <v>3515468.95</v>
      </c>
      <c r="CO31" s="18">
        <v>0</v>
      </c>
      <c r="CP31" s="18">
        <v>0</v>
      </c>
      <c r="CQ31" s="18">
        <v>0</v>
      </c>
      <c r="CR31" s="18">
        <v>1629114.85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21446118.59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101942.55</v>
      </c>
      <c r="DU31" s="18">
        <v>0</v>
      </c>
      <c r="DV31" s="18">
        <v>0</v>
      </c>
      <c r="DW31" s="18">
        <v>0</v>
      </c>
      <c r="DX31" s="18">
        <v>17359.7</v>
      </c>
      <c r="DY31" s="18">
        <v>0</v>
      </c>
      <c r="DZ31" s="18">
        <v>0</v>
      </c>
      <c r="EA31" s="18">
        <v>0</v>
      </c>
      <c r="EB31" s="18">
        <v>9858244.7799999993</v>
      </c>
      <c r="EC31" s="18">
        <v>0</v>
      </c>
      <c r="ED31" s="18">
        <v>78248.44</v>
      </c>
      <c r="EE31" s="18">
        <v>0</v>
      </c>
      <c r="EF31" s="18">
        <v>11356017.57</v>
      </c>
      <c r="EG31" s="18">
        <v>0</v>
      </c>
      <c r="EH31" s="18">
        <v>4266024.5599999996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771485.56</v>
      </c>
      <c r="EW31" s="18">
        <v>0</v>
      </c>
      <c r="EX31" s="18">
        <v>29963890.170000002</v>
      </c>
      <c r="EY31" s="18">
        <v>0</v>
      </c>
      <c r="EZ31" s="18">
        <v>0</v>
      </c>
      <c r="FA31" s="18">
        <v>0</v>
      </c>
      <c r="FB31" s="18">
        <v>749100.17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72296651.709999993</v>
      </c>
      <c r="FO31" s="19">
        <v>0</v>
      </c>
      <c r="FP31" s="18">
        <v>72296651.709999993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435678428.9199999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351567360.43000007</v>
      </c>
      <c r="E32" s="19">
        <v>0</v>
      </c>
      <c r="F32" s="18">
        <v>41510666.629915006</v>
      </c>
      <c r="G32" s="18">
        <v>0</v>
      </c>
      <c r="H32" s="18">
        <v>85741489.68037501</v>
      </c>
      <c r="I32" s="18">
        <v>0</v>
      </c>
      <c r="J32" s="18">
        <v>224315204.11971009</v>
      </c>
      <c r="K32" s="18">
        <v>0</v>
      </c>
      <c r="L32" s="18">
        <v>32914398.960000001</v>
      </c>
      <c r="M32" s="18">
        <v>0</v>
      </c>
      <c r="N32" s="18">
        <v>61768890.100000001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120519970.25</v>
      </c>
      <c r="AA32" s="18">
        <v>0</v>
      </c>
      <c r="AB32" s="18">
        <v>0</v>
      </c>
      <c r="AC32" s="18">
        <v>0</v>
      </c>
      <c r="AD32" s="18">
        <v>40070786.93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2764105919.8400002</v>
      </c>
      <c r="AK32" s="18">
        <v>0</v>
      </c>
      <c r="AL32" s="18">
        <v>0</v>
      </c>
      <c r="AM32" s="18">
        <v>0</v>
      </c>
      <c r="AN32" s="18">
        <v>209330294.56</v>
      </c>
      <c r="AO32" s="18">
        <v>0</v>
      </c>
      <c r="AP32" s="18">
        <v>2139012095.3800001</v>
      </c>
      <c r="AQ32" s="18">
        <v>0</v>
      </c>
      <c r="AR32" s="18">
        <v>1084825.8700000001</v>
      </c>
      <c r="AS32" s="18">
        <v>0</v>
      </c>
      <c r="AT32" s="18">
        <v>85447885.540000007</v>
      </c>
      <c r="AU32" s="18">
        <v>0</v>
      </c>
      <c r="AV32" s="18">
        <v>31265212.43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9780974.1899999995</v>
      </c>
      <c r="BC32" s="18">
        <v>0</v>
      </c>
      <c r="BD32" s="18">
        <v>44595925.710000001</v>
      </c>
      <c r="BE32" s="18">
        <v>0</v>
      </c>
      <c r="BF32" s="18">
        <v>0</v>
      </c>
      <c r="BG32" s="18">
        <v>0</v>
      </c>
      <c r="BH32" s="18">
        <v>5300724.2100000009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650694.21</v>
      </c>
      <c r="BQ32" s="18">
        <v>0</v>
      </c>
      <c r="BR32" s="18">
        <v>1452639.86</v>
      </c>
      <c r="BS32" s="18">
        <v>0</v>
      </c>
      <c r="BT32" s="18">
        <v>0</v>
      </c>
      <c r="BU32" s="18">
        <v>0</v>
      </c>
      <c r="BV32" s="18">
        <v>15678076.710000001</v>
      </c>
      <c r="BW32" s="18">
        <v>0</v>
      </c>
      <c r="BX32" s="18">
        <v>459046.64</v>
      </c>
      <c r="BY32" s="18">
        <v>0</v>
      </c>
      <c r="BZ32" s="18">
        <v>231502.88</v>
      </c>
      <c r="CA32" s="18">
        <v>0</v>
      </c>
      <c r="CB32" s="18">
        <v>1838214.71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501806449.70999992</v>
      </c>
      <c r="CK32" s="18">
        <v>0</v>
      </c>
      <c r="CL32" s="18">
        <v>46911428.069999993</v>
      </c>
      <c r="CM32" s="18">
        <v>0</v>
      </c>
      <c r="CN32" s="18">
        <v>31809165.549999997</v>
      </c>
      <c r="CO32" s="18">
        <v>0</v>
      </c>
      <c r="CP32" s="18">
        <v>0</v>
      </c>
      <c r="CQ32" s="18">
        <v>0</v>
      </c>
      <c r="CR32" s="18">
        <v>28224887.629999999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21622153.530000001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1552728.9</v>
      </c>
      <c r="DU32" s="18">
        <v>0</v>
      </c>
      <c r="DV32" s="18">
        <v>0</v>
      </c>
      <c r="DW32" s="18">
        <v>0</v>
      </c>
      <c r="DX32" s="18">
        <v>30949595.179999996</v>
      </c>
      <c r="DY32" s="18">
        <v>0</v>
      </c>
      <c r="DZ32" s="18">
        <v>0</v>
      </c>
      <c r="EA32" s="18">
        <v>0</v>
      </c>
      <c r="EB32" s="18">
        <v>164919885.80000001</v>
      </c>
      <c r="EC32" s="18">
        <v>0</v>
      </c>
      <c r="ED32" s="18">
        <v>28456524.359999999</v>
      </c>
      <c r="EE32" s="18">
        <v>0</v>
      </c>
      <c r="EF32" s="18">
        <v>95975788.719999999</v>
      </c>
      <c r="EG32" s="18">
        <v>0</v>
      </c>
      <c r="EH32" s="18">
        <v>84131412.060000002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18539286.840000004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1563429.34</v>
      </c>
      <c r="EW32" s="18">
        <v>0</v>
      </c>
      <c r="EX32" s="18">
        <v>66382422.740000002</v>
      </c>
      <c r="EY32" s="18">
        <v>0</v>
      </c>
      <c r="EZ32" s="18">
        <v>0</v>
      </c>
      <c r="FA32" s="18">
        <v>0</v>
      </c>
      <c r="FB32" s="18">
        <v>697639.61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190981.82</v>
      </c>
      <c r="FI32" s="18">
        <v>0</v>
      </c>
      <c r="FJ32" s="18">
        <v>222674.87</v>
      </c>
      <c r="FK32" s="18">
        <v>0</v>
      </c>
      <c r="FL32" s="18">
        <v>275581.40999999997</v>
      </c>
      <c r="FM32" s="18">
        <v>0</v>
      </c>
      <c r="FN32" s="19">
        <v>186190914.70999998</v>
      </c>
      <c r="FO32" s="19">
        <v>0</v>
      </c>
      <c r="FP32" s="18">
        <v>2323532.48</v>
      </c>
      <c r="FQ32" s="18">
        <v>0</v>
      </c>
      <c r="FR32" s="18">
        <v>40375549.750003994</v>
      </c>
      <c r="FS32" s="18">
        <v>0</v>
      </c>
      <c r="FT32" s="80">
        <v>143186102.03</v>
      </c>
      <c r="FU32" s="80">
        <v>0</v>
      </c>
      <c r="FV32" s="18">
        <v>6900919.5299999993</v>
      </c>
      <c r="FW32" s="18">
        <v>0</v>
      </c>
      <c r="FX32" s="18">
        <v>136285182.5</v>
      </c>
      <c r="FY32" s="18">
        <v>0</v>
      </c>
      <c r="FZ32" s="80">
        <v>305730.44999599998</v>
      </c>
      <c r="GA32" s="80">
        <v>0</v>
      </c>
      <c r="GB32" s="18">
        <v>174298.76999599999</v>
      </c>
      <c r="GC32" s="18">
        <v>0</v>
      </c>
      <c r="GD32" s="18">
        <v>131431.67999999999</v>
      </c>
      <c r="GE32" s="18">
        <v>0</v>
      </c>
      <c r="GF32" s="18">
        <v>29869191.23</v>
      </c>
      <c r="GG32" s="18">
        <v>0</v>
      </c>
      <c r="GH32" s="18">
        <v>0</v>
      </c>
      <c r="GI32" s="18">
        <v>0</v>
      </c>
      <c r="GJ32" s="18">
        <v>88321.099999999991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7257463006.3400002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241502876.17983928</v>
      </c>
      <c r="E33" s="19">
        <v>0</v>
      </c>
      <c r="F33" s="18">
        <v>112619471.58984116</v>
      </c>
      <c r="G33" s="18">
        <v>0</v>
      </c>
      <c r="H33" s="18">
        <v>45666732.049999952</v>
      </c>
      <c r="I33" s="18">
        <v>0</v>
      </c>
      <c r="J33" s="18">
        <v>83216672.539998174</v>
      </c>
      <c r="K33" s="18">
        <v>0</v>
      </c>
      <c r="L33" s="18">
        <v>8430538.6499999966</v>
      </c>
      <c r="M33" s="18">
        <v>0</v>
      </c>
      <c r="N33" s="18">
        <v>91922699.440009922</v>
      </c>
      <c r="O33" s="18">
        <v>0</v>
      </c>
      <c r="P33" s="18">
        <v>2653775.7799999961</v>
      </c>
      <c r="Q33" s="18">
        <v>0</v>
      </c>
      <c r="R33" s="18">
        <v>751560.77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142041838.41000059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1338355282.2697206</v>
      </c>
      <c r="AK33" s="18">
        <v>0</v>
      </c>
      <c r="AL33" s="18">
        <v>57425631.699999288</v>
      </c>
      <c r="AM33" s="18">
        <v>0</v>
      </c>
      <c r="AN33" s="18">
        <v>33792345.590000033</v>
      </c>
      <c r="AO33" s="18">
        <v>0</v>
      </c>
      <c r="AP33" s="18">
        <v>560001456.50998616</v>
      </c>
      <c r="AQ33" s="18">
        <v>0</v>
      </c>
      <c r="AR33" s="18">
        <v>6911002.9799992358</v>
      </c>
      <c r="AS33" s="18">
        <v>0</v>
      </c>
      <c r="AT33" s="18">
        <v>67229590.399999976</v>
      </c>
      <c r="AU33" s="18">
        <v>0</v>
      </c>
      <c r="AV33" s="18">
        <v>48581309.670000032</v>
      </c>
      <c r="AW33" s="18">
        <v>0</v>
      </c>
      <c r="AX33" s="18">
        <v>102510.72999999995</v>
      </c>
      <c r="AY33" s="18">
        <v>0</v>
      </c>
      <c r="AZ33" s="18">
        <v>0</v>
      </c>
      <c r="BA33" s="18">
        <v>0</v>
      </c>
      <c r="BB33" s="18">
        <v>2881270.5999999875</v>
      </c>
      <c r="BC33" s="18">
        <v>0</v>
      </c>
      <c r="BD33" s="18">
        <v>26570945.819993388</v>
      </c>
      <c r="BE33" s="18">
        <v>0</v>
      </c>
      <c r="BF33" s="18">
        <v>15800</v>
      </c>
      <c r="BG33" s="18">
        <v>0</v>
      </c>
      <c r="BH33" s="18">
        <v>921620.07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7685.3200000000006</v>
      </c>
      <c r="BQ33" s="18">
        <v>0</v>
      </c>
      <c r="BR33" s="18">
        <v>154277.8000000001</v>
      </c>
      <c r="BS33" s="18">
        <v>0</v>
      </c>
      <c r="BT33" s="18">
        <v>0</v>
      </c>
      <c r="BU33" s="18">
        <v>0</v>
      </c>
      <c r="BV33" s="18">
        <v>12000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836670.10000000009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315738435.99000812</v>
      </c>
      <c r="CK33" s="18">
        <v>0</v>
      </c>
      <c r="CL33" s="18">
        <v>31761319.780019455</v>
      </c>
      <c r="CM33" s="18">
        <v>0</v>
      </c>
      <c r="CN33" s="18">
        <v>6779681.1600041492</v>
      </c>
      <c r="CO33" s="18">
        <v>0</v>
      </c>
      <c r="CP33" s="18">
        <v>0</v>
      </c>
      <c r="CQ33" s="18">
        <v>0</v>
      </c>
      <c r="CR33" s="18">
        <v>5301961.1200011624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35286508.719996288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1576562.3499998862</v>
      </c>
      <c r="DY33" s="18">
        <v>0</v>
      </c>
      <c r="DZ33" s="18">
        <v>0</v>
      </c>
      <c r="EA33" s="18">
        <v>0</v>
      </c>
      <c r="EB33" s="18">
        <v>76054514.519999817</v>
      </c>
      <c r="EC33" s="18">
        <v>0</v>
      </c>
      <c r="ED33" s="18">
        <v>668360.68999999983</v>
      </c>
      <c r="EE33" s="18">
        <v>0</v>
      </c>
      <c r="EF33" s="18">
        <v>5386682.7799999919</v>
      </c>
      <c r="EG33" s="18">
        <v>0</v>
      </c>
      <c r="EH33" s="18">
        <v>15347788.140000179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39037.799999999996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7275806.3100000015</v>
      </c>
      <c r="EW33" s="18">
        <v>0</v>
      </c>
      <c r="EX33" s="18">
        <v>190725226.94</v>
      </c>
      <c r="EY33" s="18">
        <v>0</v>
      </c>
      <c r="EZ33" s="18">
        <v>0</v>
      </c>
      <c r="FA33" s="18">
        <v>0</v>
      </c>
      <c r="FB33" s="18">
        <v>12766353.56000001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686273.67999999993</v>
      </c>
      <c r="FK33" s="18">
        <v>0</v>
      </c>
      <c r="FL33" s="18">
        <v>7622592.4299999997</v>
      </c>
      <c r="FM33" s="18">
        <v>0</v>
      </c>
      <c r="FN33" s="19">
        <v>180548660.48999986</v>
      </c>
      <c r="FO33" s="19">
        <v>0</v>
      </c>
      <c r="FP33" s="18">
        <v>23597012.369999845</v>
      </c>
      <c r="FQ33" s="18">
        <v>0</v>
      </c>
      <c r="FR33" s="18">
        <v>2423141.19</v>
      </c>
      <c r="FS33" s="18">
        <v>0</v>
      </c>
      <c r="FT33" s="80">
        <v>154528506.93000001</v>
      </c>
      <c r="FU33" s="80">
        <v>0</v>
      </c>
      <c r="FV33" s="18">
        <v>3887976.9999999991</v>
      </c>
      <c r="FW33" s="18">
        <v>0</v>
      </c>
      <c r="FX33" s="18">
        <v>150640529.93000001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3389169.4999999572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3528099784.7495785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15471292.600000076</v>
      </c>
      <c r="E34" s="19">
        <v>0</v>
      </c>
      <c r="F34" s="18">
        <v>11065725.140000064</v>
      </c>
      <c r="G34" s="18">
        <v>0</v>
      </c>
      <c r="H34" s="18">
        <v>798596.72999999952</v>
      </c>
      <c r="I34" s="18">
        <v>0</v>
      </c>
      <c r="J34" s="18">
        <v>3606970.7300000121</v>
      </c>
      <c r="K34" s="18">
        <v>0</v>
      </c>
      <c r="L34" s="18">
        <v>1318.67</v>
      </c>
      <c r="M34" s="18">
        <v>0</v>
      </c>
      <c r="N34" s="18">
        <v>25530868.100000482</v>
      </c>
      <c r="O34" s="18">
        <v>0</v>
      </c>
      <c r="P34" s="18">
        <v>0</v>
      </c>
      <c r="Q34" s="18">
        <v>0</v>
      </c>
      <c r="R34" s="18">
        <v>861261.8200000003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5654161.5999999996</v>
      </c>
      <c r="AA34" s="18">
        <v>0</v>
      </c>
      <c r="AB34" s="18">
        <v>4482328</v>
      </c>
      <c r="AC34" s="18">
        <v>0</v>
      </c>
      <c r="AD34" s="18">
        <v>7500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454735342.64012808</v>
      </c>
      <c r="AK34" s="18">
        <v>0</v>
      </c>
      <c r="AL34" s="18">
        <v>0</v>
      </c>
      <c r="AM34" s="18">
        <v>0</v>
      </c>
      <c r="AN34" s="18">
        <v>12533911.630000312</v>
      </c>
      <c r="AO34" s="18">
        <v>0</v>
      </c>
      <c r="AP34" s="18">
        <v>262911312.72989702</v>
      </c>
      <c r="AQ34" s="18">
        <v>0</v>
      </c>
      <c r="AR34" s="18">
        <v>0</v>
      </c>
      <c r="AS34" s="18">
        <v>0</v>
      </c>
      <c r="AT34" s="18">
        <v>3064229.25</v>
      </c>
      <c r="AU34" s="18">
        <v>0</v>
      </c>
      <c r="AV34" s="18">
        <v>4949150.8999999976</v>
      </c>
      <c r="AW34" s="18">
        <v>0</v>
      </c>
      <c r="AX34" s="18">
        <v>3168.3999999999996</v>
      </c>
      <c r="AY34" s="18">
        <v>0</v>
      </c>
      <c r="AZ34" s="18">
        <v>0</v>
      </c>
      <c r="BA34" s="18">
        <v>0</v>
      </c>
      <c r="BB34" s="18">
        <v>359194.77000000264</v>
      </c>
      <c r="BC34" s="18">
        <v>0</v>
      </c>
      <c r="BD34" s="18">
        <v>6444434.0499999905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19430.98</v>
      </c>
      <c r="BQ34" s="18">
        <v>0</v>
      </c>
      <c r="BR34" s="18">
        <v>62593.670000000042</v>
      </c>
      <c r="BS34" s="18">
        <v>0</v>
      </c>
      <c r="BT34" s="18">
        <v>0</v>
      </c>
      <c r="BU34" s="18">
        <v>0</v>
      </c>
      <c r="BV34" s="18">
        <v>178579.8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4821.13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15691584.490000127</v>
      </c>
      <c r="CK34" s="18">
        <v>0</v>
      </c>
      <c r="CL34" s="18">
        <v>258761.79000000088</v>
      </c>
      <c r="CM34" s="18">
        <v>0</v>
      </c>
      <c r="CN34" s="18">
        <v>414864.73999999516</v>
      </c>
      <c r="CO34" s="18">
        <v>0</v>
      </c>
      <c r="CP34" s="18">
        <v>0</v>
      </c>
      <c r="CQ34" s="18">
        <v>0</v>
      </c>
      <c r="CR34" s="18">
        <v>413439.00000000169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2642125.1100000842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922192.92999998538</v>
      </c>
      <c r="DY34" s="18">
        <v>0</v>
      </c>
      <c r="DZ34" s="18">
        <v>0</v>
      </c>
      <c r="EA34" s="18">
        <v>0</v>
      </c>
      <c r="EB34" s="18">
        <v>591472.04000000015</v>
      </c>
      <c r="EC34" s="18">
        <v>0</v>
      </c>
      <c r="ED34" s="18">
        <v>0</v>
      </c>
      <c r="EE34" s="18">
        <v>0</v>
      </c>
      <c r="EF34" s="18">
        <v>45160.950000000004</v>
      </c>
      <c r="EG34" s="18">
        <v>0</v>
      </c>
      <c r="EH34" s="18">
        <v>1237341.5300000035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2289857.5499999993</v>
      </c>
      <c r="EW34" s="18">
        <v>0</v>
      </c>
      <c r="EX34" s="18">
        <v>51211987.859999992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8008202.1299999626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881050049.76002586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40331897.359999999</v>
      </c>
      <c r="E35" s="19">
        <v>0</v>
      </c>
      <c r="F35" s="18">
        <v>11249296.91</v>
      </c>
      <c r="G35" s="18">
        <v>0</v>
      </c>
      <c r="H35" s="18">
        <v>29082600.449999999</v>
      </c>
      <c r="I35" s="18">
        <v>0</v>
      </c>
      <c r="J35" s="18">
        <v>0</v>
      </c>
      <c r="K35" s="18">
        <v>0</v>
      </c>
      <c r="L35" s="18">
        <v>80570838.340000004</v>
      </c>
      <c r="M35" s="18">
        <v>0</v>
      </c>
      <c r="N35" s="18">
        <v>6331053.46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97341430.430000007</v>
      </c>
      <c r="AA35" s="18">
        <v>0</v>
      </c>
      <c r="AB35" s="18">
        <v>0</v>
      </c>
      <c r="AC35" s="18">
        <v>0</v>
      </c>
      <c r="AD35" s="18">
        <v>9654866.4900000002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34546.36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38820180.630000003</v>
      </c>
      <c r="AQ35" s="18">
        <v>0</v>
      </c>
      <c r="AR35" s="18">
        <v>0</v>
      </c>
      <c r="AS35" s="18">
        <v>0</v>
      </c>
      <c r="AT35" s="18">
        <v>51439620.93</v>
      </c>
      <c r="AU35" s="18">
        <v>0</v>
      </c>
      <c r="AV35" s="18">
        <v>19610568.649999999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1589321.98</v>
      </c>
      <c r="BC35" s="18">
        <v>0</v>
      </c>
      <c r="BD35" s="18">
        <v>16266641.82</v>
      </c>
      <c r="BE35" s="18">
        <v>0</v>
      </c>
      <c r="BF35" s="18">
        <v>0</v>
      </c>
      <c r="BG35" s="18">
        <v>0</v>
      </c>
      <c r="BH35" s="18">
        <v>2023152.31</v>
      </c>
      <c r="BI35" s="18">
        <v>0</v>
      </c>
      <c r="BJ35" s="18">
        <v>0</v>
      </c>
      <c r="BK35" s="18">
        <v>0</v>
      </c>
      <c r="BL35" s="18">
        <v>5517443.5800000001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13193.71</v>
      </c>
      <c r="BS35" s="18">
        <v>0</v>
      </c>
      <c r="BT35" s="18">
        <v>0</v>
      </c>
      <c r="BU35" s="18">
        <v>0</v>
      </c>
      <c r="BV35" s="18">
        <v>75161461.879999995</v>
      </c>
      <c r="BW35" s="18">
        <v>0</v>
      </c>
      <c r="BX35" s="18">
        <v>4184778.59</v>
      </c>
      <c r="BY35" s="18">
        <v>0</v>
      </c>
      <c r="BZ35" s="18">
        <v>2187859.04</v>
      </c>
      <c r="CA35" s="18">
        <v>0</v>
      </c>
      <c r="CB35" s="18">
        <v>15615777.93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190411478.53</v>
      </c>
      <c r="CK35" s="18">
        <v>0</v>
      </c>
      <c r="CL35" s="18">
        <v>6817410.1299999999</v>
      </c>
      <c r="CM35" s="18">
        <v>0</v>
      </c>
      <c r="CN35" s="18">
        <v>2554431.16</v>
      </c>
      <c r="CO35" s="18">
        <v>0</v>
      </c>
      <c r="CP35" s="18">
        <v>0</v>
      </c>
      <c r="CQ35" s="18">
        <v>0</v>
      </c>
      <c r="CR35" s="18">
        <v>1766882.9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22971539.690000001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8528835.4499999993</v>
      </c>
      <c r="EC35" s="18">
        <v>0</v>
      </c>
      <c r="ED35" s="18">
        <v>2763747.57</v>
      </c>
      <c r="EE35" s="18">
        <v>0</v>
      </c>
      <c r="EF35" s="18">
        <v>2969948.86</v>
      </c>
      <c r="EG35" s="18">
        <v>0</v>
      </c>
      <c r="EH35" s="18">
        <v>1061295006.29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39581011.619999997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846835.82</v>
      </c>
      <c r="FM35" s="18">
        <v>0</v>
      </c>
      <c r="FN35" s="19">
        <v>14650123.52</v>
      </c>
      <c r="FO35" s="19">
        <v>0</v>
      </c>
      <c r="FP35" s="18">
        <v>141785.09</v>
      </c>
      <c r="FQ35" s="18">
        <v>0</v>
      </c>
      <c r="FR35" s="18">
        <v>14508338.43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14007006.82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1836142782.7499998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29198367.160000004</v>
      </c>
      <c r="E36" s="19">
        <v>0</v>
      </c>
      <c r="F36" s="18">
        <v>4695922</v>
      </c>
      <c r="G36" s="18">
        <v>0</v>
      </c>
      <c r="H36" s="18">
        <v>11464248.160000004</v>
      </c>
      <c r="I36" s="18">
        <v>0</v>
      </c>
      <c r="J36" s="18">
        <v>13038197</v>
      </c>
      <c r="K36" s="18">
        <v>0</v>
      </c>
      <c r="L36" s="18">
        <v>0</v>
      </c>
      <c r="M36" s="18">
        <v>0</v>
      </c>
      <c r="N36" s="18">
        <v>13760098</v>
      </c>
      <c r="O36" s="18">
        <v>0</v>
      </c>
      <c r="P36" s="18">
        <v>823546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16487268.610000001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175591964</v>
      </c>
      <c r="AK36" s="18">
        <v>0</v>
      </c>
      <c r="AL36" s="18">
        <v>1101921</v>
      </c>
      <c r="AM36" s="18">
        <v>0</v>
      </c>
      <c r="AN36" s="18">
        <v>22059674</v>
      </c>
      <c r="AO36" s="18">
        <v>0</v>
      </c>
      <c r="AP36" s="18">
        <v>329336303.81999993</v>
      </c>
      <c r="AQ36" s="18">
        <v>0</v>
      </c>
      <c r="AR36" s="18">
        <v>6631437</v>
      </c>
      <c r="AS36" s="18">
        <v>0</v>
      </c>
      <c r="AT36" s="18">
        <v>8562030</v>
      </c>
      <c r="AU36" s="18">
        <v>0</v>
      </c>
      <c r="AV36" s="18">
        <v>8559349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1262591</v>
      </c>
      <c r="BC36" s="18">
        <v>0</v>
      </c>
      <c r="BD36" s="18">
        <v>4934417</v>
      </c>
      <c r="BE36" s="18">
        <v>0</v>
      </c>
      <c r="BF36" s="18">
        <v>0</v>
      </c>
      <c r="BG36" s="18">
        <v>0</v>
      </c>
      <c r="BH36" s="18">
        <v>94178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374937.77</v>
      </c>
      <c r="BQ36" s="18">
        <v>0</v>
      </c>
      <c r="BR36" s="18">
        <v>270827</v>
      </c>
      <c r="BS36" s="18">
        <v>0</v>
      </c>
      <c r="BT36" s="18">
        <v>0</v>
      </c>
      <c r="BU36" s="18">
        <v>0</v>
      </c>
      <c r="BV36" s="18">
        <v>3807560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498712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29830782</v>
      </c>
      <c r="CK36" s="18">
        <v>0</v>
      </c>
      <c r="CL36" s="18">
        <v>3234404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17514640.170000002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2696577</v>
      </c>
      <c r="EC36" s="18">
        <v>0</v>
      </c>
      <c r="ED36" s="18">
        <v>274605</v>
      </c>
      <c r="EE36" s="18">
        <v>0</v>
      </c>
      <c r="EF36" s="18">
        <v>4321196</v>
      </c>
      <c r="EG36" s="18">
        <v>0</v>
      </c>
      <c r="EH36" s="18">
        <v>4788865.53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250760334.11000001</v>
      </c>
      <c r="FO36" s="19">
        <v>0</v>
      </c>
      <c r="FP36" s="18">
        <v>0</v>
      </c>
      <c r="FQ36" s="18">
        <v>0</v>
      </c>
      <c r="FR36" s="18">
        <v>148878602.86000001</v>
      </c>
      <c r="FS36" s="18">
        <v>0</v>
      </c>
      <c r="FT36" s="80">
        <v>101881731.25</v>
      </c>
      <c r="FU36" s="80">
        <v>0</v>
      </c>
      <c r="FV36" s="18">
        <v>0</v>
      </c>
      <c r="FW36" s="18">
        <v>0</v>
      </c>
      <c r="FX36" s="18">
        <v>101881731.25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6874570.4500000011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943654155.61999989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238751561.25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250003618.93999997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488755180.18999994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441615933.68997848</v>
      </c>
      <c r="E38" s="19">
        <v>5289008.7199999904</v>
      </c>
      <c r="F38" s="18">
        <v>79796848.499982402</v>
      </c>
      <c r="G38" s="18">
        <v>2676982.1699999901</v>
      </c>
      <c r="H38" s="18">
        <v>280800995.44999599</v>
      </c>
      <c r="I38" s="18">
        <v>1959209.44</v>
      </c>
      <c r="J38" s="18">
        <v>81018089.740000099</v>
      </c>
      <c r="K38" s="18">
        <v>652817.11</v>
      </c>
      <c r="L38" s="18">
        <v>24163231.100000001</v>
      </c>
      <c r="M38" s="18">
        <v>7874.06</v>
      </c>
      <c r="N38" s="18">
        <v>19191225.379999999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76569247.239999995</v>
      </c>
      <c r="AA38" s="18">
        <v>956658.37</v>
      </c>
      <c r="AB38" s="18">
        <v>222414.55</v>
      </c>
      <c r="AC38" s="18">
        <v>0</v>
      </c>
      <c r="AD38" s="18">
        <v>5867414.9100000001</v>
      </c>
      <c r="AE38" s="18">
        <v>19840.310000000001</v>
      </c>
      <c r="AF38" s="18">
        <v>0</v>
      </c>
      <c r="AG38" s="18">
        <v>0</v>
      </c>
      <c r="AH38" s="18">
        <v>0</v>
      </c>
      <c r="AI38" s="18">
        <v>0</v>
      </c>
      <c r="AJ38" s="18">
        <v>372388711.5</v>
      </c>
      <c r="AK38" s="18">
        <v>571239.22</v>
      </c>
      <c r="AL38" s="18">
        <v>0</v>
      </c>
      <c r="AM38" s="18">
        <v>0</v>
      </c>
      <c r="AN38" s="18">
        <v>59097125.600000001</v>
      </c>
      <c r="AO38" s="18">
        <v>0</v>
      </c>
      <c r="AP38" s="18">
        <v>668602037.70000005</v>
      </c>
      <c r="AQ38" s="18">
        <v>5296535.32</v>
      </c>
      <c r="AR38" s="18">
        <v>1500</v>
      </c>
      <c r="AS38" s="18">
        <v>0</v>
      </c>
      <c r="AT38" s="18">
        <v>27396622.27</v>
      </c>
      <c r="AU38" s="18">
        <v>141526.47</v>
      </c>
      <c r="AV38" s="18">
        <v>42125044.219999999</v>
      </c>
      <c r="AW38" s="18">
        <v>141843.64000000001</v>
      </c>
      <c r="AX38" s="18">
        <v>0</v>
      </c>
      <c r="AY38" s="18">
        <v>0</v>
      </c>
      <c r="AZ38" s="18">
        <v>0</v>
      </c>
      <c r="BA38" s="18">
        <v>0</v>
      </c>
      <c r="BB38" s="18">
        <v>4594236.17</v>
      </c>
      <c r="BC38" s="18">
        <v>162160.6</v>
      </c>
      <c r="BD38" s="18">
        <v>21896989.289999999</v>
      </c>
      <c r="BE38" s="18">
        <v>461083.11</v>
      </c>
      <c r="BF38" s="18">
        <v>2955386</v>
      </c>
      <c r="BG38" s="18">
        <v>0</v>
      </c>
      <c r="BH38" s="18">
        <v>4703645.83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141561.51</v>
      </c>
      <c r="BQ38" s="18">
        <v>0</v>
      </c>
      <c r="BR38" s="18">
        <v>222101.33</v>
      </c>
      <c r="BS38" s="18">
        <v>0</v>
      </c>
      <c r="BT38" s="18">
        <v>0</v>
      </c>
      <c r="BU38" s="18">
        <v>0</v>
      </c>
      <c r="BV38" s="18">
        <v>65429124.240000002</v>
      </c>
      <c r="BW38" s="18">
        <v>48250.8</v>
      </c>
      <c r="BX38" s="18">
        <v>0</v>
      </c>
      <c r="BY38" s="18">
        <v>0</v>
      </c>
      <c r="BZ38" s="18">
        <v>0</v>
      </c>
      <c r="CA38" s="18">
        <v>0</v>
      </c>
      <c r="CB38" s="18">
        <v>4399155.92</v>
      </c>
      <c r="CC38" s="18">
        <v>439.81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23554418.800000001</v>
      </c>
      <c r="DE38" s="18">
        <v>1359096.46</v>
      </c>
      <c r="DF38" s="18">
        <v>-591773.91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137383.71</v>
      </c>
      <c r="DU38" s="18">
        <v>0</v>
      </c>
      <c r="DV38" s="18">
        <v>5910.84</v>
      </c>
      <c r="DW38" s="18">
        <v>0</v>
      </c>
      <c r="DX38" s="18">
        <v>2426533.2000000002</v>
      </c>
      <c r="DY38" s="18">
        <v>29030.36</v>
      </c>
      <c r="DZ38" s="18">
        <v>0</v>
      </c>
      <c r="EA38" s="18">
        <v>0</v>
      </c>
      <c r="EB38" s="18">
        <v>58590228.100000001</v>
      </c>
      <c r="EC38" s="18">
        <v>237760.3</v>
      </c>
      <c r="ED38" s="18">
        <v>1939108.17</v>
      </c>
      <c r="EE38" s="18">
        <v>0</v>
      </c>
      <c r="EF38" s="18">
        <v>9899282.6899999995</v>
      </c>
      <c r="EG38" s="18">
        <v>724971.18</v>
      </c>
      <c r="EH38" s="18">
        <v>21258795.489999998</v>
      </c>
      <c r="EI38" s="18">
        <v>530760.34</v>
      </c>
      <c r="EJ38" s="18">
        <v>0</v>
      </c>
      <c r="EK38" s="18">
        <v>0</v>
      </c>
      <c r="EL38" s="18">
        <v>0</v>
      </c>
      <c r="EM38" s="18">
        <v>0</v>
      </c>
      <c r="EN38" s="18">
        <v>15960105.359999999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116664.58</v>
      </c>
      <c r="EW38" s="18">
        <v>0</v>
      </c>
      <c r="EX38" s="18">
        <v>24039591.989999998</v>
      </c>
      <c r="EY38" s="18">
        <v>0</v>
      </c>
      <c r="EZ38" s="18">
        <v>0</v>
      </c>
      <c r="FA38" s="18">
        <v>0</v>
      </c>
      <c r="FB38" s="18">
        <v>268082.67</v>
      </c>
      <c r="FC38" s="18">
        <v>0</v>
      </c>
      <c r="FD38" s="18">
        <v>530777.69999999995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60531485.280002698</v>
      </c>
      <c r="FO38" s="19">
        <v>1403251.11</v>
      </c>
      <c r="FP38" s="18">
        <v>2927.5</v>
      </c>
      <c r="FQ38" s="18">
        <v>0</v>
      </c>
      <c r="FR38" s="18">
        <v>0</v>
      </c>
      <c r="FS38" s="18">
        <v>0</v>
      </c>
      <c r="FT38" s="80">
        <v>48738020.660000101</v>
      </c>
      <c r="FU38" s="80">
        <v>0</v>
      </c>
      <c r="FV38" s="18">
        <v>15403459.390000099</v>
      </c>
      <c r="FW38" s="18">
        <v>0</v>
      </c>
      <c r="FX38" s="18">
        <v>33334561.27</v>
      </c>
      <c r="FY38" s="18">
        <v>0</v>
      </c>
      <c r="FZ38" s="80">
        <v>11790537.120002599</v>
      </c>
      <c r="GA38" s="80">
        <v>1403251.11</v>
      </c>
      <c r="GB38" s="18">
        <v>0</v>
      </c>
      <c r="GC38" s="18">
        <v>0</v>
      </c>
      <c r="GD38" s="18">
        <v>11790537.120002599</v>
      </c>
      <c r="GE38" s="18">
        <v>1403251.11</v>
      </c>
      <c r="GF38" s="18">
        <v>784355.73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2061033658.8499818</v>
      </c>
      <c r="HU38" s="18">
        <v>17422051.27999999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76131321.060000002</v>
      </c>
      <c r="E39" s="19">
        <v>0</v>
      </c>
      <c r="F39" s="18">
        <v>65846087.539999999</v>
      </c>
      <c r="G39" s="18">
        <v>0</v>
      </c>
      <c r="H39" s="18">
        <v>10285233.52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54775264.259999998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1472579160.3299999</v>
      </c>
      <c r="AK39" s="18">
        <v>0</v>
      </c>
      <c r="AL39" s="18">
        <v>0</v>
      </c>
      <c r="AM39" s="18">
        <v>0</v>
      </c>
      <c r="AN39" s="18">
        <v>144732018.02000001</v>
      </c>
      <c r="AO39" s="18">
        <v>0</v>
      </c>
      <c r="AP39" s="18">
        <v>134300115.13</v>
      </c>
      <c r="AQ39" s="18">
        <v>0</v>
      </c>
      <c r="AR39" s="18">
        <v>0</v>
      </c>
      <c r="AS39" s="18">
        <v>0</v>
      </c>
      <c r="AT39" s="18">
        <v>31521.4</v>
      </c>
      <c r="AU39" s="18">
        <v>0</v>
      </c>
      <c r="AV39" s="18">
        <v>982010.71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4577603.68</v>
      </c>
      <c r="BC39" s="18">
        <v>0</v>
      </c>
      <c r="BD39" s="18">
        <v>8090458.3399999999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131934.87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13012961.57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23508220.68</v>
      </c>
      <c r="DY39" s="18">
        <v>0</v>
      </c>
      <c r="DZ39" s="18">
        <v>0</v>
      </c>
      <c r="EA39" s="18">
        <v>0</v>
      </c>
      <c r="EB39" s="18">
        <v>93620.73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1128198.03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71159805.959999993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71159805.959999993</v>
      </c>
      <c r="FU39" s="80">
        <v>0</v>
      </c>
      <c r="FV39" s="18">
        <v>972107.82</v>
      </c>
      <c r="FW39" s="18">
        <v>0</v>
      </c>
      <c r="FX39" s="18">
        <v>70187698.140000001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766948.53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2006001163.2999997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13727648.450000001</v>
      </c>
      <c r="E40" s="19">
        <v>0</v>
      </c>
      <c r="F40" s="18">
        <v>2888010.9</v>
      </c>
      <c r="G40" s="18">
        <v>0</v>
      </c>
      <c r="H40" s="18">
        <v>6992975.3300000001</v>
      </c>
      <c r="I40" s="18">
        <v>0</v>
      </c>
      <c r="J40" s="18">
        <v>3846662.22</v>
      </c>
      <c r="K40" s="18">
        <v>0</v>
      </c>
      <c r="L40" s="18">
        <v>550508.57900100003</v>
      </c>
      <c r="M40" s="18">
        <v>0</v>
      </c>
      <c r="N40" s="18">
        <v>19877695.030000001</v>
      </c>
      <c r="O40" s="18">
        <v>0</v>
      </c>
      <c r="P40" s="18">
        <v>0</v>
      </c>
      <c r="Q40" s="18">
        <v>0</v>
      </c>
      <c r="R40" s="18">
        <v>8588155.6300000008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231891.17</v>
      </c>
      <c r="Y40" s="18">
        <v>0</v>
      </c>
      <c r="Z40" s="18">
        <v>57057632.79676</v>
      </c>
      <c r="AA40" s="18">
        <v>0</v>
      </c>
      <c r="AB40" s="18">
        <v>0</v>
      </c>
      <c r="AC40" s="18">
        <v>0</v>
      </c>
      <c r="AD40" s="18">
        <v>721001.36136099999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5793436274.000001</v>
      </c>
      <c r="AK40" s="18">
        <v>0</v>
      </c>
      <c r="AL40" s="18">
        <v>0</v>
      </c>
      <c r="AM40" s="18">
        <v>2460482.27</v>
      </c>
      <c r="AN40" s="18">
        <v>255627095.45074999</v>
      </c>
      <c r="AO40" s="18">
        <v>0</v>
      </c>
      <c r="AP40" s="18">
        <v>8661337.1199999992</v>
      </c>
      <c r="AQ40" s="18">
        <v>0</v>
      </c>
      <c r="AR40" s="18">
        <v>0</v>
      </c>
      <c r="AS40" s="18">
        <v>0</v>
      </c>
      <c r="AT40" s="18">
        <v>10664740.473023999</v>
      </c>
      <c r="AU40" s="18">
        <v>0</v>
      </c>
      <c r="AV40" s="18">
        <v>5386485.4127230002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540268.48287399998</v>
      </c>
      <c r="BC40" s="18">
        <v>0</v>
      </c>
      <c r="BD40" s="18">
        <v>1943409.207522</v>
      </c>
      <c r="BE40" s="18">
        <v>19839.900000000001</v>
      </c>
      <c r="BF40" s="18">
        <v>2850</v>
      </c>
      <c r="BG40" s="18">
        <v>0</v>
      </c>
      <c r="BH40" s="18">
        <v>499487.02</v>
      </c>
      <c r="BI40" s="18">
        <v>0</v>
      </c>
      <c r="BJ40" s="18">
        <v>4399112.83</v>
      </c>
      <c r="BK40" s="18">
        <v>0</v>
      </c>
      <c r="BL40" s="18">
        <v>6330142.9994219998</v>
      </c>
      <c r="BM40" s="18">
        <v>0</v>
      </c>
      <c r="BN40" s="18">
        <v>0</v>
      </c>
      <c r="BO40" s="18">
        <v>0</v>
      </c>
      <c r="BP40" s="18">
        <v>2099245.13</v>
      </c>
      <c r="BQ40" s="18">
        <v>0</v>
      </c>
      <c r="BR40" s="18">
        <v>29271.64</v>
      </c>
      <c r="BS40" s="18">
        <v>0</v>
      </c>
      <c r="BT40" s="18">
        <v>0</v>
      </c>
      <c r="BU40" s="18">
        <v>0</v>
      </c>
      <c r="BV40" s="18">
        <v>803005.04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43360.3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43807422.631658003</v>
      </c>
      <c r="CK40" s="18">
        <v>0</v>
      </c>
      <c r="CL40" s="18">
        <v>2082010.714622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1753646.1509100001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848051.73209199996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3388953.8630900001</v>
      </c>
      <c r="DY40" s="18">
        <v>51532.23</v>
      </c>
      <c r="DZ40" s="18">
        <v>0</v>
      </c>
      <c r="EA40" s="18">
        <v>0</v>
      </c>
      <c r="EB40" s="18">
        <v>29699127.172221001</v>
      </c>
      <c r="EC40" s="18">
        <v>2556770.13</v>
      </c>
      <c r="ED40" s="18">
        <v>8756785.3100000005</v>
      </c>
      <c r="EE40" s="18">
        <v>0</v>
      </c>
      <c r="EF40" s="18">
        <v>41836391.399999999</v>
      </c>
      <c r="EG40" s="18">
        <v>0</v>
      </c>
      <c r="EH40" s="18">
        <v>4173729.7808619998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217441.87</v>
      </c>
      <c r="EW40" s="18">
        <v>0</v>
      </c>
      <c r="EX40" s="18">
        <v>25310281.09</v>
      </c>
      <c r="EY40" s="18">
        <v>0</v>
      </c>
      <c r="EZ40" s="18">
        <v>0</v>
      </c>
      <c r="FA40" s="18">
        <v>0</v>
      </c>
      <c r="FB40" s="18">
        <v>581586.56999999995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149058.29</v>
      </c>
      <c r="FK40" s="18">
        <v>0</v>
      </c>
      <c r="FL40" s="18">
        <v>2117.38</v>
      </c>
      <c r="FM40" s="18">
        <v>0</v>
      </c>
      <c r="FN40" s="19">
        <v>45450308.840000004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45450308.840000004</v>
      </c>
      <c r="FU40" s="80">
        <v>0</v>
      </c>
      <c r="FV40" s="18">
        <v>0</v>
      </c>
      <c r="FW40" s="18">
        <v>0</v>
      </c>
      <c r="FX40" s="18">
        <v>45450308.840000004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12271286.00303</v>
      </c>
      <c r="GG40" s="18">
        <v>0</v>
      </c>
      <c r="GH40" s="18">
        <v>458842504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6870404856.7519236</v>
      </c>
      <c r="HU40" s="18">
        <v>5088624.5299999993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6664041.5800000001</v>
      </c>
      <c r="E41" s="19">
        <v>0</v>
      </c>
      <c r="F41" s="18">
        <v>1043878.75</v>
      </c>
      <c r="G41" s="18">
        <v>0</v>
      </c>
      <c r="H41" s="18">
        <v>2965542.2</v>
      </c>
      <c r="I41" s="18">
        <v>0</v>
      </c>
      <c r="J41" s="18">
        <v>2654620.63</v>
      </c>
      <c r="K41" s="18">
        <v>0</v>
      </c>
      <c r="L41" s="18">
        <v>-67.25</v>
      </c>
      <c r="M41" s="18">
        <v>0</v>
      </c>
      <c r="N41" s="18">
        <v>1205502.21</v>
      </c>
      <c r="O41" s="18">
        <v>0</v>
      </c>
      <c r="P41" s="18">
        <v>0</v>
      </c>
      <c r="Q41" s="18">
        <v>0</v>
      </c>
      <c r="R41" s="18">
        <v>83462.48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18100754.079999998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321256454.02999997</v>
      </c>
      <c r="AQ41" s="18">
        <v>0</v>
      </c>
      <c r="AR41" s="18">
        <v>5323715.03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256416.52</v>
      </c>
      <c r="BC41" s="18">
        <v>0</v>
      </c>
      <c r="BD41" s="18">
        <v>198864.47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17963548.75</v>
      </c>
      <c r="CK41" s="18">
        <v>0</v>
      </c>
      <c r="CL41" s="18">
        <v>724733.18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2206847.02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5927332.6500000004</v>
      </c>
      <c r="DY41" s="18">
        <v>0</v>
      </c>
      <c r="DZ41" s="18">
        <v>0</v>
      </c>
      <c r="EA41" s="18">
        <v>0</v>
      </c>
      <c r="EB41" s="18">
        <v>1324824.6200000001</v>
      </c>
      <c r="EC41" s="18">
        <v>0</v>
      </c>
      <c r="ED41" s="18">
        <v>0</v>
      </c>
      <c r="EE41" s="18">
        <v>0</v>
      </c>
      <c r="EF41" s="18">
        <v>1078559.57</v>
      </c>
      <c r="EG41" s="18">
        <v>0</v>
      </c>
      <c r="EH41" s="18">
        <v>499356.56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382814345.49999994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25975662.010000024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222681.24999999235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123065.62000000002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26330447.440000016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8668210.7700000145</v>
      </c>
      <c r="E43" s="19">
        <v>0</v>
      </c>
      <c r="F43" s="18">
        <v>4747223.1500000497</v>
      </c>
      <c r="G43" s="18">
        <v>0</v>
      </c>
      <c r="H43" s="18">
        <v>182205.43000000002</v>
      </c>
      <c r="I43" s="18">
        <v>0</v>
      </c>
      <c r="J43" s="18">
        <v>3738782.189999965</v>
      </c>
      <c r="K43" s="18">
        <v>0</v>
      </c>
      <c r="L43" s="18">
        <v>0</v>
      </c>
      <c r="M43" s="18">
        <v>0</v>
      </c>
      <c r="N43" s="18">
        <v>3734548.2399999793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204223.74</v>
      </c>
      <c r="AA43" s="18">
        <v>0</v>
      </c>
      <c r="AB43" s="18">
        <v>0</v>
      </c>
      <c r="AC43" s="18">
        <v>0</v>
      </c>
      <c r="AD43" s="18">
        <v>106437.98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2448709.3000000007</v>
      </c>
      <c r="AK43" s="18">
        <v>0</v>
      </c>
      <c r="AL43" s="18">
        <v>0</v>
      </c>
      <c r="AM43" s="18">
        <v>0</v>
      </c>
      <c r="AN43" s="18">
        <v>689659.4199999962</v>
      </c>
      <c r="AO43" s="18">
        <v>0</v>
      </c>
      <c r="AP43" s="18">
        <v>35016296.739999957</v>
      </c>
      <c r="AQ43" s="18">
        <v>0</v>
      </c>
      <c r="AR43" s="18">
        <v>0</v>
      </c>
      <c r="AS43" s="18">
        <v>0</v>
      </c>
      <c r="AT43" s="18">
        <v>33132.959999999999</v>
      </c>
      <c r="AU43" s="18">
        <v>0</v>
      </c>
      <c r="AV43" s="18">
        <v>174380.02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121375.299999999</v>
      </c>
      <c r="BC43" s="18">
        <v>0</v>
      </c>
      <c r="BD43" s="18">
        <v>112922.300000006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2550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30152446.460000101</v>
      </c>
      <c r="CK43" s="18">
        <v>0</v>
      </c>
      <c r="CL43" s="18">
        <v>2021567.02999999</v>
      </c>
      <c r="CM43" s="18">
        <v>0</v>
      </c>
      <c r="CN43" s="18">
        <v>438917.01</v>
      </c>
      <c r="CO43" s="18">
        <v>0</v>
      </c>
      <c r="CP43" s="18">
        <v>0</v>
      </c>
      <c r="CQ43" s="18">
        <v>0</v>
      </c>
      <c r="CR43" s="18">
        <v>379876.46999999799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7281873.1799999606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58220.730000000396</v>
      </c>
      <c r="DU43" s="18">
        <v>0</v>
      </c>
      <c r="DV43" s="18">
        <v>0</v>
      </c>
      <c r="DW43" s="18">
        <v>0</v>
      </c>
      <c r="DX43" s="18">
        <v>116948.50000000578</v>
      </c>
      <c r="DY43" s="18">
        <v>0</v>
      </c>
      <c r="DZ43" s="18">
        <v>0</v>
      </c>
      <c r="EA43" s="18">
        <v>0</v>
      </c>
      <c r="EB43" s="18">
        <v>11849453.810000001</v>
      </c>
      <c r="EC43" s="18">
        <v>0</v>
      </c>
      <c r="ED43" s="18">
        <v>0</v>
      </c>
      <c r="EE43" s="18">
        <v>0</v>
      </c>
      <c r="EF43" s="18">
        <v>56385.539999999994</v>
      </c>
      <c r="EG43" s="18">
        <v>0</v>
      </c>
      <c r="EH43" s="18">
        <v>6632983.5900000101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110301119.09000003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5709334.4599999851</v>
      </c>
      <c r="E44" s="19">
        <v>0</v>
      </c>
      <c r="F44" s="18">
        <v>4395713.7699999828</v>
      </c>
      <c r="G44" s="18">
        <v>0</v>
      </c>
      <c r="H44" s="18">
        <v>0</v>
      </c>
      <c r="I44" s="18">
        <v>0</v>
      </c>
      <c r="J44" s="18">
        <v>1313620.690000002</v>
      </c>
      <c r="K44" s="18">
        <v>0</v>
      </c>
      <c r="L44" s="18">
        <v>0</v>
      </c>
      <c r="M44" s="18">
        <v>0</v>
      </c>
      <c r="N44" s="18">
        <v>12758580.469999816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1486797.6099999966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150869521.13999149</v>
      </c>
      <c r="AK44" s="18">
        <v>0</v>
      </c>
      <c r="AL44" s="18">
        <v>4114621.6000000853</v>
      </c>
      <c r="AM44" s="18">
        <v>0</v>
      </c>
      <c r="AN44" s="18">
        <v>30175168.659999926</v>
      </c>
      <c r="AO44" s="18">
        <v>0</v>
      </c>
      <c r="AP44" s="18">
        <v>264164782.38000247</v>
      </c>
      <c r="AQ44" s="18">
        <v>0</v>
      </c>
      <c r="AR44" s="18">
        <v>0</v>
      </c>
      <c r="AS44" s="18">
        <v>0</v>
      </c>
      <c r="AT44" s="18">
        <v>33343.909999999996</v>
      </c>
      <c r="AU44" s="18">
        <v>0</v>
      </c>
      <c r="AV44" s="18">
        <v>107950.08999999988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588505.68000000017</v>
      </c>
      <c r="BC44" s="18">
        <v>0</v>
      </c>
      <c r="BD44" s="18">
        <v>294226.08000000246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17863.09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11657605.960000157</v>
      </c>
      <c r="CK44" s="18">
        <v>0</v>
      </c>
      <c r="CL44" s="18">
        <v>638488.48000000243</v>
      </c>
      <c r="CM44" s="18">
        <v>0</v>
      </c>
      <c r="CN44" s="18">
        <v>590512.09000000183</v>
      </c>
      <c r="CO44" s="18">
        <v>0</v>
      </c>
      <c r="CP44" s="18">
        <v>0</v>
      </c>
      <c r="CQ44" s="18">
        <v>0</v>
      </c>
      <c r="CR44" s="18">
        <v>583987.6600000019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8611007.7000002153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3290093.0899999556</v>
      </c>
      <c r="DY44" s="18">
        <v>0</v>
      </c>
      <c r="DZ44" s="18">
        <v>0</v>
      </c>
      <c r="EA44" s="18">
        <v>0</v>
      </c>
      <c r="EB44" s="18">
        <v>153907.08000000028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466436.16000000056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2587704.7400000007</v>
      </c>
      <c r="EW44" s="18">
        <v>0</v>
      </c>
      <c r="EX44" s="18">
        <v>48252770.939999908</v>
      </c>
      <c r="EY44" s="18">
        <v>0</v>
      </c>
      <c r="EZ44" s="18">
        <v>0</v>
      </c>
      <c r="FA44" s="18">
        <v>0</v>
      </c>
      <c r="FB44" s="18">
        <v>391257.71999999991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34394.53</v>
      </c>
      <c r="FK44" s="18">
        <v>0</v>
      </c>
      <c r="FL44" s="18">
        <v>0</v>
      </c>
      <c r="FM44" s="18">
        <v>0</v>
      </c>
      <c r="FN44" s="19">
        <v>28955384.300000001</v>
      </c>
      <c r="FO44" s="19">
        <v>0</v>
      </c>
      <c r="FP44" s="18">
        <v>0</v>
      </c>
      <c r="FQ44" s="18">
        <v>0</v>
      </c>
      <c r="FR44" s="18">
        <v>610555.15999999992</v>
      </c>
      <c r="FS44" s="18">
        <v>0</v>
      </c>
      <c r="FT44" s="80">
        <v>28344829.140000001</v>
      </c>
      <c r="FU44" s="80">
        <v>0</v>
      </c>
      <c r="FV44" s="18">
        <v>481827.16000000003</v>
      </c>
      <c r="FW44" s="18">
        <v>0</v>
      </c>
      <c r="FX44" s="18">
        <v>27863001.98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893679.97000000987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577440232.76999402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10351485.379999975</v>
      </c>
      <c r="E45" s="19">
        <v>0</v>
      </c>
      <c r="F45" s="18">
        <v>2945880.6499999813</v>
      </c>
      <c r="G45" s="18">
        <v>0</v>
      </c>
      <c r="H45" s="18">
        <v>5300768.3099999931</v>
      </c>
      <c r="I45" s="18">
        <v>0</v>
      </c>
      <c r="J45" s="18">
        <v>2104836.42</v>
      </c>
      <c r="K45" s="18">
        <v>0</v>
      </c>
      <c r="L45" s="18">
        <v>0</v>
      </c>
      <c r="M45" s="18">
        <v>0</v>
      </c>
      <c r="N45" s="18">
        <v>9174564.5899999719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411659064.69997287</v>
      </c>
      <c r="AQ45" s="18">
        <v>0</v>
      </c>
      <c r="AR45" s="18">
        <v>6397807.030000098</v>
      </c>
      <c r="AS45" s="18">
        <v>0</v>
      </c>
      <c r="AT45" s="18">
        <v>186714.53</v>
      </c>
      <c r="AU45" s="18">
        <v>0</v>
      </c>
      <c r="AV45" s="18">
        <v>3202387.5000002738</v>
      </c>
      <c r="AW45" s="18">
        <v>0</v>
      </c>
      <c r="AX45" s="18">
        <v>1102.19</v>
      </c>
      <c r="AY45" s="18">
        <v>0</v>
      </c>
      <c r="AZ45" s="18">
        <v>0</v>
      </c>
      <c r="BA45" s="18">
        <v>0</v>
      </c>
      <c r="BB45" s="18">
        <v>443983.61000000342</v>
      </c>
      <c r="BC45" s="18">
        <v>0</v>
      </c>
      <c r="BD45" s="18">
        <v>844394.68000001204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481476.02999999811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28359132.599999838</v>
      </c>
      <c r="CK45" s="18">
        <v>0</v>
      </c>
      <c r="CL45" s="18">
        <v>17346466.409999996</v>
      </c>
      <c r="CM45" s="18">
        <v>0</v>
      </c>
      <c r="CN45" s="18">
        <v>136837.75000000081</v>
      </c>
      <c r="CO45" s="18">
        <v>0</v>
      </c>
      <c r="CP45" s="18">
        <v>0</v>
      </c>
      <c r="CQ45" s="18">
        <v>0</v>
      </c>
      <c r="CR45" s="18">
        <v>134828.74000000019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4661156.5099998489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2481402.5699999994</v>
      </c>
      <c r="EC45" s="18">
        <v>0</v>
      </c>
      <c r="ED45" s="18">
        <v>0</v>
      </c>
      <c r="EE45" s="18">
        <v>0</v>
      </c>
      <c r="EF45" s="18">
        <v>5634306.9000000004</v>
      </c>
      <c r="EG45" s="18">
        <v>0</v>
      </c>
      <c r="EH45" s="18">
        <v>383602.32000000041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1539771.9400000011</v>
      </c>
      <c r="EY45" s="18">
        <v>0</v>
      </c>
      <c r="EZ45" s="18">
        <v>0</v>
      </c>
      <c r="FA45" s="18">
        <v>0</v>
      </c>
      <c r="FB45" s="18">
        <v>-66179.259999999966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89836.809999999983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504531841.43997294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14191410.870000001</v>
      </c>
      <c r="E46" s="19">
        <v>0</v>
      </c>
      <c r="F46" s="18">
        <v>66133.39</v>
      </c>
      <c r="G46" s="18">
        <v>0</v>
      </c>
      <c r="H46" s="18">
        <v>8363821.1799999997</v>
      </c>
      <c r="I46" s="18">
        <v>0</v>
      </c>
      <c r="J46" s="18">
        <v>5761456.2999999998</v>
      </c>
      <c r="K46" s="18">
        <v>0</v>
      </c>
      <c r="L46" s="18">
        <v>86331.06</v>
      </c>
      <c r="M46" s="18">
        <v>0</v>
      </c>
      <c r="N46" s="18">
        <v>374158.33</v>
      </c>
      <c r="O46" s="18">
        <v>0</v>
      </c>
      <c r="P46" s="18">
        <v>0</v>
      </c>
      <c r="Q46" s="18">
        <v>0</v>
      </c>
      <c r="R46" s="18">
        <v>85211843.890000001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11896336.779999999</v>
      </c>
      <c r="AA46" s="18">
        <v>0</v>
      </c>
      <c r="AB46" s="18">
        <v>0</v>
      </c>
      <c r="AC46" s="18">
        <v>0</v>
      </c>
      <c r="AD46" s="18">
        <v>3918804.72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42968923.18</v>
      </c>
      <c r="AQ46" s="18">
        <v>0</v>
      </c>
      <c r="AR46" s="18">
        <v>127532.81</v>
      </c>
      <c r="AS46" s="18">
        <v>0</v>
      </c>
      <c r="AT46" s="18">
        <v>17202877.59</v>
      </c>
      <c r="AU46" s="18">
        <v>0</v>
      </c>
      <c r="AV46" s="18">
        <v>33596928.609999999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34361.35</v>
      </c>
      <c r="BC46" s="18">
        <v>0</v>
      </c>
      <c r="BD46" s="18">
        <v>4693620.43</v>
      </c>
      <c r="BE46" s="18">
        <v>0</v>
      </c>
      <c r="BF46" s="18">
        <v>0</v>
      </c>
      <c r="BG46" s="18">
        <v>0</v>
      </c>
      <c r="BH46" s="18">
        <v>518410.16</v>
      </c>
      <c r="BI46" s="18">
        <v>0</v>
      </c>
      <c r="BJ46" s="18">
        <v>-15412221.6</v>
      </c>
      <c r="BK46" s="18">
        <v>0</v>
      </c>
      <c r="BL46" s="18">
        <v>0</v>
      </c>
      <c r="BM46" s="18">
        <v>0</v>
      </c>
      <c r="BN46" s="18">
        <v>75518944.75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2149681.67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278674.53000000003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37196733.950000003</v>
      </c>
      <c r="CK46" s="18">
        <v>0</v>
      </c>
      <c r="CL46" s="18">
        <v>2412040.2200000002</v>
      </c>
      <c r="CM46" s="18">
        <v>0</v>
      </c>
      <c r="CN46" s="18">
        <v>415673.67</v>
      </c>
      <c r="CO46" s="18">
        <v>0</v>
      </c>
      <c r="CP46" s="18">
        <v>0</v>
      </c>
      <c r="CQ46" s="18">
        <v>0</v>
      </c>
      <c r="CR46" s="18">
        <v>414998.2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7820354.4699999997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1250.19</v>
      </c>
      <c r="DU46" s="18">
        <v>0</v>
      </c>
      <c r="DV46" s="18">
        <v>0</v>
      </c>
      <c r="DW46" s="18">
        <v>0</v>
      </c>
      <c r="DX46" s="18">
        <v>37793754.350000001</v>
      </c>
      <c r="DY46" s="18">
        <v>0</v>
      </c>
      <c r="DZ46" s="18">
        <v>0</v>
      </c>
      <c r="EA46" s="18">
        <v>0</v>
      </c>
      <c r="EB46" s="18">
        <v>13606428.68</v>
      </c>
      <c r="EC46" s="18">
        <v>0</v>
      </c>
      <c r="ED46" s="18">
        <v>320491.73</v>
      </c>
      <c r="EE46" s="18">
        <v>0</v>
      </c>
      <c r="EF46" s="18">
        <v>13091535.109999999</v>
      </c>
      <c r="EG46" s="18">
        <v>0</v>
      </c>
      <c r="EH46" s="18">
        <v>2516266.67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141312</v>
      </c>
      <c r="FM46" s="18">
        <v>0</v>
      </c>
      <c r="FN46" s="19">
        <v>17564334.399999999</v>
      </c>
      <c r="FO46" s="19">
        <v>0</v>
      </c>
      <c r="FP46" s="18">
        <v>0</v>
      </c>
      <c r="FQ46" s="18">
        <v>0</v>
      </c>
      <c r="FR46" s="18">
        <v>17564334.399999999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8316428.7400000002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418970876.19000018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180829.90999999995</v>
      </c>
      <c r="E47" s="19">
        <v>0</v>
      </c>
      <c r="F47" s="18">
        <v>16865.190000000006</v>
      </c>
      <c r="G47" s="18">
        <v>0</v>
      </c>
      <c r="H47" s="18">
        <v>0</v>
      </c>
      <c r="I47" s="18">
        <v>0</v>
      </c>
      <c r="J47" s="18">
        <v>163964.71999999994</v>
      </c>
      <c r="K47" s="18">
        <v>0</v>
      </c>
      <c r="L47" s="18">
        <v>368912.75</v>
      </c>
      <c r="M47" s="18">
        <v>0</v>
      </c>
      <c r="N47" s="18">
        <v>68159.859999999986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219886.98999999982</v>
      </c>
      <c r="AQ47" s="18">
        <v>0</v>
      </c>
      <c r="AR47" s="18">
        <v>0</v>
      </c>
      <c r="AS47" s="18">
        <v>0</v>
      </c>
      <c r="AT47" s="18">
        <v>53519.72</v>
      </c>
      <c r="AU47" s="18">
        <v>0</v>
      </c>
      <c r="AV47" s="18">
        <v>342510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1044.6300000000001</v>
      </c>
      <c r="BC47" s="18">
        <v>0</v>
      </c>
      <c r="BD47" s="18">
        <v>1442.4199999999994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4187082.9299999997</v>
      </c>
      <c r="CK47" s="18">
        <v>0</v>
      </c>
      <c r="CL47" s="18">
        <v>7026.130000000001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5321.02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344657.24999999988</v>
      </c>
      <c r="DY47" s="18">
        <v>0</v>
      </c>
      <c r="DZ47" s="18">
        <v>0</v>
      </c>
      <c r="EA47" s="18">
        <v>0</v>
      </c>
      <c r="EB47" s="18">
        <v>78311.700000000012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92232.94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1576445.21</v>
      </c>
      <c r="FO47" s="19">
        <v>0</v>
      </c>
      <c r="FP47" s="18">
        <v>0</v>
      </c>
      <c r="FQ47" s="18">
        <v>0</v>
      </c>
      <c r="FR47" s="18">
        <v>1576445.21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39342.36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7585072.4699999997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3291.18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1466284677.95</v>
      </c>
      <c r="AK48" s="18">
        <v>0</v>
      </c>
      <c r="AL48" s="18">
        <v>0</v>
      </c>
      <c r="AM48" s="18">
        <v>0</v>
      </c>
      <c r="AN48" s="18">
        <v>97302338.269999996</v>
      </c>
      <c r="AO48" s="18">
        <v>0</v>
      </c>
      <c r="AP48" s="18">
        <v>640853898.86300004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436206.01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142471685.19999999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117439.32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43410001.32</v>
      </c>
      <c r="FO48" s="19">
        <v>0</v>
      </c>
      <c r="FP48" s="18">
        <v>0</v>
      </c>
      <c r="FQ48" s="18">
        <v>0</v>
      </c>
      <c r="FR48" s="18">
        <v>20670828.060000002</v>
      </c>
      <c r="FS48" s="18">
        <v>0</v>
      </c>
      <c r="FT48" s="80">
        <v>22739173.259999998</v>
      </c>
      <c r="FU48" s="80">
        <v>0</v>
      </c>
      <c r="FV48" s="18">
        <v>320636.89999999997</v>
      </c>
      <c r="FW48" s="18">
        <v>0</v>
      </c>
      <c r="FX48" s="18">
        <v>22418536.359999999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4998646.3099999996</v>
      </c>
      <c r="GG48" s="18">
        <v>0</v>
      </c>
      <c r="GH48" s="18">
        <v>0</v>
      </c>
      <c r="GI48" s="18">
        <v>0</v>
      </c>
      <c r="GJ48" s="18">
        <v>572438.81000000006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2398124661.9130001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12661034.120000003</v>
      </c>
      <c r="E49" s="19">
        <v>0</v>
      </c>
      <c r="F49" s="18">
        <v>2324063.6900000013</v>
      </c>
      <c r="G49" s="18">
        <v>0</v>
      </c>
      <c r="H49" s="18">
        <v>1022221.5</v>
      </c>
      <c r="I49" s="18">
        <v>0</v>
      </c>
      <c r="J49" s="18">
        <v>9314748.9300000016</v>
      </c>
      <c r="K49" s="18">
        <v>0</v>
      </c>
      <c r="L49" s="18">
        <v>241322.46</v>
      </c>
      <c r="M49" s="18">
        <v>0</v>
      </c>
      <c r="N49" s="18">
        <v>3961654.27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46516.75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548215992.51999998</v>
      </c>
      <c r="AQ49" s="18">
        <v>0</v>
      </c>
      <c r="AR49" s="18">
        <v>0</v>
      </c>
      <c r="AS49" s="18">
        <v>0</v>
      </c>
      <c r="AT49" s="18">
        <v>646641.24</v>
      </c>
      <c r="AU49" s="18">
        <v>0</v>
      </c>
      <c r="AV49" s="18">
        <v>700015.58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400415.38</v>
      </c>
      <c r="BC49" s="18">
        <v>0</v>
      </c>
      <c r="BD49" s="18">
        <v>7378647.25</v>
      </c>
      <c r="BE49" s="18">
        <v>0</v>
      </c>
      <c r="BF49" s="18">
        <v>0</v>
      </c>
      <c r="BG49" s="18">
        <v>0</v>
      </c>
      <c r="BH49" s="18">
        <v>14971.96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27173.919999999998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47850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1894.5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28756225.239999998</v>
      </c>
      <c r="CK49" s="18">
        <v>0</v>
      </c>
      <c r="CL49" s="18">
        <v>4836386.84</v>
      </c>
      <c r="CM49" s="18">
        <v>0</v>
      </c>
      <c r="CN49" s="18">
        <v>1847668.7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6712499.1699999999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1251760.24</v>
      </c>
      <c r="DY49" s="18">
        <v>0</v>
      </c>
      <c r="DZ49" s="18">
        <v>0</v>
      </c>
      <c r="EA49" s="18">
        <v>0</v>
      </c>
      <c r="EB49" s="18">
        <v>36864704.840000004</v>
      </c>
      <c r="EC49" s="18">
        <v>0</v>
      </c>
      <c r="ED49" s="18">
        <v>32202.959999999999</v>
      </c>
      <c r="EE49" s="18">
        <v>0</v>
      </c>
      <c r="EF49" s="18">
        <v>109717.86</v>
      </c>
      <c r="EG49" s="18">
        <v>0</v>
      </c>
      <c r="EH49" s="18">
        <v>1130752.79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244677.72</v>
      </c>
      <c r="EU49" s="18">
        <v>0</v>
      </c>
      <c r="EV49" s="18">
        <v>161941.47</v>
      </c>
      <c r="EW49" s="18">
        <v>0</v>
      </c>
      <c r="EX49" s="18">
        <v>76954808.269999996</v>
      </c>
      <c r="EY49" s="18">
        <v>0</v>
      </c>
      <c r="EZ49" s="18">
        <v>686720</v>
      </c>
      <c r="FA49" s="18">
        <v>0</v>
      </c>
      <c r="FB49" s="18">
        <v>1547297.8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25900598.030000001</v>
      </c>
      <c r="FO49" s="19">
        <v>0</v>
      </c>
      <c r="FP49" s="18">
        <v>1595</v>
      </c>
      <c r="FQ49" s="18">
        <v>0</v>
      </c>
      <c r="FR49" s="18">
        <v>1356435.95</v>
      </c>
      <c r="FS49" s="18">
        <v>0</v>
      </c>
      <c r="FT49" s="80">
        <v>24542567.080000002</v>
      </c>
      <c r="FU49" s="80">
        <v>0</v>
      </c>
      <c r="FV49" s="18">
        <v>0</v>
      </c>
      <c r="FW49" s="18">
        <v>0</v>
      </c>
      <c r="FX49" s="18">
        <v>24542567.080000002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2591694.17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764010338.5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3553298.92</v>
      </c>
      <c r="E50" s="19">
        <v>0</v>
      </c>
      <c r="F50" s="18">
        <v>2710196.23</v>
      </c>
      <c r="G50" s="18">
        <v>0</v>
      </c>
      <c r="H50" s="18">
        <v>198572.35</v>
      </c>
      <c r="I50" s="18">
        <v>0</v>
      </c>
      <c r="J50" s="18">
        <v>644530.34</v>
      </c>
      <c r="K50" s="18">
        <v>0</v>
      </c>
      <c r="L50" s="18">
        <v>2066.91</v>
      </c>
      <c r="M50" s="18">
        <v>0</v>
      </c>
      <c r="N50" s="18">
        <v>7762641.4400000004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28646131.149999999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768167180.49000001</v>
      </c>
      <c r="AQ50" s="18">
        <v>0</v>
      </c>
      <c r="AR50" s="18">
        <v>0</v>
      </c>
      <c r="AS50" s="18">
        <v>0</v>
      </c>
      <c r="AT50" s="18">
        <v>918085.96</v>
      </c>
      <c r="AU50" s="18">
        <v>0</v>
      </c>
      <c r="AV50" s="18">
        <v>219443.57</v>
      </c>
      <c r="AW50" s="18">
        <v>0</v>
      </c>
      <c r="AX50" s="18">
        <v>8220.6200000000008</v>
      </c>
      <c r="AY50" s="18">
        <v>0</v>
      </c>
      <c r="AZ50" s="18">
        <v>49961.51</v>
      </c>
      <c r="BA50" s="18">
        <v>0</v>
      </c>
      <c r="BB50" s="18">
        <v>131566.07999999999</v>
      </c>
      <c r="BC50" s="18">
        <v>0</v>
      </c>
      <c r="BD50" s="18">
        <v>340059.07</v>
      </c>
      <c r="BE50" s="18">
        <v>0</v>
      </c>
      <c r="BF50" s="18">
        <v>0</v>
      </c>
      <c r="BG50" s="18">
        <v>0</v>
      </c>
      <c r="BH50" s="18">
        <v>3476.33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322083.77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13663022.32</v>
      </c>
      <c r="CK50" s="18">
        <v>0</v>
      </c>
      <c r="CL50" s="18">
        <v>174284.88</v>
      </c>
      <c r="CM50" s="18">
        <v>0</v>
      </c>
      <c r="CN50" s="18">
        <v>465520.58</v>
      </c>
      <c r="CO50" s="18">
        <v>0</v>
      </c>
      <c r="CP50" s="18">
        <v>0</v>
      </c>
      <c r="CQ50" s="18">
        <v>0</v>
      </c>
      <c r="CR50" s="18">
        <v>157446.17000000001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8049381.6399999997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4971519.42</v>
      </c>
      <c r="DY50" s="18">
        <v>0</v>
      </c>
      <c r="DZ50" s="18">
        <v>0</v>
      </c>
      <c r="EA50" s="18">
        <v>0</v>
      </c>
      <c r="EB50" s="18">
        <v>192112.01</v>
      </c>
      <c r="EC50" s="18">
        <v>0</v>
      </c>
      <c r="ED50" s="18">
        <v>0</v>
      </c>
      <c r="EE50" s="18">
        <v>0</v>
      </c>
      <c r="EF50" s="18">
        <v>382278.01</v>
      </c>
      <c r="EG50" s="18">
        <v>0</v>
      </c>
      <c r="EH50" s="18">
        <v>576533.44999999995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8708058.8000000007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847464373.10000014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92913.52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52700</v>
      </c>
      <c r="FO51" s="19">
        <v>0</v>
      </c>
      <c r="FP51" s="18">
        <v>0</v>
      </c>
      <c r="FQ51" s="18">
        <v>0</v>
      </c>
      <c r="FR51" s="18">
        <v>52700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501761727.35000002</v>
      </c>
      <c r="GG51" s="18">
        <v>0</v>
      </c>
      <c r="GH51" s="18">
        <v>3600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501910940.87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63890562.770000026</v>
      </c>
      <c r="E52" s="19">
        <v>0</v>
      </c>
      <c r="F52" s="18">
        <v>25056657.44000002</v>
      </c>
      <c r="G52" s="18">
        <v>0</v>
      </c>
      <c r="H52" s="18">
        <v>31269169.170000009</v>
      </c>
      <c r="I52" s="18">
        <v>0</v>
      </c>
      <c r="J52" s="18">
        <v>7564736.1600000001</v>
      </c>
      <c r="K52" s="18">
        <v>0</v>
      </c>
      <c r="L52" s="18">
        <v>0</v>
      </c>
      <c r="M52" s="18">
        <v>0</v>
      </c>
      <c r="N52" s="18">
        <v>6431623.9599999487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1544643.0699999998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176746778.59000009</v>
      </c>
      <c r="AQ52" s="18">
        <v>0</v>
      </c>
      <c r="AR52" s="18">
        <v>144356.16</v>
      </c>
      <c r="AS52" s="18">
        <v>0</v>
      </c>
      <c r="AT52" s="18">
        <v>2122258.02</v>
      </c>
      <c r="AU52" s="18">
        <v>0</v>
      </c>
      <c r="AV52" s="18">
        <v>1130327.6599999999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3356060.4099999098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84615.48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31811072.819995388</v>
      </c>
      <c r="DE52" s="18">
        <v>0</v>
      </c>
      <c r="DF52" s="18">
        <v>408727.239999999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122294651.19999905</v>
      </c>
      <c r="DY52" s="18">
        <v>0</v>
      </c>
      <c r="DZ52" s="18">
        <v>0</v>
      </c>
      <c r="EA52" s="18">
        <v>0</v>
      </c>
      <c r="EB52" s="18">
        <v>35948303.110000007</v>
      </c>
      <c r="EC52" s="18">
        <v>0</v>
      </c>
      <c r="ED52" s="18">
        <v>214575.38</v>
      </c>
      <c r="EE52" s="18">
        <v>0</v>
      </c>
      <c r="EF52" s="18">
        <v>1091600.1000000001</v>
      </c>
      <c r="EG52" s="18">
        <v>0</v>
      </c>
      <c r="EH52" s="18">
        <v>3034830.129999999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27928.79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450341973.83999443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144568.70000000001</v>
      </c>
      <c r="E53" s="19">
        <v>0</v>
      </c>
      <c r="F53" s="18">
        <v>0</v>
      </c>
      <c r="G53" s="18">
        <v>0</v>
      </c>
      <c r="H53" s="18">
        <v>144568.70000000001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2271.65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177556.1</v>
      </c>
      <c r="AQ53" s="18">
        <v>0</v>
      </c>
      <c r="AR53" s="18">
        <v>0</v>
      </c>
      <c r="AS53" s="18">
        <v>0</v>
      </c>
      <c r="AT53" s="18">
        <v>263711.42</v>
      </c>
      <c r="AU53" s="18">
        <v>0</v>
      </c>
      <c r="AV53" s="18">
        <v>263713.33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21157.62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21047.62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56115.8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75486992.290000007</v>
      </c>
      <c r="DW53" s="18">
        <v>0</v>
      </c>
      <c r="DX53" s="18">
        <v>18924573.010000002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95361707.540000007</v>
      </c>
      <c r="HU53" s="18">
        <v>0</v>
      </c>
    </row>
    <row r="54" spans="1:229" ht="12.75" customHeight="1">
      <c r="A54" s="57" t="s">
        <v>241</v>
      </c>
      <c r="B54" s="17">
        <v>2001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5643773369.1330004</v>
      </c>
      <c r="FO54" s="19">
        <v>0</v>
      </c>
      <c r="FP54" s="18">
        <v>3045297.1244999995</v>
      </c>
      <c r="FQ54" s="18">
        <v>0</v>
      </c>
      <c r="FR54" s="18">
        <v>43143.429299999902</v>
      </c>
      <c r="FS54" s="18">
        <v>0</v>
      </c>
      <c r="FT54" s="80">
        <v>1043661186.0910038</v>
      </c>
      <c r="FU54" s="80">
        <v>0</v>
      </c>
      <c r="FV54" s="18">
        <v>8065584.6990003269</v>
      </c>
      <c r="FW54" s="18">
        <v>0</v>
      </c>
      <c r="FX54" s="18">
        <v>1035595601.3920034</v>
      </c>
      <c r="FY54" s="18">
        <v>0</v>
      </c>
      <c r="FZ54" s="80">
        <v>4597023742.4881964</v>
      </c>
      <c r="GA54" s="80">
        <v>0</v>
      </c>
      <c r="GB54" s="18">
        <v>184273096.88950124</v>
      </c>
      <c r="GC54" s="18">
        <v>0</v>
      </c>
      <c r="GD54" s="18">
        <v>4412750645.5986948</v>
      </c>
      <c r="GE54" s="18">
        <v>0</v>
      </c>
      <c r="GF54" s="18">
        <v>433155.97000000032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5644206525.1029978</v>
      </c>
      <c r="HU54" s="18">
        <v>0</v>
      </c>
    </row>
    <row r="55" spans="1:229" ht="12.75" customHeight="1">
      <c r="A55" s="57" t="s">
        <v>243</v>
      </c>
      <c r="B55" s="17">
        <v>2002</v>
      </c>
      <c r="C55" s="58" t="s">
        <v>244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363.48571428571427</v>
      </c>
      <c r="FM55" s="18">
        <v>0</v>
      </c>
      <c r="FN55" s="19">
        <v>0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0</v>
      </c>
      <c r="FU55" s="80">
        <v>0</v>
      </c>
      <c r="FV55" s="18">
        <v>0</v>
      </c>
      <c r="FW55" s="18">
        <v>0</v>
      </c>
      <c r="FX55" s="18">
        <v>0</v>
      </c>
      <c r="FY55" s="18">
        <v>0</v>
      </c>
      <c r="FZ55" s="80">
        <v>0</v>
      </c>
      <c r="GA55" s="80">
        <v>0</v>
      </c>
      <c r="GB55" s="18">
        <v>0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4843798.9800000144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4844162.4657143001</v>
      </c>
      <c r="HU55" s="18">
        <v>0</v>
      </c>
    </row>
    <row r="56" spans="1:229" ht="12.75" customHeight="1">
      <c r="A56" s="57" t="s">
        <v>246</v>
      </c>
      <c r="B56" s="17">
        <v>2005</v>
      </c>
      <c r="C56" s="58" t="s">
        <v>244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150334.87999998307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246383821.02000412</v>
      </c>
      <c r="FO56" s="19">
        <v>0</v>
      </c>
      <c r="FP56" s="18">
        <v>14457.520000000002</v>
      </c>
      <c r="FQ56" s="18">
        <v>0</v>
      </c>
      <c r="FR56" s="18">
        <v>74654450.95000343</v>
      </c>
      <c r="FS56" s="18">
        <v>0</v>
      </c>
      <c r="FT56" s="80">
        <v>79667462.810000658</v>
      </c>
      <c r="FU56" s="80">
        <v>0</v>
      </c>
      <c r="FV56" s="18">
        <v>370637.89000000095</v>
      </c>
      <c r="FW56" s="18">
        <v>0</v>
      </c>
      <c r="FX56" s="18">
        <v>79296824.920000657</v>
      </c>
      <c r="FY56" s="18">
        <v>0</v>
      </c>
      <c r="FZ56" s="80">
        <v>92047449.740000039</v>
      </c>
      <c r="GA56" s="80">
        <v>0</v>
      </c>
      <c r="GB56" s="18">
        <v>11111728.170000004</v>
      </c>
      <c r="GC56" s="18">
        <v>0</v>
      </c>
      <c r="GD56" s="18">
        <v>80935721.570000038</v>
      </c>
      <c r="GE56" s="18">
        <v>0</v>
      </c>
      <c r="GF56" s="18">
        <v>48461957.539974518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187583.56000000006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295183696.99997872</v>
      </c>
      <c r="HU56" s="18">
        <v>0</v>
      </c>
    </row>
    <row r="57" spans="1:229" ht="12.75" customHeight="1">
      <c r="A57" s="57" t="s">
        <v>248</v>
      </c>
      <c r="B57" s="17">
        <v>2006</v>
      </c>
      <c r="C57" s="58" t="s">
        <v>244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162542.45000000001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87037169.359999999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87199711.810000002</v>
      </c>
      <c r="HU57" s="18">
        <v>0</v>
      </c>
    </row>
    <row r="58" spans="1:229" ht="12.75" customHeight="1">
      <c r="A58" s="57" t="s">
        <v>250</v>
      </c>
      <c r="B58" s="17">
        <v>2007</v>
      </c>
      <c r="C58" s="58" t="s">
        <v>244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329773.68</v>
      </c>
      <c r="DE58" s="18">
        <v>0</v>
      </c>
      <c r="DF58" s="18">
        <v>797028.6399999999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77373623.969999999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78500426.289999992</v>
      </c>
      <c r="HU58" s="18">
        <v>0</v>
      </c>
    </row>
    <row r="59" spans="1:229" ht="12.75" customHeight="1">
      <c r="A59" s="57" t="s">
        <v>252</v>
      </c>
      <c r="B59" s="17">
        <v>3001</v>
      </c>
      <c r="C59" s="58" t="s">
        <v>253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9.9999999999999995E-7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13065986.101499999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13065986.101499999</v>
      </c>
      <c r="GA59" s="80">
        <v>0</v>
      </c>
      <c r="GB59" s="18">
        <v>0.01</v>
      </c>
      <c r="GC59" s="18">
        <v>0</v>
      </c>
      <c r="GD59" s="18">
        <v>13065986.091499999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0.01</v>
      </c>
      <c r="GM59" s="18">
        <v>0</v>
      </c>
      <c r="GN59" s="18">
        <v>2513681300.2526507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2526747286.3641515</v>
      </c>
      <c r="HU59" s="18">
        <v>0</v>
      </c>
    </row>
    <row r="60" spans="1:229" ht="12.75" customHeight="1">
      <c r="A60" s="57" t="s">
        <v>255</v>
      </c>
      <c r="B60" s="17">
        <v>3002</v>
      </c>
      <c r="C60" s="58" t="s">
        <v>253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715399.47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244418384.27999997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245133783.74999997</v>
      </c>
      <c r="HU60" s="18">
        <v>0</v>
      </c>
    </row>
    <row r="61" spans="1:229" ht="12.75" customHeight="1">
      <c r="A61" s="57" t="s">
        <v>257</v>
      </c>
      <c r="B61" s="17">
        <v>3003</v>
      </c>
      <c r="C61" s="58" t="s">
        <v>253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108441.07999999989</v>
      </c>
      <c r="DE61" s="18">
        <v>0</v>
      </c>
      <c r="DF61" s="18">
        <v>903817.69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2219022911.02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2220035169.79</v>
      </c>
      <c r="HU61" s="18">
        <v>0</v>
      </c>
    </row>
    <row r="62" spans="1:229" ht="12.75" customHeight="1">
      <c r="A62" s="57" t="s">
        <v>259</v>
      </c>
      <c r="B62" s="17">
        <v>3004</v>
      </c>
      <c r="C62" s="58" t="s">
        <v>253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681152.83000010438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79849982.620000303</v>
      </c>
      <c r="GM62" s="18">
        <v>2906841.95</v>
      </c>
      <c r="GN62" s="18">
        <v>2708737921.0942492</v>
      </c>
      <c r="GO62" s="18">
        <v>102325854.02999729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2789269056.5442495</v>
      </c>
      <c r="HU62" s="18">
        <v>105232695.97999729</v>
      </c>
    </row>
    <row r="63" spans="1:229" ht="12.75" customHeight="1">
      <c r="A63" s="57" t="s">
        <v>261</v>
      </c>
      <c r="B63" s="17">
        <v>3005</v>
      </c>
      <c r="C63" s="58" t="s">
        <v>253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23489915.190007199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6816618.7599999998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6816618.7599999998</v>
      </c>
      <c r="FU63" s="80">
        <v>0</v>
      </c>
      <c r="FV63" s="18">
        <v>6816618.7599999998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328339911.80000812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358646445.75001532</v>
      </c>
      <c r="HU63" s="18">
        <v>0</v>
      </c>
    </row>
    <row r="64" spans="1:229" ht="12.75" customHeight="1">
      <c r="A64" s="57" t="s">
        <v>263</v>
      </c>
      <c r="B64" s="17">
        <v>3006</v>
      </c>
      <c r="C64" s="58" t="s">
        <v>253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67959367.480000004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3131954064.1999998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3199913431.6799998</v>
      </c>
      <c r="HU64" s="18">
        <v>0</v>
      </c>
    </row>
    <row r="65" spans="1:241" ht="12.75" customHeight="1">
      <c r="A65" s="57" t="s">
        <v>265</v>
      </c>
      <c r="B65" s="17">
        <v>3007</v>
      </c>
      <c r="C65" s="58" t="s">
        <v>253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102453.17</v>
      </c>
      <c r="DE65" s="18">
        <v>2857.1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45341390.780000001</v>
      </c>
      <c r="GO65" s="18">
        <v>1461681.02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45443843.950000003</v>
      </c>
      <c r="HU65" s="18">
        <v>1464538.12</v>
      </c>
    </row>
    <row r="66" spans="1:241" ht="12.75" customHeight="1">
      <c r="A66" s="57" t="s">
        <v>267</v>
      </c>
      <c r="B66" s="17">
        <v>3008</v>
      </c>
      <c r="C66" s="58" t="s">
        <v>253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23858703.100000042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650509391.19002998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674368094.29003</v>
      </c>
      <c r="HU66" s="18">
        <v>0</v>
      </c>
    </row>
    <row r="67" spans="1:241" ht="12.75" customHeight="1">
      <c r="A67" s="57" t="s">
        <v>269</v>
      </c>
      <c r="B67" s="17">
        <v>3009</v>
      </c>
      <c r="C67" s="58" t="s">
        <v>253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112563197.99000013</v>
      </c>
      <c r="DE67" s="18">
        <v>0</v>
      </c>
      <c r="DF67" s="18">
        <v>93832569.860000014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117618587.66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117618587.66</v>
      </c>
      <c r="FU67" s="80">
        <v>0</v>
      </c>
      <c r="FV67" s="18">
        <v>16821696.379999999</v>
      </c>
      <c r="FW67" s="18">
        <v>0</v>
      </c>
      <c r="FX67" s="18">
        <v>100796891.28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1525197249.2700002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1849211604.7800002</v>
      </c>
      <c r="HU67" s="18">
        <v>0</v>
      </c>
    </row>
    <row r="68" spans="1:241" ht="12.75" customHeight="1">
      <c r="A68" s="57" t="s">
        <v>271</v>
      </c>
      <c r="B68" s="17">
        <v>3011</v>
      </c>
      <c r="C68" s="58" t="s">
        <v>253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321075771.28185511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4380231.03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4380231.03</v>
      </c>
      <c r="FU68" s="80">
        <v>0</v>
      </c>
      <c r="FV68" s="18">
        <v>237142.22000000003</v>
      </c>
      <c r="FW68" s="18">
        <v>0</v>
      </c>
      <c r="FX68" s="18">
        <v>4143088.81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650909467.50521314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976365469.81706834</v>
      </c>
      <c r="HU68" s="18">
        <v>0</v>
      </c>
    </row>
    <row r="69" spans="1:241" ht="12.75" customHeight="1">
      <c r="A69" s="57" t="s">
        <v>273</v>
      </c>
      <c r="B69" s="17">
        <v>3012</v>
      </c>
      <c r="C69" s="58" t="s">
        <v>253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2264.8000000000002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7554721.9400000013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7554721.9400000013</v>
      </c>
      <c r="FU69" s="80">
        <v>0</v>
      </c>
      <c r="FV69" s="18">
        <v>1165190.9400000011</v>
      </c>
      <c r="FW69" s="18">
        <v>0</v>
      </c>
      <c r="FX69" s="18">
        <v>6389531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2202419015.21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2209976001.9499998</v>
      </c>
      <c r="HU69" s="18">
        <v>0</v>
      </c>
    </row>
    <row r="70" spans="1:241" ht="12.75" customHeight="1">
      <c r="A70" s="57" t="s">
        <v>275</v>
      </c>
      <c r="B70" s="17">
        <v>3013</v>
      </c>
      <c r="C70" s="58" t="s">
        <v>244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497024.39999999991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49230286.229999989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49727310.629999988</v>
      </c>
      <c r="HU70" s="18">
        <v>0</v>
      </c>
    </row>
    <row r="71" spans="1:241" ht="12.75" customHeight="1">
      <c r="A71" s="57" t="s">
        <v>277</v>
      </c>
      <c r="B71" s="17">
        <v>3015</v>
      </c>
      <c r="C71" s="58" t="s">
        <v>253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4880701.13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45213353.270000026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45213353.270000026</v>
      </c>
      <c r="FU71" s="80">
        <v>0</v>
      </c>
      <c r="FV71" s="18">
        <v>0</v>
      </c>
      <c r="FW71" s="18">
        <v>0</v>
      </c>
      <c r="FX71" s="18">
        <v>45213353.270000026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104414339.28999996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154508393.68999994</v>
      </c>
      <c r="HU71" s="18">
        <v>0</v>
      </c>
    </row>
    <row r="72" spans="1:241" ht="12.75" customHeight="1">
      <c r="A72" s="57" t="s">
        <v>279</v>
      </c>
      <c r="B72" s="17">
        <v>3016</v>
      </c>
      <c r="C72" s="58" t="s">
        <v>253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9649578</v>
      </c>
      <c r="DE72" s="18">
        <v>0</v>
      </c>
      <c r="DF72" s="18">
        <v>61512595.549999997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289121907.52999997</v>
      </c>
      <c r="FO72" s="19">
        <v>0</v>
      </c>
      <c r="FP72" s="18">
        <v>56967.5</v>
      </c>
      <c r="FQ72" s="18">
        <v>0</v>
      </c>
      <c r="FR72" s="18">
        <v>306371.42</v>
      </c>
      <c r="FS72" s="18">
        <v>0</v>
      </c>
      <c r="FT72" s="80">
        <v>63091480.360000014</v>
      </c>
      <c r="FU72" s="80">
        <v>0</v>
      </c>
      <c r="FV72" s="18">
        <v>725762.94000000006</v>
      </c>
      <c r="FW72" s="18">
        <v>0</v>
      </c>
      <c r="FX72" s="18">
        <v>62365717.420000017</v>
      </c>
      <c r="FY72" s="18">
        <v>0</v>
      </c>
      <c r="FZ72" s="80">
        <v>225667088.24999994</v>
      </c>
      <c r="GA72" s="80">
        <v>0</v>
      </c>
      <c r="GB72" s="18">
        <v>0</v>
      </c>
      <c r="GC72" s="18">
        <v>0</v>
      </c>
      <c r="GD72" s="18">
        <v>225667088.24999994</v>
      </c>
      <c r="GE72" s="18">
        <v>0</v>
      </c>
      <c r="GF72" s="18">
        <v>2278187.5200017211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165082626.21000001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527644894.81000167</v>
      </c>
      <c r="HU72" s="18">
        <v>0</v>
      </c>
    </row>
    <row r="73" spans="1:241" ht="12.75" customHeight="1">
      <c r="A73" s="57" t="s">
        <v>281</v>
      </c>
      <c r="B73" s="17">
        <v>3017</v>
      </c>
      <c r="C73" s="58" t="s">
        <v>253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373273171.16999799</v>
      </c>
      <c r="DE73" s="18">
        <v>0</v>
      </c>
      <c r="DF73" s="18">
        <v>47225247.47999987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1196832.3399999999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1196832.3399999999</v>
      </c>
      <c r="FU73" s="80">
        <v>0</v>
      </c>
      <c r="FV73" s="18">
        <v>58717.67</v>
      </c>
      <c r="FW73" s="18">
        <v>0</v>
      </c>
      <c r="FX73" s="18">
        <v>1138114.67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1425578423.77685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1847273674.7668478</v>
      </c>
      <c r="HU73" s="18">
        <v>0</v>
      </c>
    </row>
    <row r="74" spans="1:241" ht="12.75" customHeight="1">
      <c r="A74" s="57" t="s">
        <v>283</v>
      </c>
      <c r="B74" s="17">
        <v>3018</v>
      </c>
      <c r="C74" s="58" t="s">
        <v>253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4868435.6000000043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5499915992.689971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5504784428.2899714</v>
      </c>
      <c r="HU74" s="18">
        <v>0</v>
      </c>
    </row>
    <row r="75" spans="1:241" ht="12.75" customHeight="1">
      <c r="A75" s="59" t="s">
        <v>285</v>
      </c>
      <c r="B75" s="48">
        <v>9000</v>
      </c>
      <c r="C75" s="58" t="s">
        <v>286</v>
      </c>
      <c r="D75" s="49">
        <v>17003998187.43763</v>
      </c>
      <c r="E75" s="49">
        <v>53963821.033999987</v>
      </c>
      <c r="F75" s="49">
        <v>3535258217.371882</v>
      </c>
      <c r="G75" s="49">
        <v>10627202.199628683</v>
      </c>
      <c r="H75" s="49">
        <v>7172266892.8446217</v>
      </c>
      <c r="I75" s="49">
        <v>19258457.242861647</v>
      </c>
      <c r="J75" s="49">
        <v>6296473077.2211246</v>
      </c>
      <c r="K75" s="49">
        <v>24078161.591509659</v>
      </c>
      <c r="L75" s="49">
        <v>2065115743.2851009</v>
      </c>
      <c r="M75" s="49">
        <v>606822.505</v>
      </c>
      <c r="N75" s="49">
        <v>2391226651.540041</v>
      </c>
      <c r="O75" s="49">
        <v>776.48</v>
      </c>
      <c r="P75" s="49">
        <v>17569139.059999995</v>
      </c>
      <c r="Q75" s="49">
        <v>0</v>
      </c>
      <c r="R75" s="49">
        <v>130406625.70999993</v>
      </c>
      <c r="S75" s="49">
        <v>0</v>
      </c>
      <c r="T75" s="49">
        <v>71085150.402195662</v>
      </c>
      <c r="U75" s="49">
        <v>0</v>
      </c>
      <c r="V75" s="49">
        <v>34678298.560000002</v>
      </c>
      <c r="W75" s="49">
        <v>0</v>
      </c>
      <c r="X75" s="49">
        <v>231891.17</v>
      </c>
      <c r="Y75" s="49">
        <v>0</v>
      </c>
      <c r="Z75" s="49">
        <v>2749391968.8982377</v>
      </c>
      <c r="AA75" s="49">
        <v>15022009.270999998</v>
      </c>
      <c r="AB75" s="49">
        <v>8555283.2599999998</v>
      </c>
      <c r="AC75" s="49">
        <v>0</v>
      </c>
      <c r="AD75" s="49">
        <v>1434176775.4845612</v>
      </c>
      <c r="AE75" s="49">
        <v>17983463.745999996</v>
      </c>
      <c r="AF75" s="49">
        <v>0</v>
      </c>
      <c r="AG75" s="49">
        <v>0</v>
      </c>
      <c r="AH75" s="49">
        <v>0</v>
      </c>
      <c r="AI75" s="49">
        <v>0</v>
      </c>
      <c r="AJ75" s="49">
        <v>41166423919.260872</v>
      </c>
      <c r="AK75" s="49">
        <v>571239.22</v>
      </c>
      <c r="AL75" s="49">
        <v>478160423.84335434</v>
      </c>
      <c r="AM75" s="49">
        <v>2460482.27</v>
      </c>
      <c r="AN75" s="49">
        <v>3322582965.2042794</v>
      </c>
      <c r="AO75" s="49">
        <v>10618730.24</v>
      </c>
      <c r="AP75" s="49">
        <v>35570953510.652802</v>
      </c>
      <c r="AQ75" s="49">
        <v>72453178.469999999</v>
      </c>
      <c r="AR75" s="49">
        <v>48606416.619998537</v>
      </c>
      <c r="AS75" s="49">
        <v>0</v>
      </c>
      <c r="AT75" s="49">
        <v>1496889601.0583582</v>
      </c>
      <c r="AU75" s="49">
        <v>2228222.8480000002</v>
      </c>
      <c r="AV75" s="49">
        <v>1517348567.6175213</v>
      </c>
      <c r="AW75" s="49">
        <v>3506211.7259999989</v>
      </c>
      <c r="AX75" s="49">
        <v>473243.19</v>
      </c>
      <c r="AY75" s="49">
        <v>509.36</v>
      </c>
      <c r="AZ75" s="49">
        <v>5598706.0300000003</v>
      </c>
      <c r="BA75" s="49">
        <v>0</v>
      </c>
      <c r="BB75" s="49">
        <v>114672368.10298637</v>
      </c>
      <c r="BC75" s="49">
        <v>634036.16099999985</v>
      </c>
      <c r="BD75" s="49">
        <v>709214124.99199569</v>
      </c>
      <c r="BE75" s="49">
        <v>1952653.3739999998</v>
      </c>
      <c r="BF75" s="49">
        <v>10646759.030000001</v>
      </c>
      <c r="BG75" s="49">
        <v>0</v>
      </c>
      <c r="BH75" s="49">
        <v>121333183.09009999</v>
      </c>
      <c r="BI75" s="49">
        <v>0</v>
      </c>
      <c r="BJ75" s="49">
        <v>413564201.2899999</v>
      </c>
      <c r="BK75" s="49">
        <v>0</v>
      </c>
      <c r="BL75" s="49">
        <v>287589558.829422</v>
      </c>
      <c r="BM75" s="49">
        <v>0</v>
      </c>
      <c r="BN75" s="49">
        <v>115677352.81</v>
      </c>
      <c r="BO75" s="49">
        <v>0</v>
      </c>
      <c r="BP75" s="49">
        <v>22377899.979700003</v>
      </c>
      <c r="BQ75" s="49">
        <v>0</v>
      </c>
      <c r="BR75" s="49">
        <v>5834844.8199999984</v>
      </c>
      <c r="BS75" s="49">
        <v>0</v>
      </c>
      <c r="BT75" s="49">
        <v>0</v>
      </c>
      <c r="BU75" s="49">
        <v>0</v>
      </c>
      <c r="BV75" s="49">
        <v>714391293.22539937</v>
      </c>
      <c r="BW75" s="49">
        <v>48466.8</v>
      </c>
      <c r="BX75" s="49">
        <v>7984438.4100000001</v>
      </c>
      <c r="BY75" s="49">
        <v>25000</v>
      </c>
      <c r="BZ75" s="49">
        <v>252422980.85999995</v>
      </c>
      <c r="CA75" s="49">
        <v>0</v>
      </c>
      <c r="CB75" s="49">
        <v>121240754.16299999</v>
      </c>
      <c r="CC75" s="49">
        <v>224220.764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4202902982.1994267</v>
      </c>
      <c r="CK75" s="49">
        <v>5937184.96</v>
      </c>
      <c r="CL75" s="49">
        <v>543366231.09062052</v>
      </c>
      <c r="CM75" s="49">
        <v>1026905.59</v>
      </c>
      <c r="CN75" s="49">
        <v>134634951.97260416</v>
      </c>
      <c r="CO75" s="49">
        <v>0</v>
      </c>
      <c r="CP75" s="49">
        <v>0</v>
      </c>
      <c r="CQ75" s="49">
        <v>0</v>
      </c>
      <c r="CR75" s="49">
        <v>85410099.683259174</v>
      </c>
      <c r="CS75" s="49">
        <v>44.2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37647582.719999999</v>
      </c>
      <c r="DA75" s="49">
        <v>0</v>
      </c>
      <c r="DB75" s="49">
        <v>2621189.7199999997</v>
      </c>
      <c r="DC75" s="49">
        <v>3609.72</v>
      </c>
      <c r="DD75" s="49">
        <v>3383731495.897881</v>
      </c>
      <c r="DE75" s="49">
        <v>5151805.6730000004</v>
      </c>
      <c r="DF75" s="49">
        <v>19734437.113809522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753406.53999999992</v>
      </c>
      <c r="DM75" s="49">
        <v>906.3</v>
      </c>
      <c r="DN75" s="49">
        <v>495258318.3584969</v>
      </c>
      <c r="DO75" s="49">
        <v>9278483.75</v>
      </c>
      <c r="DP75" s="49">
        <v>69607356.461943641</v>
      </c>
      <c r="DQ75" s="49">
        <v>111905228.38200897</v>
      </c>
      <c r="DR75" s="49">
        <v>0</v>
      </c>
      <c r="DS75" s="49">
        <v>0</v>
      </c>
      <c r="DT75" s="49">
        <v>13965383.028080951</v>
      </c>
      <c r="DU75" s="49">
        <v>28619.57</v>
      </c>
      <c r="DV75" s="49">
        <v>790469668.18412566</v>
      </c>
      <c r="DW75" s="49">
        <v>0</v>
      </c>
      <c r="DX75" s="49">
        <v>1012094534.3409747</v>
      </c>
      <c r="DY75" s="49">
        <v>183208.37000000002</v>
      </c>
      <c r="DZ75" s="49">
        <v>0</v>
      </c>
      <c r="EA75" s="49">
        <v>0</v>
      </c>
      <c r="EB75" s="49">
        <v>2951240345.6782966</v>
      </c>
      <c r="EC75" s="49">
        <v>7266499.9249999998</v>
      </c>
      <c r="ED75" s="49">
        <v>277392088.3969999</v>
      </c>
      <c r="EE75" s="49">
        <v>8914245.5830000006</v>
      </c>
      <c r="EF75" s="49">
        <v>1341170757.3289998</v>
      </c>
      <c r="EG75" s="49">
        <v>8419281.091</v>
      </c>
      <c r="EH75" s="49">
        <v>3298122628.6728592</v>
      </c>
      <c r="EI75" s="49">
        <v>5279026.1370000001</v>
      </c>
      <c r="EJ75" s="49">
        <v>0</v>
      </c>
      <c r="EK75" s="49">
        <v>0</v>
      </c>
      <c r="EL75" s="49">
        <v>80952.3</v>
      </c>
      <c r="EM75" s="49">
        <v>0</v>
      </c>
      <c r="EN75" s="49">
        <v>570599087.67999995</v>
      </c>
      <c r="EO75" s="49">
        <v>40721.1</v>
      </c>
      <c r="EP75" s="49">
        <v>22944914.369999997</v>
      </c>
      <c r="EQ75" s="49">
        <v>0</v>
      </c>
      <c r="ER75" s="49">
        <v>0</v>
      </c>
      <c r="ES75" s="49">
        <v>0</v>
      </c>
      <c r="ET75" s="49">
        <v>244677.72</v>
      </c>
      <c r="EU75" s="49">
        <v>0</v>
      </c>
      <c r="EV75" s="49">
        <v>226427218.75000006</v>
      </c>
      <c r="EW75" s="49">
        <v>0</v>
      </c>
      <c r="EX75" s="49">
        <v>6937286747.1899681</v>
      </c>
      <c r="EY75" s="49">
        <v>0</v>
      </c>
      <c r="EZ75" s="49">
        <v>52091239.589999996</v>
      </c>
      <c r="FA75" s="49">
        <v>0</v>
      </c>
      <c r="FB75" s="49">
        <v>1917718981.0699992</v>
      </c>
      <c r="FC75" s="49">
        <v>0</v>
      </c>
      <c r="FD75" s="49">
        <v>815272.1399999999</v>
      </c>
      <c r="FE75" s="49">
        <v>0</v>
      </c>
      <c r="FF75" s="49">
        <v>0</v>
      </c>
      <c r="FG75" s="49">
        <v>0</v>
      </c>
      <c r="FH75" s="49">
        <v>46914925.890000008</v>
      </c>
      <c r="FI75" s="49">
        <v>3</v>
      </c>
      <c r="FJ75" s="49">
        <v>289680112.70999992</v>
      </c>
      <c r="FK75" s="49">
        <v>0</v>
      </c>
      <c r="FL75" s="49">
        <v>110967283.13047618</v>
      </c>
      <c r="FM75" s="49">
        <v>0</v>
      </c>
      <c r="FN75" s="49">
        <v>27868526479.367294</v>
      </c>
      <c r="FO75" s="49">
        <v>5632830.4800000014</v>
      </c>
      <c r="FP75" s="49">
        <v>169283986.12449995</v>
      </c>
      <c r="FQ75" s="49">
        <v>600</v>
      </c>
      <c r="FR75" s="49">
        <v>483533312.71930408</v>
      </c>
      <c r="FS75" s="49">
        <v>0</v>
      </c>
      <c r="FT75" s="49">
        <v>7355627948.5639391</v>
      </c>
      <c r="FU75" s="49">
        <v>0</v>
      </c>
      <c r="FV75" s="49">
        <v>572820336.1381427</v>
      </c>
      <c r="FW75" s="49">
        <v>0</v>
      </c>
      <c r="FX75" s="49">
        <v>6782807612.4257975</v>
      </c>
      <c r="FY75" s="49">
        <v>0</v>
      </c>
      <c r="FZ75" s="49">
        <v>19860081231.95956</v>
      </c>
      <c r="GA75" s="49">
        <v>5632230.4800000014</v>
      </c>
      <c r="GB75" s="49">
        <v>3999276999.2616549</v>
      </c>
      <c r="GC75" s="49">
        <v>1381832.3800000001</v>
      </c>
      <c r="GD75" s="49">
        <v>15860804232.697903</v>
      </c>
      <c r="GE75" s="49">
        <v>4250398.1000000006</v>
      </c>
      <c r="GF75" s="49">
        <v>817772438.51485264</v>
      </c>
      <c r="GG75" s="49">
        <v>116895.97</v>
      </c>
      <c r="GH75" s="49">
        <v>458846104</v>
      </c>
      <c r="GI75" s="49">
        <v>0</v>
      </c>
      <c r="GJ75" s="49">
        <v>660759.91</v>
      </c>
      <c r="GK75" s="49">
        <v>0</v>
      </c>
      <c r="GL75" s="49">
        <v>0</v>
      </c>
      <c r="GM75" s="49">
        <v>0</v>
      </c>
      <c r="GN75" s="49">
        <v>0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170392123479.60855</v>
      </c>
      <c r="HU75" s="49">
        <v>351485344.07000887</v>
      </c>
    </row>
    <row r="76" spans="1:241" ht="12.75" customHeight="1">
      <c r="A76" s="59" t="s">
        <v>288</v>
      </c>
      <c r="B76" s="48">
        <v>9001</v>
      </c>
      <c r="C76" s="58" t="s">
        <v>289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0</v>
      </c>
      <c r="BT76" s="49">
        <v>0</v>
      </c>
      <c r="BU76" s="49">
        <v>0</v>
      </c>
      <c r="BV76" s="49">
        <v>0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0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0</v>
      </c>
      <c r="CL76" s="49">
        <v>0</v>
      </c>
      <c r="CM76" s="49">
        <v>0</v>
      </c>
      <c r="CN76" s="49">
        <v>0</v>
      </c>
      <c r="CO76" s="49">
        <v>0</v>
      </c>
      <c r="CP76" s="49">
        <v>0</v>
      </c>
      <c r="CQ76" s="49">
        <v>0</v>
      </c>
      <c r="CR76" s="49">
        <v>0</v>
      </c>
      <c r="CS76" s="49">
        <v>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944368227.70186162</v>
      </c>
      <c r="DE76" s="49">
        <v>2857.1</v>
      </c>
      <c r="DF76" s="49">
        <v>204271259.21999988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49">
        <v>0</v>
      </c>
      <c r="DP76" s="49">
        <v>0</v>
      </c>
      <c r="DQ76" s="49">
        <v>0</v>
      </c>
      <c r="DR76" s="49">
        <v>0</v>
      </c>
      <c r="DS76" s="49">
        <v>0</v>
      </c>
      <c r="DT76" s="49">
        <v>0</v>
      </c>
      <c r="DU76" s="49">
        <v>0</v>
      </c>
      <c r="DV76" s="49">
        <v>0</v>
      </c>
      <c r="DW76" s="49">
        <v>0</v>
      </c>
      <c r="DX76" s="49">
        <v>0</v>
      </c>
      <c r="DY76" s="49">
        <v>0</v>
      </c>
      <c r="DZ76" s="49">
        <v>0</v>
      </c>
      <c r="EA76" s="49">
        <v>0</v>
      </c>
      <c r="EB76" s="49">
        <v>0</v>
      </c>
      <c r="EC76" s="49">
        <v>0</v>
      </c>
      <c r="ED76" s="49">
        <v>0</v>
      </c>
      <c r="EE76" s="49">
        <v>0</v>
      </c>
      <c r="EF76" s="49">
        <v>0</v>
      </c>
      <c r="EG76" s="49">
        <v>0</v>
      </c>
      <c r="EH76" s="49">
        <v>0</v>
      </c>
      <c r="EI76" s="49">
        <v>0</v>
      </c>
      <c r="EJ76" s="49">
        <v>0</v>
      </c>
      <c r="EK76" s="49">
        <v>0</v>
      </c>
      <c r="EL76" s="49">
        <v>0</v>
      </c>
      <c r="EM76" s="49">
        <v>0</v>
      </c>
      <c r="EN76" s="49">
        <v>0</v>
      </c>
      <c r="EO76" s="49">
        <v>0</v>
      </c>
      <c r="EP76" s="49">
        <v>0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0</v>
      </c>
      <c r="EW76" s="49">
        <v>0</v>
      </c>
      <c r="EX76" s="49">
        <v>0</v>
      </c>
      <c r="EY76" s="49">
        <v>0</v>
      </c>
      <c r="EZ76" s="49">
        <v>0</v>
      </c>
      <c r="FA76" s="49">
        <v>0</v>
      </c>
      <c r="FB76" s="49">
        <v>0</v>
      </c>
      <c r="FC76" s="49">
        <v>0</v>
      </c>
      <c r="FD76" s="49">
        <v>0</v>
      </c>
      <c r="FE76" s="49">
        <v>0</v>
      </c>
      <c r="FF76" s="49">
        <v>0</v>
      </c>
      <c r="FG76" s="49">
        <v>0</v>
      </c>
      <c r="FH76" s="49">
        <v>0</v>
      </c>
      <c r="FI76" s="49">
        <v>0</v>
      </c>
      <c r="FJ76" s="49">
        <v>0</v>
      </c>
      <c r="FK76" s="49">
        <v>0</v>
      </c>
      <c r="FL76" s="49">
        <v>363.48571428571427</v>
      </c>
      <c r="FM76" s="49">
        <v>0</v>
      </c>
      <c r="FN76" s="49">
        <v>731352059.65150404</v>
      </c>
      <c r="FO76" s="49">
        <v>0</v>
      </c>
      <c r="FP76" s="49">
        <v>71425.02</v>
      </c>
      <c r="FQ76" s="49">
        <v>0</v>
      </c>
      <c r="FR76" s="49">
        <v>74960822.370003432</v>
      </c>
      <c r="FS76" s="49">
        <v>0</v>
      </c>
      <c r="FT76" s="49">
        <v>325539288.17000067</v>
      </c>
      <c r="FU76" s="49">
        <v>0</v>
      </c>
      <c r="FV76" s="49">
        <v>26195766.800000004</v>
      </c>
      <c r="FW76" s="49">
        <v>0</v>
      </c>
      <c r="FX76" s="49">
        <v>299343521.37000066</v>
      </c>
      <c r="FY76" s="49">
        <v>0</v>
      </c>
      <c r="FZ76" s="49">
        <v>330780524.09149998</v>
      </c>
      <c r="GA76" s="49">
        <v>0</v>
      </c>
      <c r="GB76" s="49">
        <v>11111728.180000003</v>
      </c>
      <c r="GC76" s="49">
        <v>0</v>
      </c>
      <c r="GD76" s="49">
        <v>319668795.91149998</v>
      </c>
      <c r="GE76" s="49">
        <v>0</v>
      </c>
      <c r="GF76" s="49">
        <v>50740145.059976242</v>
      </c>
      <c r="GG76" s="49">
        <v>0</v>
      </c>
      <c r="GH76" s="49">
        <v>0</v>
      </c>
      <c r="GI76" s="49">
        <v>0</v>
      </c>
      <c r="GJ76" s="49">
        <v>0</v>
      </c>
      <c r="GK76" s="49">
        <v>0</v>
      </c>
      <c r="GL76" s="49">
        <v>79849982.630000308</v>
      </c>
      <c r="GM76" s="49">
        <v>2906841.95</v>
      </c>
      <c r="GN76" s="49">
        <v>23634194850.668972</v>
      </c>
      <c r="GO76" s="49">
        <v>103787535.04999729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25644776888.41803</v>
      </c>
      <c r="HU76" s="49">
        <v>106697234.0999973</v>
      </c>
      <c r="HV76" s="35"/>
      <c r="HW76" s="35"/>
      <c r="HX76" s="35"/>
      <c r="HY76" s="35"/>
      <c r="HZ76" s="35"/>
    </row>
    <row r="77" spans="1:241">
      <c r="A77" s="59" t="s">
        <v>291</v>
      </c>
      <c r="B77" s="48">
        <v>9003</v>
      </c>
      <c r="C77" s="58" t="s">
        <v>292</v>
      </c>
      <c r="D77" s="49">
        <v>17003998187.43763</v>
      </c>
      <c r="E77" s="49">
        <v>53963821.033999987</v>
      </c>
      <c r="F77" s="49">
        <v>3535258217.371882</v>
      </c>
      <c r="G77" s="49">
        <v>10627202.199628683</v>
      </c>
      <c r="H77" s="49">
        <v>7172266892.8446217</v>
      </c>
      <c r="I77" s="49">
        <v>19258457.242861647</v>
      </c>
      <c r="J77" s="49">
        <v>6296473077.2211246</v>
      </c>
      <c r="K77" s="49">
        <v>24078161.591509659</v>
      </c>
      <c r="L77" s="49">
        <v>2065115743.2851009</v>
      </c>
      <c r="M77" s="49">
        <v>606822.505</v>
      </c>
      <c r="N77" s="49">
        <v>2391226651.540041</v>
      </c>
      <c r="O77" s="49">
        <v>776.48</v>
      </c>
      <c r="P77" s="49">
        <v>17569139.059999995</v>
      </c>
      <c r="Q77" s="49">
        <v>0</v>
      </c>
      <c r="R77" s="49">
        <v>130406625.70999993</v>
      </c>
      <c r="S77" s="49">
        <v>0</v>
      </c>
      <c r="T77" s="49">
        <v>71085150.402195662</v>
      </c>
      <c r="U77" s="49">
        <v>0</v>
      </c>
      <c r="V77" s="49">
        <v>34678298.560000002</v>
      </c>
      <c r="W77" s="49">
        <v>0</v>
      </c>
      <c r="X77" s="49">
        <v>231891.17</v>
      </c>
      <c r="Y77" s="49">
        <v>0</v>
      </c>
      <c r="Z77" s="49">
        <v>2749391968.8982377</v>
      </c>
      <c r="AA77" s="49">
        <v>15022009.270999998</v>
      </c>
      <c r="AB77" s="49">
        <v>8555283.2599999998</v>
      </c>
      <c r="AC77" s="49">
        <v>0</v>
      </c>
      <c r="AD77" s="49">
        <v>1434176775.4845612</v>
      </c>
      <c r="AE77" s="49">
        <v>17983463.745999996</v>
      </c>
      <c r="AF77" s="49">
        <v>0</v>
      </c>
      <c r="AG77" s="49">
        <v>0</v>
      </c>
      <c r="AH77" s="49">
        <v>0</v>
      </c>
      <c r="AI77" s="49">
        <v>0</v>
      </c>
      <c r="AJ77" s="49">
        <v>41166423919.260872</v>
      </c>
      <c r="AK77" s="49">
        <v>571239.22</v>
      </c>
      <c r="AL77" s="49">
        <v>478160423.84335434</v>
      </c>
      <c r="AM77" s="49">
        <v>2460482.27</v>
      </c>
      <c r="AN77" s="49">
        <v>3322582965.2042794</v>
      </c>
      <c r="AO77" s="49">
        <v>10618730.24</v>
      </c>
      <c r="AP77" s="49">
        <v>35570953510.652802</v>
      </c>
      <c r="AQ77" s="49">
        <v>72453178.469999999</v>
      </c>
      <c r="AR77" s="49">
        <v>48606416.619998537</v>
      </c>
      <c r="AS77" s="49">
        <v>0</v>
      </c>
      <c r="AT77" s="49">
        <v>1496889601.0583582</v>
      </c>
      <c r="AU77" s="49">
        <v>2228222.8480000002</v>
      </c>
      <c r="AV77" s="49">
        <v>1517348567.6175213</v>
      </c>
      <c r="AW77" s="49">
        <v>3506211.7259999989</v>
      </c>
      <c r="AX77" s="49">
        <v>473243.19</v>
      </c>
      <c r="AY77" s="49">
        <v>509.36</v>
      </c>
      <c r="AZ77" s="49">
        <v>5598706.0300000003</v>
      </c>
      <c r="BA77" s="49">
        <v>0</v>
      </c>
      <c r="BB77" s="49">
        <v>114672368.10298637</v>
      </c>
      <c r="BC77" s="49">
        <v>634036.16099999985</v>
      </c>
      <c r="BD77" s="49">
        <v>709214124.99199569</v>
      </c>
      <c r="BE77" s="49">
        <v>1952653.3739999998</v>
      </c>
      <c r="BF77" s="49">
        <v>10646759.030000001</v>
      </c>
      <c r="BG77" s="49">
        <v>0</v>
      </c>
      <c r="BH77" s="49">
        <v>121333183.09009999</v>
      </c>
      <c r="BI77" s="49">
        <v>0</v>
      </c>
      <c r="BJ77" s="49">
        <v>413564201.2899999</v>
      </c>
      <c r="BK77" s="49">
        <v>0</v>
      </c>
      <c r="BL77" s="49">
        <v>287589558.829422</v>
      </c>
      <c r="BM77" s="49">
        <v>0</v>
      </c>
      <c r="BN77" s="49">
        <v>115677352.81</v>
      </c>
      <c r="BO77" s="49">
        <v>0</v>
      </c>
      <c r="BP77" s="49">
        <v>22377899.979700003</v>
      </c>
      <c r="BQ77" s="49">
        <v>0</v>
      </c>
      <c r="BR77" s="49">
        <v>5834844.8199999984</v>
      </c>
      <c r="BS77" s="49">
        <v>0</v>
      </c>
      <c r="BT77" s="49">
        <v>0</v>
      </c>
      <c r="BU77" s="49">
        <v>0</v>
      </c>
      <c r="BV77" s="49">
        <v>714391293.22539937</v>
      </c>
      <c r="BW77" s="49">
        <v>48466.8</v>
      </c>
      <c r="BX77" s="49">
        <v>7984438.4100000001</v>
      </c>
      <c r="BY77" s="49">
        <v>25000</v>
      </c>
      <c r="BZ77" s="49">
        <v>252422980.85999995</v>
      </c>
      <c r="CA77" s="49">
        <v>0</v>
      </c>
      <c r="CB77" s="49">
        <v>121240754.16299999</v>
      </c>
      <c r="CC77" s="49">
        <v>224220.764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4202902982.1994267</v>
      </c>
      <c r="CK77" s="49">
        <v>5937184.96</v>
      </c>
      <c r="CL77" s="49">
        <v>543366231.09062052</v>
      </c>
      <c r="CM77" s="49">
        <v>1026905.59</v>
      </c>
      <c r="CN77" s="49">
        <v>134634951.97260416</v>
      </c>
      <c r="CO77" s="49">
        <v>0</v>
      </c>
      <c r="CP77" s="49">
        <v>0</v>
      </c>
      <c r="CQ77" s="49">
        <v>0</v>
      </c>
      <c r="CR77" s="49">
        <v>85410099.683259174</v>
      </c>
      <c r="CS77" s="49">
        <v>44.2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37647582.719999999</v>
      </c>
      <c r="DA77" s="49">
        <v>0</v>
      </c>
      <c r="DB77" s="49">
        <v>2621189.7199999997</v>
      </c>
      <c r="DC77" s="49">
        <v>3609.72</v>
      </c>
      <c r="DD77" s="49">
        <v>4328099723.5997429</v>
      </c>
      <c r="DE77" s="49">
        <v>5154662.773</v>
      </c>
      <c r="DF77" s="49">
        <v>224005696.33380941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753406.53999999992</v>
      </c>
      <c r="DM77" s="49">
        <v>906.3</v>
      </c>
      <c r="DN77" s="49">
        <v>495258318.3584969</v>
      </c>
      <c r="DO77" s="49">
        <v>9278483.75</v>
      </c>
      <c r="DP77" s="49">
        <v>69607356.461943641</v>
      </c>
      <c r="DQ77" s="49">
        <v>111905228.38200897</v>
      </c>
      <c r="DR77" s="49">
        <v>0</v>
      </c>
      <c r="DS77" s="49">
        <v>0</v>
      </c>
      <c r="DT77" s="49">
        <v>13965383.028080951</v>
      </c>
      <c r="DU77" s="49">
        <v>28619.57</v>
      </c>
      <c r="DV77" s="49">
        <v>790469668.18412566</v>
      </c>
      <c r="DW77" s="49">
        <v>0</v>
      </c>
      <c r="DX77" s="49">
        <v>1012094534.3409747</v>
      </c>
      <c r="DY77" s="49">
        <v>183208.37000000002</v>
      </c>
      <c r="DZ77" s="49">
        <v>0</v>
      </c>
      <c r="EA77" s="49">
        <v>0</v>
      </c>
      <c r="EB77" s="49">
        <v>2951240345.6782966</v>
      </c>
      <c r="EC77" s="49">
        <v>7266499.9249999998</v>
      </c>
      <c r="ED77" s="49">
        <v>277392088.3969999</v>
      </c>
      <c r="EE77" s="49">
        <v>8914245.5830000006</v>
      </c>
      <c r="EF77" s="49">
        <v>1341170757.3289998</v>
      </c>
      <c r="EG77" s="49">
        <v>8419281.091</v>
      </c>
      <c r="EH77" s="49">
        <v>3298122628.6728592</v>
      </c>
      <c r="EI77" s="49">
        <v>5279026.1370000001</v>
      </c>
      <c r="EJ77" s="49">
        <v>0</v>
      </c>
      <c r="EK77" s="49">
        <v>0</v>
      </c>
      <c r="EL77" s="49">
        <v>80952.3</v>
      </c>
      <c r="EM77" s="49">
        <v>0</v>
      </c>
      <c r="EN77" s="49">
        <v>570599087.67999995</v>
      </c>
      <c r="EO77" s="49">
        <v>40721.1</v>
      </c>
      <c r="EP77" s="49">
        <v>22944914.369999997</v>
      </c>
      <c r="EQ77" s="49">
        <v>0</v>
      </c>
      <c r="ER77" s="49">
        <v>0</v>
      </c>
      <c r="ES77" s="49">
        <v>0</v>
      </c>
      <c r="ET77" s="49">
        <v>244677.72</v>
      </c>
      <c r="EU77" s="49">
        <v>0</v>
      </c>
      <c r="EV77" s="49">
        <v>226427218.75000006</v>
      </c>
      <c r="EW77" s="49">
        <v>0</v>
      </c>
      <c r="EX77" s="49">
        <v>6937286747.1899681</v>
      </c>
      <c r="EY77" s="49">
        <v>0</v>
      </c>
      <c r="EZ77" s="49">
        <v>52091239.589999996</v>
      </c>
      <c r="FA77" s="49">
        <v>0</v>
      </c>
      <c r="FB77" s="49">
        <v>1917718981.0699992</v>
      </c>
      <c r="FC77" s="49">
        <v>0</v>
      </c>
      <c r="FD77" s="49">
        <v>815272.1399999999</v>
      </c>
      <c r="FE77" s="49">
        <v>0</v>
      </c>
      <c r="FF77" s="49">
        <v>0</v>
      </c>
      <c r="FG77" s="49">
        <v>0</v>
      </c>
      <c r="FH77" s="49">
        <v>46914925.890000008</v>
      </c>
      <c r="FI77" s="49">
        <v>3</v>
      </c>
      <c r="FJ77" s="49">
        <v>289680112.70999992</v>
      </c>
      <c r="FK77" s="49">
        <v>0</v>
      </c>
      <c r="FL77" s="49">
        <v>110967646.61619046</v>
      </c>
      <c r="FM77" s="49">
        <v>0</v>
      </c>
      <c r="FN77" s="49">
        <v>28599878539.018799</v>
      </c>
      <c r="FO77" s="49">
        <v>5632830.4800000014</v>
      </c>
      <c r="FP77" s="49">
        <v>169355411.14449996</v>
      </c>
      <c r="FQ77" s="49">
        <v>600</v>
      </c>
      <c r="FR77" s="49">
        <v>558494135.08930755</v>
      </c>
      <c r="FS77" s="49">
        <v>0</v>
      </c>
      <c r="FT77" s="49">
        <v>7681167236.7339401</v>
      </c>
      <c r="FU77" s="49">
        <v>0</v>
      </c>
      <c r="FV77" s="49">
        <v>599016102.93814266</v>
      </c>
      <c r="FW77" s="49">
        <v>0</v>
      </c>
      <c r="FX77" s="49">
        <v>7082151133.7957983</v>
      </c>
      <c r="FY77" s="49">
        <v>0</v>
      </c>
      <c r="FZ77" s="49">
        <v>20190861756.05106</v>
      </c>
      <c r="GA77" s="49">
        <v>5632230.4800000014</v>
      </c>
      <c r="GB77" s="49">
        <v>4010388727.4416547</v>
      </c>
      <c r="GC77" s="49">
        <v>1381832.3800000001</v>
      </c>
      <c r="GD77" s="49">
        <v>16180473028.609402</v>
      </c>
      <c r="GE77" s="49">
        <v>4250398.1000000006</v>
      </c>
      <c r="GF77" s="49">
        <v>868512583.57482886</v>
      </c>
      <c r="GG77" s="49">
        <v>116895.97</v>
      </c>
      <c r="GH77" s="49">
        <v>458846104</v>
      </c>
      <c r="GI77" s="49">
        <v>0</v>
      </c>
      <c r="GJ77" s="49">
        <v>660759.91</v>
      </c>
      <c r="GK77" s="49">
        <v>0</v>
      </c>
      <c r="GL77" s="49">
        <v>79849982.630000308</v>
      </c>
      <c r="GM77" s="49">
        <v>2906841.95</v>
      </c>
      <c r="GN77" s="49">
        <v>23634194850.668972</v>
      </c>
      <c r="GO77" s="49">
        <v>103787535.04999729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196036900368.02658</v>
      </c>
      <c r="HU77" s="49">
        <v>458182578.17000616</v>
      </c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 t="s">
        <v>219</v>
      </c>
      <c r="B116" s="53">
        <v>1048</v>
      </c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 t="s">
        <v>227</v>
      </c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 t="s">
        <v>250</v>
      </c>
      <c r="B130" s="53">
        <v>2007</v>
      </c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/>
    <row r="138" spans="1:229" s="35" customFormat="1"/>
    <row r="139" spans="1:22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</row>
    <row r="140" spans="1:229" s="35" customFormat="1"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</row>
    <row r="141" spans="1:229" s="35" customFormat="1"/>
    <row r="142" spans="1:229" s="35" customFormat="1"/>
    <row r="143" spans="1:229" s="35" customFormat="1"/>
    <row r="144" spans="1:229" s="35" customFormat="1">
      <c r="A144" s="53"/>
      <c r="B144" s="53"/>
      <c r="C144" s="53"/>
    </row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161"/>
  <sheetViews>
    <sheetView showGridLines="0" zoomScale="80" zoomScaleNormal="80" workbookViewId="0">
      <pane xSplit="3" ySplit="6" topLeftCell="D7" activePane="bottomRight" state="frozen"/>
      <selection activeCell="HJ55" sqref="HJ55"/>
      <selection pane="topRight" activeCell="HJ55" sqref="HJ55"/>
      <selection pane="bottomLeft" activeCell="HJ55" sqref="HJ55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362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361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27392368.98</v>
      </c>
      <c r="E7" s="19">
        <v>122538454.65000001</v>
      </c>
      <c r="F7" s="18">
        <v>0</v>
      </c>
      <c r="G7" s="18">
        <v>0</v>
      </c>
      <c r="H7" s="18">
        <v>0</v>
      </c>
      <c r="I7" s="18">
        <v>0</v>
      </c>
      <c r="J7" s="18">
        <v>27392368.98</v>
      </c>
      <c r="K7" s="18">
        <v>122538454.65000001</v>
      </c>
      <c r="L7" s="18">
        <v>3203591.22</v>
      </c>
      <c r="M7" s="18">
        <v>57868383.780000001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25780476.289999999</v>
      </c>
      <c r="AA7" s="18">
        <v>23115880.219999999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1748506.99</v>
      </c>
      <c r="AU7" s="18">
        <v>186771.93</v>
      </c>
      <c r="AV7" s="18">
        <v>76733810.689999998</v>
      </c>
      <c r="AW7" s="18">
        <v>66134946.219999999</v>
      </c>
      <c r="AX7" s="18">
        <v>0</v>
      </c>
      <c r="AY7" s="18">
        <v>0</v>
      </c>
      <c r="AZ7" s="18">
        <v>912847.6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302691.89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25133741.91</v>
      </c>
      <c r="BW7" s="18">
        <v>51954489.030000001</v>
      </c>
      <c r="BX7" s="18">
        <v>0</v>
      </c>
      <c r="BY7" s="18">
        <v>0</v>
      </c>
      <c r="BZ7" s="18">
        <v>0</v>
      </c>
      <c r="CA7" s="18">
        <v>0</v>
      </c>
      <c r="CB7" s="18">
        <v>1525683.57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4317285.5199999996</v>
      </c>
      <c r="CK7" s="18">
        <v>2796465.13</v>
      </c>
      <c r="CL7" s="18">
        <v>395639.78</v>
      </c>
      <c r="CM7" s="18">
        <v>735890.12</v>
      </c>
      <c r="CN7" s="18">
        <v>1435.98</v>
      </c>
      <c r="CO7" s="18">
        <v>-453126.91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351036.48</v>
      </c>
      <c r="DE7" s="18">
        <v>9681856.0899999999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7310097.1399999997</v>
      </c>
      <c r="EC7" s="18">
        <v>182579867.34999999</v>
      </c>
      <c r="ED7" s="18">
        <v>89824.53</v>
      </c>
      <c r="EE7" s="18">
        <v>-295402.62</v>
      </c>
      <c r="EF7" s="18">
        <v>12210478.41</v>
      </c>
      <c r="EG7" s="18">
        <v>158540049.09999999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16225716.33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476275.08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203635233.30999994</v>
      </c>
      <c r="HU7" s="18">
        <v>685055333.87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69327731.609999999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69327731.609999999</v>
      </c>
      <c r="K8" s="18">
        <v>0</v>
      </c>
      <c r="L8" s="18">
        <v>26640396.870000001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13207456.68</v>
      </c>
      <c r="AA8" s="18">
        <v>0</v>
      </c>
      <c r="AB8" s="18">
        <v>0</v>
      </c>
      <c r="AC8" s="18">
        <v>0</v>
      </c>
      <c r="AD8" s="18">
        <v>2324410.2400000002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301452701.86000001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16850.189999999999</v>
      </c>
      <c r="AU8" s="18">
        <v>0</v>
      </c>
      <c r="AV8" s="18">
        <v>25857.68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37307.72</v>
      </c>
      <c r="BC8" s="18">
        <v>0</v>
      </c>
      <c r="BD8" s="18">
        <v>1073653.8700000001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1465664.84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500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7742351.46</v>
      </c>
      <c r="EC8" s="18">
        <v>0</v>
      </c>
      <c r="ED8" s="18">
        <v>0</v>
      </c>
      <c r="EE8" s="18">
        <v>0</v>
      </c>
      <c r="EF8" s="18">
        <v>1697368.94</v>
      </c>
      <c r="EG8" s="18">
        <v>0</v>
      </c>
      <c r="EH8" s="18">
        <v>279304.17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229696.12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2254339.8199999998</v>
      </c>
      <c r="EW8" s="18">
        <v>0</v>
      </c>
      <c r="EX8" s="18">
        <v>69358887.950000003</v>
      </c>
      <c r="EY8" s="18">
        <v>0</v>
      </c>
      <c r="EZ8" s="18">
        <v>520912.35</v>
      </c>
      <c r="FA8" s="18">
        <v>0</v>
      </c>
      <c r="FB8" s="18">
        <v>19344482.949999999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468923.46</v>
      </c>
      <c r="FI8" s="18">
        <v>0</v>
      </c>
      <c r="FJ8" s="18">
        <v>2902232.18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520371030.95999998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133600.79999999981</v>
      </c>
      <c r="E9" s="19">
        <v>4695330.9099999992</v>
      </c>
      <c r="F9" s="18">
        <v>0</v>
      </c>
      <c r="G9" s="18">
        <v>0</v>
      </c>
      <c r="H9" s="18">
        <v>133600.79999999981</v>
      </c>
      <c r="I9" s="18">
        <v>4695330.9099999992</v>
      </c>
      <c r="J9" s="18">
        <v>0</v>
      </c>
      <c r="K9" s="18">
        <v>0</v>
      </c>
      <c r="L9" s="18">
        <v>1624022.18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131334.94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317846416.16000003</v>
      </c>
      <c r="AK9" s="18">
        <v>0</v>
      </c>
      <c r="AL9" s="18">
        <v>28478251.010000002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8904724.8499999996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-1704.24</v>
      </c>
      <c r="BC9" s="18">
        <v>0</v>
      </c>
      <c r="BD9" s="18">
        <v>68794.259999999995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1011737.18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8730.91</v>
      </c>
      <c r="EC9" s="18">
        <v>0</v>
      </c>
      <c r="ED9" s="18">
        <v>0</v>
      </c>
      <c r="EE9" s="18">
        <v>0</v>
      </c>
      <c r="EF9" s="18">
        <v>5844373</v>
      </c>
      <c r="EG9" s="18">
        <v>3006846.82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178875.06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4228980.55</v>
      </c>
      <c r="EW9" s="18">
        <v>0</v>
      </c>
      <c r="EX9" s="18">
        <v>78526037.890000001</v>
      </c>
      <c r="EY9" s="18">
        <v>0</v>
      </c>
      <c r="EZ9" s="18">
        <v>277609.23</v>
      </c>
      <c r="FA9" s="18">
        <v>0</v>
      </c>
      <c r="FB9" s="18">
        <v>15486609.050000001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0</v>
      </c>
      <c r="FJ9" s="18">
        <v>3165729.88</v>
      </c>
      <c r="FK9" s="18">
        <v>0</v>
      </c>
      <c r="FL9" s="18">
        <v>0</v>
      </c>
      <c r="FM9" s="18">
        <v>0</v>
      </c>
      <c r="FN9" s="19">
        <v>2167031.8999985508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2167031.8999985508</v>
      </c>
      <c r="FU9" s="80">
        <v>0</v>
      </c>
      <c r="FV9" s="18">
        <v>2167031.8999985508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468444415.37999862</v>
      </c>
      <c r="HU9" s="18">
        <v>7702177.7299999986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39457020.579999991</v>
      </c>
      <c r="E10" s="19">
        <v>442478905.19</v>
      </c>
      <c r="F10" s="18">
        <v>6307803.2310958412</v>
      </c>
      <c r="G10" s="18">
        <v>71209498.033229753</v>
      </c>
      <c r="H10" s="18">
        <v>20026724.154683303</v>
      </c>
      <c r="I10" s="18">
        <v>227840486.58012846</v>
      </c>
      <c r="J10" s="18">
        <v>13122493.19422085</v>
      </c>
      <c r="K10" s="18">
        <v>143428920.5766418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299957.87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17132830.609999999</v>
      </c>
      <c r="AA10" s="18">
        <v>47175028.920000002</v>
      </c>
      <c r="AB10" s="18">
        <v>0</v>
      </c>
      <c r="AC10" s="18">
        <v>0</v>
      </c>
      <c r="AD10" s="18">
        <v>3978342.9</v>
      </c>
      <c r="AE10" s="18">
        <v>77067135.280000001</v>
      </c>
      <c r="AF10" s="18">
        <v>0</v>
      </c>
      <c r="AG10" s="18">
        <v>0</v>
      </c>
      <c r="AH10" s="18">
        <v>0</v>
      </c>
      <c r="AI10" s="18">
        <v>0</v>
      </c>
      <c r="AJ10" s="18">
        <v>367358755.53999996</v>
      </c>
      <c r="AK10" s="18">
        <v>327887.64</v>
      </c>
      <c r="AL10" s="18">
        <v>117554825.55</v>
      </c>
      <c r="AM10" s="18">
        <v>0</v>
      </c>
      <c r="AN10" s="18">
        <v>0</v>
      </c>
      <c r="AO10" s="18">
        <v>140489729.65000001</v>
      </c>
      <c r="AP10" s="18">
        <v>0</v>
      </c>
      <c r="AQ10" s="18">
        <v>54642329.420000002</v>
      </c>
      <c r="AR10" s="18">
        <v>0</v>
      </c>
      <c r="AS10" s="18">
        <v>0</v>
      </c>
      <c r="AT10" s="18">
        <v>1145.45</v>
      </c>
      <c r="AU10" s="18">
        <v>13671140.779999999</v>
      </c>
      <c r="AV10" s="18">
        <v>6374038.0099999998</v>
      </c>
      <c r="AW10" s="18">
        <v>43485110.299999997</v>
      </c>
      <c r="AX10" s="18">
        <v>0</v>
      </c>
      <c r="AY10" s="18">
        <v>100260.45</v>
      </c>
      <c r="AZ10" s="18">
        <v>0</v>
      </c>
      <c r="BA10" s="18">
        <v>0</v>
      </c>
      <c r="BB10" s="18">
        <v>0</v>
      </c>
      <c r="BC10" s="18">
        <v>1104821.74</v>
      </c>
      <c r="BD10" s="18">
        <v>0</v>
      </c>
      <c r="BE10" s="18">
        <v>1185369.79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31573622.350000001</v>
      </c>
      <c r="BL10" s="18">
        <v>0</v>
      </c>
      <c r="BM10" s="18">
        <v>7186286.1799999997</v>
      </c>
      <c r="BN10" s="18">
        <v>0</v>
      </c>
      <c r="BO10" s="18">
        <v>0</v>
      </c>
      <c r="BP10" s="18">
        <v>3963261.71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1906635.22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14929592.050000001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2157714.7999999998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23688681.780000001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5761271.5199999996</v>
      </c>
      <c r="ED10" s="18">
        <v>0</v>
      </c>
      <c r="EE10" s="18">
        <v>847011.75</v>
      </c>
      <c r="EF10" s="18">
        <v>12461274.939999999</v>
      </c>
      <c r="EG10" s="18">
        <v>12196458.1</v>
      </c>
      <c r="EH10" s="18">
        <v>0</v>
      </c>
      <c r="EI10" s="18">
        <v>1452009.05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428130.57</v>
      </c>
      <c r="EQ10" s="18">
        <v>0</v>
      </c>
      <c r="ER10" s="18">
        <v>0</v>
      </c>
      <c r="ES10" s="18">
        <v>0</v>
      </c>
      <c r="ET10" s="18">
        <v>0</v>
      </c>
      <c r="EU10" s="18">
        <v>48076593.420000002</v>
      </c>
      <c r="EV10" s="18">
        <v>5759738.8399999999</v>
      </c>
      <c r="EW10" s="18">
        <v>0</v>
      </c>
      <c r="EX10" s="18">
        <v>167162084.36000001</v>
      </c>
      <c r="EY10" s="18">
        <v>0</v>
      </c>
      <c r="EZ10" s="18">
        <v>788248.81</v>
      </c>
      <c r="FA10" s="18">
        <v>0</v>
      </c>
      <c r="FB10" s="18">
        <v>35563754.560000002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852983.69</v>
      </c>
      <c r="FI10" s="18">
        <v>0</v>
      </c>
      <c r="FJ10" s="18">
        <v>6059137.4199999999</v>
      </c>
      <c r="FK10" s="18">
        <v>0</v>
      </c>
      <c r="FL10" s="18">
        <v>0</v>
      </c>
      <c r="FM10" s="18">
        <v>0</v>
      </c>
      <c r="FN10" s="19">
        <v>0</v>
      </c>
      <c r="FO10" s="19">
        <v>30639355.41</v>
      </c>
      <c r="FP10" s="18">
        <v>0</v>
      </c>
      <c r="FQ10" s="18">
        <v>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30638964.93</v>
      </c>
      <c r="GB10" s="18">
        <v>0</v>
      </c>
      <c r="GC10" s="18">
        <v>7983158.71</v>
      </c>
      <c r="GD10" s="18">
        <v>0</v>
      </c>
      <c r="GE10" s="18">
        <v>22655806.219999999</v>
      </c>
      <c r="GF10" s="18">
        <v>0</v>
      </c>
      <c r="GG10" s="18">
        <v>336560.55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785073571.24000013</v>
      </c>
      <c r="HU10" s="18">
        <v>1004052021.7899995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1.75</v>
      </c>
      <c r="E11" s="19">
        <v>0</v>
      </c>
      <c r="F11" s="18">
        <v>1.75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196121268.05000001</v>
      </c>
      <c r="AK11" s="18">
        <v>0</v>
      </c>
      <c r="AL11" s="18">
        <v>10801548.75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350575.06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229663.05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2243261.83</v>
      </c>
      <c r="EW11" s="18">
        <v>0</v>
      </c>
      <c r="EX11" s="18">
        <v>69393549.409999996</v>
      </c>
      <c r="EY11" s="18">
        <v>0</v>
      </c>
      <c r="EZ11" s="18">
        <v>483466.84</v>
      </c>
      <c r="FA11" s="18">
        <v>0</v>
      </c>
      <c r="FB11" s="18">
        <v>17931767.18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468772.11</v>
      </c>
      <c r="FI11" s="18">
        <v>0</v>
      </c>
      <c r="FJ11" s="18">
        <v>2789091.93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300835940.86000007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6237969.6999999993</v>
      </c>
      <c r="E13" s="19">
        <v>0</v>
      </c>
      <c r="F13" s="18">
        <v>0</v>
      </c>
      <c r="G13" s="18">
        <v>0</v>
      </c>
      <c r="H13" s="18">
        <v>2690157.76</v>
      </c>
      <c r="I13" s="18">
        <v>0</v>
      </c>
      <c r="J13" s="18">
        <v>3547811.94</v>
      </c>
      <c r="K13" s="18">
        <v>0</v>
      </c>
      <c r="L13" s="18">
        <v>228761.82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149871438.32667378</v>
      </c>
      <c r="AK13" s="18">
        <v>0</v>
      </c>
      <c r="AL13" s="18">
        <v>2206471.7855480001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0.56999999999999995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9585.5299999999988</v>
      </c>
      <c r="BC13" s="18">
        <v>0</v>
      </c>
      <c r="BD13" s="18">
        <v>196364.71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240434.9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2576.9899999999998</v>
      </c>
      <c r="CM13" s="18">
        <v>0</v>
      </c>
      <c r="CN13" s="18">
        <v>90312.21</v>
      </c>
      <c r="CO13" s="18">
        <v>0</v>
      </c>
      <c r="CP13" s="18">
        <v>0</v>
      </c>
      <c r="CQ13" s="18">
        <v>0</v>
      </c>
      <c r="CR13" s="18">
        <v>89643.540000000008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1055312.05</v>
      </c>
      <c r="EC13" s="18">
        <v>0</v>
      </c>
      <c r="ED13" s="18">
        <v>0</v>
      </c>
      <c r="EE13" s="18">
        <v>0</v>
      </c>
      <c r="EF13" s="18">
        <v>1741603.72</v>
      </c>
      <c r="EG13" s="18">
        <v>0</v>
      </c>
      <c r="EH13" s="18">
        <v>405332.85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162495506.48222178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143066782.43000001</v>
      </c>
      <c r="F14" s="18">
        <v>0</v>
      </c>
      <c r="G14" s="18">
        <v>0</v>
      </c>
      <c r="H14" s="18">
        <v>0</v>
      </c>
      <c r="I14" s="18">
        <v>71443297.291204676</v>
      </c>
      <c r="J14" s="18">
        <v>0</v>
      </c>
      <c r="K14" s="18">
        <v>71623485.138795346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351429746</v>
      </c>
      <c r="AK14" s="18">
        <v>0</v>
      </c>
      <c r="AL14" s="18">
        <v>10669474.58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887243.23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362986463.79000002</v>
      </c>
      <c r="HU14" s="18">
        <v>143066782.43000001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213184.31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646745.87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859930.17999999993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312166.9348744005</v>
      </c>
      <c r="DO16" s="18">
        <v>0</v>
      </c>
      <c r="DP16" s="18">
        <v>0</v>
      </c>
      <c r="DQ16" s="18">
        <v>4169269.7874135505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312166.9348744005</v>
      </c>
      <c r="HU16" s="18">
        <v>4169269.7874135505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31443358</v>
      </c>
      <c r="E17" s="19">
        <v>0</v>
      </c>
      <c r="F17" s="18">
        <v>16524</v>
      </c>
      <c r="G17" s="18">
        <v>0</v>
      </c>
      <c r="H17" s="18">
        <v>5516233</v>
      </c>
      <c r="I17" s="18">
        <v>0</v>
      </c>
      <c r="J17" s="18">
        <v>25910601</v>
      </c>
      <c r="K17" s="18">
        <v>0</v>
      </c>
      <c r="L17" s="18">
        <v>4316439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2377626</v>
      </c>
      <c r="AA17" s="18">
        <v>0</v>
      </c>
      <c r="AB17" s="18">
        <v>0</v>
      </c>
      <c r="AC17" s="18">
        <v>0</v>
      </c>
      <c r="AD17" s="18">
        <v>1262900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163991530.22999999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18956425</v>
      </c>
      <c r="AU17" s="18">
        <v>0</v>
      </c>
      <c r="AV17" s="18">
        <v>37791176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114755</v>
      </c>
      <c r="BC17" s="18">
        <v>0</v>
      </c>
      <c r="BD17" s="18">
        <v>3572389</v>
      </c>
      <c r="BE17" s="18">
        <v>0</v>
      </c>
      <c r="BF17" s="18">
        <v>0</v>
      </c>
      <c r="BG17" s="18">
        <v>0</v>
      </c>
      <c r="BH17" s="18">
        <v>17861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243205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3282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13177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57163063</v>
      </c>
      <c r="CK17" s="18">
        <v>0</v>
      </c>
      <c r="CL17" s="18">
        <v>6285210</v>
      </c>
      <c r="CM17" s="18">
        <v>0</v>
      </c>
      <c r="CN17" s="18">
        <v>8992994</v>
      </c>
      <c r="CO17" s="18">
        <v>0</v>
      </c>
      <c r="CP17" s="18">
        <v>0</v>
      </c>
      <c r="CQ17" s="18">
        <v>0</v>
      </c>
      <c r="CR17" s="18">
        <v>5947427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1450641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5432736</v>
      </c>
      <c r="EC17" s="18">
        <v>0</v>
      </c>
      <c r="ED17" s="18">
        <v>115530</v>
      </c>
      <c r="EE17" s="18">
        <v>0</v>
      </c>
      <c r="EF17" s="18">
        <v>16452054</v>
      </c>
      <c r="EG17" s="18">
        <v>0</v>
      </c>
      <c r="EH17" s="18">
        <v>766874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366710652.23000002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7677407.9893688727</v>
      </c>
      <c r="E18" s="19">
        <v>149558.8201825092</v>
      </c>
      <c r="F18" s="18">
        <v>28546.384311012418</v>
      </c>
      <c r="G18" s="18">
        <v>556.09439591375337</v>
      </c>
      <c r="H18" s="18">
        <v>3419301.0858258982</v>
      </c>
      <c r="I18" s="18">
        <v>66609.282319374674</v>
      </c>
      <c r="J18" s="18">
        <v>4229560.519231962</v>
      </c>
      <c r="K18" s="18">
        <v>82393.443467220757</v>
      </c>
      <c r="L18" s="18">
        <v>3150118.45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201696.41</v>
      </c>
      <c r="AA18" s="18">
        <v>0</v>
      </c>
      <c r="AB18" s="18">
        <v>0</v>
      </c>
      <c r="AC18" s="18">
        <v>0</v>
      </c>
      <c r="AD18" s="18">
        <v>206350.41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3970905.3</v>
      </c>
      <c r="AU18" s="18">
        <v>0</v>
      </c>
      <c r="AV18" s="18">
        <v>1458193.97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926.9</v>
      </c>
      <c r="BC18" s="18">
        <v>118.76</v>
      </c>
      <c r="BD18" s="18">
        <v>1451916.09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493539.92</v>
      </c>
      <c r="BK18" s="18">
        <v>0</v>
      </c>
      <c r="BL18" s="18">
        <v>4164938.47</v>
      </c>
      <c r="BM18" s="18">
        <v>0</v>
      </c>
      <c r="BN18" s="18">
        <v>0</v>
      </c>
      <c r="BO18" s="18">
        <v>0</v>
      </c>
      <c r="BP18" s="18">
        <v>244229.8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6.93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29681710.829999998</v>
      </c>
      <c r="CK18" s="18">
        <v>438974.22</v>
      </c>
      <c r="CL18" s="18">
        <v>2823299.49</v>
      </c>
      <c r="CM18" s="18">
        <v>26107.52</v>
      </c>
      <c r="CN18" s="18">
        <v>4391.59</v>
      </c>
      <c r="CO18" s="18">
        <v>0</v>
      </c>
      <c r="CP18" s="18">
        <v>0</v>
      </c>
      <c r="CQ18" s="18">
        <v>0</v>
      </c>
      <c r="CR18" s="18">
        <v>2917941.08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200.92</v>
      </c>
      <c r="DY18" s="18">
        <v>0</v>
      </c>
      <c r="DZ18" s="18">
        <v>0</v>
      </c>
      <c r="EA18" s="18">
        <v>0</v>
      </c>
      <c r="EB18" s="18">
        <v>2815925.89</v>
      </c>
      <c r="EC18" s="18">
        <v>0</v>
      </c>
      <c r="ED18" s="18">
        <v>1275878.72</v>
      </c>
      <c r="EE18" s="18">
        <v>0</v>
      </c>
      <c r="EF18" s="18">
        <v>6337720.6399999997</v>
      </c>
      <c r="EG18" s="18">
        <v>-199933.38</v>
      </c>
      <c r="EH18" s="18">
        <v>2578593.41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1425379.33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72881473.409368873</v>
      </c>
      <c r="HU18" s="18">
        <v>440790.61018250918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27649857.960000001</v>
      </c>
      <c r="E20" s="19">
        <v>0</v>
      </c>
      <c r="F20" s="18">
        <v>0</v>
      </c>
      <c r="G20" s="18">
        <v>0</v>
      </c>
      <c r="H20" s="18">
        <v>4761122.29</v>
      </c>
      <c r="I20" s="18">
        <v>0</v>
      </c>
      <c r="J20" s="18">
        <v>22888735.670000002</v>
      </c>
      <c r="K20" s="18">
        <v>0</v>
      </c>
      <c r="L20" s="18">
        <v>2323619.21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10095342.16</v>
      </c>
      <c r="AA20" s="18">
        <v>0</v>
      </c>
      <c r="AB20" s="18">
        <v>0</v>
      </c>
      <c r="AC20" s="18">
        <v>0</v>
      </c>
      <c r="AD20" s="18">
        <v>456945.44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113769018.78</v>
      </c>
      <c r="AK20" s="18">
        <v>0</v>
      </c>
      <c r="AL20" s="18">
        <v>2298075.16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11065.27</v>
      </c>
      <c r="BC20" s="18">
        <v>0</v>
      </c>
      <c r="BD20" s="18">
        <v>522697.11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273591.55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5795097.75</v>
      </c>
      <c r="EC20" s="18">
        <v>0</v>
      </c>
      <c r="ED20" s="18">
        <v>82699.429999999993</v>
      </c>
      <c r="EE20" s="18">
        <v>0</v>
      </c>
      <c r="EF20" s="18">
        <v>937875.47</v>
      </c>
      <c r="EG20" s="18">
        <v>0</v>
      </c>
      <c r="EH20" s="18">
        <v>236494.61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108272339.97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4993739.21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4993739.21</v>
      </c>
      <c r="FU20" s="80">
        <v>0</v>
      </c>
      <c r="FV20" s="18">
        <v>0</v>
      </c>
      <c r="FW20" s="18">
        <v>0</v>
      </c>
      <c r="FX20" s="18">
        <v>4993739.21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277718459.08000004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-3526952.34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191253.18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-3681947.0199999996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155177790.03</v>
      </c>
      <c r="AK22" s="18">
        <v>0</v>
      </c>
      <c r="AL22" s="18">
        <v>13622805.85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350046.88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229696.12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2254339.8199999998</v>
      </c>
      <c r="EW22" s="18">
        <v>0</v>
      </c>
      <c r="EX22" s="18">
        <v>69358611.950000003</v>
      </c>
      <c r="EY22" s="18">
        <v>0</v>
      </c>
      <c r="EZ22" s="18">
        <v>521004.5</v>
      </c>
      <c r="FA22" s="18">
        <v>0</v>
      </c>
      <c r="FB22" s="18">
        <v>19365380.859999999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468923.46</v>
      </c>
      <c r="FI22" s="18">
        <v>0</v>
      </c>
      <c r="FJ22" s="18">
        <v>2907607.99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264256214.47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34177879.459999993</v>
      </c>
      <c r="E23" s="19">
        <v>545414.02</v>
      </c>
      <c r="F23" s="18">
        <v>5566.5</v>
      </c>
      <c r="G23" s="18">
        <v>0</v>
      </c>
      <c r="H23" s="18">
        <v>6838198.4900000002</v>
      </c>
      <c r="I23" s="18">
        <v>0</v>
      </c>
      <c r="J23" s="18">
        <v>27334114.469999991</v>
      </c>
      <c r="K23" s="18">
        <v>545414.02</v>
      </c>
      <c r="L23" s="18">
        <v>345021.72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1592492.22</v>
      </c>
      <c r="AA23" s="18">
        <v>0</v>
      </c>
      <c r="AB23" s="18">
        <v>0</v>
      </c>
      <c r="AC23" s="18">
        <v>0</v>
      </c>
      <c r="AD23" s="18">
        <v>2797070.9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413674319.83999997</v>
      </c>
      <c r="AK23" s="18">
        <v>0</v>
      </c>
      <c r="AL23" s="18">
        <v>63465106.960000001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7571.2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2307887.35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37385822.530000001</v>
      </c>
      <c r="CK23" s="18">
        <v>1851769.6400000001</v>
      </c>
      <c r="CL23" s="18">
        <v>6723007.8300000001</v>
      </c>
      <c r="CM23" s="18">
        <v>14106.07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40.17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6620.27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478.13</v>
      </c>
      <c r="DV23" s="18">
        <v>0</v>
      </c>
      <c r="DW23" s="18">
        <v>0</v>
      </c>
      <c r="DX23" s="18">
        <v>1410.24</v>
      </c>
      <c r="DY23" s="18">
        <v>0</v>
      </c>
      <c r="DZ23" s="18">
        <v>0</v>
      </c>
      <c r="EA23" s="18">
        <v>0</v>
      </c>
      <c r="EB23" s="18">
        <v>1370165.62</v>
      </c>
      <c r="EC23" s="18">
        <v>29083.5</v>
      </c>
      <c r="ED23" s="18">
        <v>0</v>
      </c>
      <c r="EE23" s="18">
        <v>0</v>
      </c>
      <c r="EF23" s="18">
        <v>3789694.83</v>
      </c>
      <c r="EG23" s="18">
        <v>64292.68</v>
      </c>
      <c r="EH23" s="18">
        <v>106673.11</v>
      </c>
      <c r="EI23" s="18">
        <v>36507.17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1837651.65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18062413.48</v>
      </c>
      <c r="EW23" s="18">
        <v>0</v>
      </c>
      <c r="EX23" s="18">
        <v>554785633.59000003</v>
      </c>
      <c r="EY23" s="18">
        <v>0</v>
      </c>
      <c r="EZ23" s="18">
        <v>4260820.4000000004</v>
      </c>
      <c r="FA23" s="18">
        <v>0</v>
      </c>
      <c r="FB23" s="18">
        <v>158268368.05000001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3751766.19</v>
      </c>
      <c r="FI23" s="18">
        <v>0</v>
      </c>
      <c r="FJ23" s="18">
        <v>23495536.460000001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1332223961.1100001</v>
      </c>
      <c r="HU23" s="18">
        <v>2542195.5099999998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5</v>
      </c>
      <c r="E24" s="19">
        <v>0</v>
      </c>
      <c r="F24" s="18">
        <v>0</v>
      </c>
      <c r="G24" s="18">
        <v>0</v>
      </c>
      <c r="H24" s="18">
        <v>2.5228279208860549</v>
      </c>
      <c r="I24" s="18">
        <v>0</v>
      </c>
      <c r="J24" s="18">
        <v>2.4771720791139447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220207509.19</v>
      </c>
      <c r="AK24" s="18">
        <v>0</v>
      </c>
      <c r="AL24" s="18">
        <v>102306928.37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291626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322806173.78999996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8195779.080000001</v>
      </c>
      <c r="E25" s="19">
        <v>0</v>
      </c>
      <c r="F25" s="18">
        <v>0</v>
      </c>
      <c r="G25" s="18">
        <v>0</v>
      </c>
      <c r="H25" s="18">
        <v>1479405.83</v>
      </c>
      <c r="I25" s="18">
        <v>0</v>
      </c>
      <c r="J25" s="18">
        <v>6716373.2500000009</v>
      </c>
      <c r="K25" s="18">
        <v>0</v>
      </c>
      <c r="L25" s="18">
        <v>2633254.62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1595321.67</v>
      </c>
      <c r="AA25" s="18">
        <v>0</v>
      </c>
      <c r="AB25" s="18">
        <v>0</v>
      </c>
      <c r="AC25" s="18">
        <v>0</v>
      </c>
      <c r="AD25" s="18">
        <v>635328.31000000006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157278848.50999999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226053.08</v>
      </c>
      <c r="AU25" s="18">
        <v>0</v>
      </c>
      <c r="AV25" s="18">
        <v>42260.559999999503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31071.35</v>
      </c>
      <c r="BC25" s="18">
        <v>0</v>
      </c>
      <c r="BD25" s="18">
        <v>814906.99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315135.55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3508.51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26670053.850000001</v>
      </c>
      <c r="CK25" s="18">
        <v>0</v>
      </c>
      <c r="CL25" s="18">
        <v>1018633.57</v>
      </c>
      <c r="CM25" s="18">
        <v>0</v>
      </c>
      <c r="CN25" s="18">
        <v>853071.59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9954.69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4208506.09</v>
      </c>
      <c r="EC25" s="18">
        <v>0</v>
      </c>
      <c r="ED25" s="18">
        <v>0</v>
      </c>
      <c r="EE25" s="18">
        <v>0</v>
      </c>
      <c r="EF25" s="18">
        <v>4596661.25</v>
      </c>
      <c r="EG25" s="18">
        <v>0</v>
      </c>
      <c r="EH25" s="18">
        <v>328699.26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803903.35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7879111.3700000001</v>
      </c>
      <c r="EW25" s="18">
        <v>0</v>
      </c>
      <c r="EX25" s="18">
        <v>242791762.34999999</v>
      </c>
      <c r="EY25" s="18">
        <v>0</v>
      </c>
      <c r="EZ25" s="18">
        <v>1785471.23</v>
      </c>
      <c r="FA25" s="18">
        <v>0</v>
      </c>
      <c r="FB25" s="18">
        <v>66235119.009999998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1641080.8</v>
      </c>
      <c r="FI25" s="18">
        <v>0</v>
      </c>
      <c r="FJ25" s="18">
        <v>10029157.48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540622654.12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761262.65999999992</v>
      </c>
      <c r="E26" s="19">
        <v>0</v>
      </c>
      <c r="F26" s="18">
        <v>748225.40999999992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142.62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120150747.06</v>
      </c>
      <c r="AK26" s="18">
        <v>0</v>
      </c>
      <c r="AL26" s="18">
        <v>2460481.25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88.61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52254.900000000009</v>
      </c>
      <c r="BC26" s="18">
        <v>0</v>
      </c>
      <c r="BD26" s="18">
        <v>11236.74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318877.68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1605533.2699999998</v>
      </c>
      <c r="CK26" s="18">
        <v>0</v>
      </c>
      <c r="CL26" s="18">
        <v>81577.290000000008</v>
      </c>
      <c r="CM26" s="18">
        <v>0</v>
      </c>
      <c r="CN26" s="18">
        <v>294754.65000000002</v>
      </c>
      <c r="CO26" s="18">
        <v>0</v>
      </c>
      <c r="CP26" s="18">
        <v>0</v>
      </c>
      <c r="CQ26" s="18">
        <v>0</v>
      </c>
      <c r="CR26" s="18">
        <v>17037.510000000002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8787.65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2970.88</v>
      </c>
      <c r="DY26" s="18">
        <v>0</v>
      </c>
      <c r="DZ26" s="18">
        <v>0</v>
      </c>
      <c r="EA26" s="18">
        <v>0</v>
      </c>
      <c r="EB26" s="18">
        <v>39958.74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510523.86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126347755.57000002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145687377.69722798</v>
      </c>
      <c r="AK27" s="18">
        <v>0</v>
      </c>
      <c r="AL27" s="18">
        <v>6228139.9927719999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261754.72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152177272.41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2780755.029999997</v>
      </c>
      <c r="E28" s="19">
        <v>58.690000000000047</v>
      </c>
      <c r="F28" s="18">
        <v>0</v>
      </c>
      <c r="G28" s="18">
        <v>0</v>
      </c>
      <c r="H28" s="18">
        <v>1709.1500000000033</v>
      </c>
      <c r="I28" s="18">
        <v>0</v>
      </c>
      <c r="J28" s="18">
        <v>2779045.8799999971</v>
      </c>
      <c r="K28" s="18">
        <v>58.690000000000047</v>
      </c>
      <c r="L28" s="18">
        <v>425083.39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245333837.23999998</v>
      </c>
      <c r="AK28" s="18">
        <v>0</v>
      </c>
      <c r="AL28" s="18">
        <v>2202570.11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3105.15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344229.8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3717499.2</v>
      </c>
      <c r="CK28" s="18">
        <v>354988.37</v>
      </c>
      <c r="CL28" s="18">
        <v>22230.01</v>
      </c>
      <c r="CM28" s="18">
        <v>14.24</v>
      </c>
      <c r="CN28" s="18">
        <v>17992.990000000002</v>
      </c>
      <c r="CO28" s="18">
        <v>28.45</v>
      </c>
      <c r="CP28" s="18">
        <v>0</v>
      </c>
      <c r="CQ28" s="18">
        <v>0</v>
      </c>
      <c r="CR28" s="18">
        <v>10513.66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1023593.13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0.2</v>
      </c>
      <c r="DY28" s="18">
        <v>0</v>
      </c>
      <c r="DZ28" s="18">
        <v>0</v>
      </c>
      <c r="EA28" s="18">
        <v>0</v>
      </c>
      <c r="EB28" s="18">
        <v>326988.34999999998</v>
      </c>
      <c r="EC28" s="18">
        <v>528066.01</v>
      </c>
      <c r="ED28" s="18">
        <v>0</v>
      </c>
      <c r="EE28" s="18">
        <v>0</v>
      </c>
      <c r="EF28" s="18">
        <v>2358256.7200000002</v>
      </c>
      <c r="EG28" s="18">
        <v>0</v>
      </c>
      <c r="EH28" s="18">
        <v>72890.41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114831.53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1121495.6399999999</v>
      </c>
      <c r="EW28" s="18">
        <v>0</v>
      </c>
      <c r="EX28" s="18">
        <v>33244057.77</v>
      </c>
      <c r="EY28" s="18">
        <v>0</v>
      </c>
      <c r="EZ28" s="18">
        <v>142674.23999999999</v>
      </c>
      <c r="FA28" s="18">
        <v>0</v>
      </c>
      <c r="FB28" s="18">
        <v>8949444.25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231276.05</v>
      </c>
      <c r="FI28" s="18">
        <v>0</v>
      </c>
      <c r="FJ28" s="18">
        <v>1394545.96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303855272.20999992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244229.8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244142.34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8.83</v>
      </c>
      <c r="E30" s="19">
        <v>0</v>
      </c>
      <c r="F30" s="18">
        <v>8.83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185692643.41999999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283303.34999999998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229696.12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2254339.8199999998</v>
      </c>
      <c r="EW30" s="18">
        <v>0</v>
      </c>
      <c r="EX30" s="18">
        <v>69358776.980000004</v>
      </c>
      <c r="EY30" s="18">
        <v>0</v>
      </c>
      <c r="EZ30" s="18">
        <v>521004.5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468923.46</v>
      </c>
      <c r="FG30" s="18">
        <v>0</v>
      </c>
      <c r="FH30" s="18">
        <v>19363768.16</v>
      </c>
      <c r="FI30" s="18">
        <v>0</v>
      </c>
      <c r="FJ30" s="18">
        <v>2907403.81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281079868.44999999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131257461.52</v>
      </c>
      <c r="AK31" s="18">
        <v>0</v>
      </c>
      <c r="AL31" s="18">
        <v>2162032.1800000002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213184.31000000003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133632678.01000001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13606736.952951999</v>
      </c>
      <c r="E32" s="19">
        <v>0</v>
      </c>
      <c r="F32" s="18">
        <v>0</v>
      </c>
      <c r="G32" s="18">
        <v>0</v>
      </c>
      <c r="H32" s="18">
        <v>1170064.239447</v>
      </c>
      <c r="I32" s="18">
        <v>0</v>
      </c>
      <c r="J32" s="18">
        <v>12436672.713505</v>
      </c>
      <c r="K32" s="18">
        <v>0</v>
      </c>
      <c r="L32" s="18">
        <v>1828305.9571169999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7078017.8810989996</v>
      </c>
      <c r="AA32" s="18">
        <v>0</v>
      </c>
      <c r="AB32" s="18">
        <v>0</v>
      </c>
      <c r="AC32" s="18">
        <v>0</v>
      </c>
      <c r="AD32" s="18">
        <v>249016.017417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282442543.5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12583.590177</v>
      </c>
      <c r="BC32" s="18">
        <v>0</v>
      </c>
      <c r="BD32" s="18">
        <v>1103071.9058729999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628634.43999999994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17517396.859694</v>
      </c>
      <c r="CK32" s="18">
        <v>0</v>
      </c>
      <c r="CL32" s="18">
        <v>1615273.5179369999</v>
      </c>
      <c r="CM32" s="18">
        <v>0</v>
      </c>
      <c r="CN32" s="18">
        <v>1582347.435177</v>
      </c>
      <c r="CO32" s="18">
        <v>0</v>
      </c>
      <c r="CP32" s="18">
        <v>0</v>
      </c>
      <c r="CQ32" s="18">
        <v>0</v>
      </c>
      <c r="CR32" s="18">
        <v>1612787.895123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374.47999800000002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7422.5400179999997</v>
      </c>
      <c r="DY32" s="18">
        <v>0</v>
      </c>
      <c r="DZ32" s="18">
        <v>0</v>
      </c>
      <c r="EA32" s="18">
        <v>0</v>
      </c>
      <c r="EB32" s="18">
        <v>415586.46893199999</v>
      </c>
      <c r="EC32" s="18">
        <v>0</v>
      </c>
      <c r="ED32" s="18">
        <v>176284.02671100001</v>
      </c>
      <c r="EE32" s="18">
        <v>0</v>
      </c>
      <c r="EF32" s="18">
        <v>7451244.8522589998</v>
      </c>
      <c r="EG32" s="18">
        <v>0</v>
      </c>
      <c r="EH32" s="18">
        <v>29957.040039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214015.23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2877157.06</v>
      </c>
      <c r="EW32" s="18">
        <v>0</v>
      </c>
      <c r="EX32" s="18">
        <v>83630696.239999995</v>
      </c>
      <c r="EY32" s="18">
        <v>0</v>
      </c>
      <c r="EZ32" s="18">
        <v>355062.51</v>
      </c>
      <c r="FA32" s="18">
        <v>0</v>
      </c>
      <c r="FB32" s="18">
        <v>17447668.170000002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426622.96</v>
      </c>
      <c r="FI32" s="18">
        <v>0</v>
      </c>
      <c r="FJ32" s="18">
        <v>2996951.19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445305758.720523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233395767.90000001</v>
      </c>
      <c r="AK33" s="18">
        <v>0</v>
      </c>
      <c r="AL33" s="18">
        <v>44123051.369999997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413650.77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277932470.03999996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150245375.5</v>
      </c>
      <c r="AK34" s="18">
        <v>0</v>
      </c>
      <c r="AL34" s="18">
        <v>2463198.41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301841.91999999998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153010415.82999998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9539230.0866</v>
      </c>
      <c r="E35" s="19">
        <v>1297597.5534000001</v>
      </c>
      <c r="F35" s="18">
        <v>0</v>
      </c>
      <c r="G35" s="18">
        <v>0</v>
      </c>
      <c r="H35" s="18">
        <v>9539230.0866</v>
      </c>
      <c r="I35" s="18">
        <v>1297597.5534000001</v>
      </c>
      <c r="J35" s="18">
        <v>0</v>
      </c>
      <c r="K35" s="18">
        <v>0</v>
      </c>
      <c r="L35" s="18">
        <v>6358712.79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2583719.59</v>
      </c>
      <c r="AA35" s="18">
        <v>3736107.77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80214.98</v>
      </c>
      <c r="AV35" s="18">
        <v>213227.39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48561.55</v>
      </c>
      <c r="BC35" s="18">
        <v>0</v>
      </c>
      <c r="BD35" s="18">
        <v>1360646.1871</v>
      </c>
      <c r="BE35" s="18">
        <v>2.8999999631196299E-3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237868.14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25435.95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43450987.678499997</v>
      </c>
      <c r="CK35" s="18">
        <v>3729353.6914999802</v>
      </c>
      <c r="CL35" s="18">
        <v>372518.00640000001</v>
      </c>
      <c r="CM35" s="18">
        <v>182.96359999992899</v>
      </c>
      <c r="CN35" s="18">
        <v>257821.41</v>
      </c>
      <c r="CO35" s="18">
        <v>182.959999999991</v>
      </c>
      <c r="CP35" s="18">
        <v>0</v>
      </c>
      <c r="CQ35" s="18">
        <v>0</v>
      </c>
      <c r="CR35" s="18">
        <v>258866.15</v>
      </c>
      <c r="CS35" s="18">
        <v>182.95999999993199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153713.64000000001</v>
      </c>
      <c r="EC35" s="18">
        <v>0</v>
      </c>
      <c r="ED35" s="18">
        <v>0</v>
      </c>
      <c r="EE35" s="18">
        <v>0</v>
      </c>
      <c r="EF35" s="18">
        <v>202442.72</v>
      </c>
      <c r="EG35" s="18">
        <v>0</v>
      </c>
      <c r="EH35" s="18">
        <v>18242.41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66963648.938599989</v>
      </c>
      <c r="HU35" s="18">
        <v>9589062.9013999794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141347723.59</v>
      </c>
      <c r="AK36" s="18">
        <v>0</v>
      </c>
      <c r="AL36" s="18">
        <v>2470673.34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380161.82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144198558.75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196033554.90000001</v>
      </c>
      <c r="AE37" s="18">
        <v>13872706.65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1371805.55</v>
      </c>
      <c r="CA37" s="18">
        <v>22158865.34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197405360.45000002</v>
      </c>
      <c r="HU37" s="18">
        <v>36031571.990000002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72701659.230000004</v>
      </c>
      <c r="E38" s="19">
        <v>0</v>
      </c>
      <c r="F38" s="18">
        <v>0</v>
      </c>
      <c r="G38" s="18">
        <v>0</v>
      </c>
      <c r="H38" s="18">
        <v>26504189.170000002</v>
      </c>
      <c r="I38" s="18">
        <v>0</v>
      </c>
      <c r="J38" s="18">
        <v>46197470.060000002</v>
      </c>
      <c r="K38" s="18">
        <v>0</v>
      </c>
      <c r="L38" s="18">
        <v>417761.01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129355.84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113407445.28999999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13903.5</v>
      </c>
      <c r="AU38" s="18">
        <v>0</v>
      </c>
      <c r="AV38" s="18">
        <v>115137.22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28883.52</v>
      </c>
      <c r="BC38" s="18">
        <v>0</v>
      </c>
      <c r="BD38" s="18">
        <v>879284.58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284553.65999999997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7288.74</v>
      </c>
      <c r="CC38" s="18">
        <v>487272.5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68.7</v>
      </c>
      <c r="DY38" s="18">
        <v>0</v>
      </c>
      <c r="DZ38" s="18">
        <v>0</v>
      </c>
      <c r="EA38" s="18">
        <v>0</v>
      </c>
      <c r="EB38" s="18">
        <v>1206069.58</v>
      </c>
      <c r="EC38" s="18">
        <v>0</v>
      </c>
      <c r="ED38" s="18">
        <v>0</v>
      </c>
      <c r="EE38" s="18">
        <v>0</v>
      </c>
      <c r="EF38" s="18">
        <v>594278.82999999996</v>
      </c>
      <c r="EG38" s="18">
        <v>0</v>
      </c>
      <c r="EH38" s="18">
        <v>8754.9699999999993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11512.34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191637748.01000005</v>
      </c>
      <c r="HU38" s="18">
        <v>487272.5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235171491.33000001</v>
      </c>
      <c r="AK39" s="18">
        <v>0</v>
      </c>
      <c r="AL39" s="18">
        <v>2453055.63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241555.78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237866102.74000001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4989625.96</v>
      </c>
      <c r="E40" s="19">
        <v>0</v>
      </c>
      <c r="F40" s="18">
        <v>184422.56</v>
      </c>
      <c r="G40" s="18">
        <v>0</v>
      </c>
      <c r="H40" s="18">
        <v>3523844.55</v>
      </c>
      <c r="I40" s="18">
        <v>0</v>
      </c>
      <c r="J40" s="18">
        <v>1281358.8500000001</v>
      </c>
      <c r="K40" s="18">
        <v>0</v>
      </c>
      <c r="L40" s="18">
        <v>299538.6312</v>
      </c>
      <c r="M40" s="18">
        <v>41010.370000000003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982888.25</v>
      </c>
      <c r="AA40" s="18">
        <v>0</v>
      </c>
      <c r="AB40" s="18">
        <v>0</v>
      </c>
      <c r="AC40" s="18">
        <v>0</v>
      </c>
      <c r="AD40" s="18">
        <v>1321441.8999999999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378541290.04999989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625889.02</v>
      </c>
      <c r="AU40" s="18">
        <v>47353.89</v>
      </c>
      <c r="AV40" s="18">
        <v>416330.02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48749.932800000002</v>
      </c>
      <c r="BC40" s="18">
        <v>10278.459999999999</v>
      </c>
      <c r="BD40" s="18">
        <v>327365.7499</v>
      </c>
      <c r="BE40" s="18">
        <v>42023.06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818563.49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13258130.1492</v>
      </c>
      <c r="CK40" s="18">
        <v>1005901.35</v>
      </c>
      <c r="CL40" s="18">
        <v>570771.61809999996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518813.42810000002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705925.27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107100.64</v>
      </c>
      <c r="DY40" s="18">
        <v>0</v>
      </c>
      <c r="DZ40" s="18">
        <v>0</v>
      </c>
      <c r="EA40" s="18">
        <v>0</v>
      </c>
      <c r="EB40" s="18">
        <v>2910255.454109</v>
      </c>
      <c r="EC40" s="18">
        <v>44076.36</v>
      </c>
      <c r="ED40" s="18">
        <v>165614.76</v>
      </c>
      <c r="EE40" s="18">
        <v>3275889</v>
      </c>
      <c r="EF40" s="18">
        <v>6743301.1600000001</v>
      </c>
      <c r="EG40" s="18">
        <v>6220347.4100000001</v>
      </c>
      <c r="EH40" s="18">
        <v>954128.72019999998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414305724.20360887</v>
      </c>
      <c r="HU40" s="18">
        <v>10793551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119596.78</v>
      </c>
      <c r="E41" s="19">
        <v>0</v>
      </c>
      <c r="F41" s="18">
        <v>0</v>
      </c>
      <c r="G41" s="18">
        <v>0</v>
      </c>
      <c r="H41" s="18">
        <v>64400.42</v>
      </c>
      <c r="I41" s="18">
        <v>0</v>
      </c>
      <c r="J41" s="18">
        <v>55196.36</v>
      </c>
      <c r="K41" s="18">
        <v>0</v>
      </c>
      <c r="L41" s="18">
        <v>24944.47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8087.83</v>
      </c>
      <c r="BC41" s="18">
        <v>0</v>
      </c>
      <c r="BD41" s="18">
        <v>14941.41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1412181.37</v>
      </c>
      <c r="CK41" s="18">
        <v>0</v>
      </c>
      <c r="CL41" s="18">
        <v>13255.21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103062.5</v>
      </c>
      <c r="EC41" s="18">
        <v>0</v>
      </c>
      <c r="ED41" s="18">
        <v>0</v>
      </c>
      <c r="EE41" s="18">
        <v>0</v>
      </c>
      <c r="EF41" s="18">
        <v>579570.48</v>
      </c>
      <c r="EG41" s="18">
        <v>0</v>
      </c>
      <c r="EH41" s="18">
        <v>97631.27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2373271.3199999998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34365109.880000003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213173.49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34578283.370000005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111397148</v>
      </c>
      <c r="AK44" s="18">
        <v>0</v>
      </c>
      <c r="AL44" s="18">
        <v>2407259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277708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114082115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242184.31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242184.31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213184.31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213184.31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136348533</v>
      </c>
      <c r="AK48" s="18">
        <v>0</v>
      </c>
      <c r="AL48" s="18">
        <v>1616186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157610.78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138122329.78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286253.55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286253.55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58468922.269999996</v>
      </c>
      <c r="AK51" s="18">
        <v>0</v>
      </c>
      <c r="AL51" s="18">
        <v>1468375.8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271620.33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60208918.399999991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239516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239516</v>
      </c>
      <c r="HU52" s="18">
        <v>0</v>
      </c>
    </row>
    <row r="53" spans="1:229" ht="12.75" customHeight="1">
      <c r="A53" s="57" t="s">
        <v>239</v>
      </c>
      <c r="B53" s="17">
        <v>1058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0</v>
      </c>
      <c r="HU53" s="18">
        <v>0</v>
      </c>
    </row>
    <row r="54" spans="1:229" ht="12.75" customHeight="1">
      <c r="A54" s="57" t="s">
        <v>241</v>
      </c>
      <c r="B54" s="17">
        <v>2001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1673659320.0414417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236193542.43249992</v>
      </c>
      <c r="FU54" s="80">
        <v>0</v>
      </c>
      <c r="FV54" s="18">
        <v>12118404.135999901</v>
      </c>
      <c r="FW54" s="18">
        <v>0</v>
      </c>
      <c r="FX54" s="18">
        <v>224075138.29650003</v>
      </c>
      <c r="FY54" s="18">
        <v>0</v>
      </c>
      <c r="FZ54" s="80">
        <v>1437465777.6089418</v>
      </c>
      <c r="GA54" s="80">
        <v>0</v>
      </c>
      <c r="GB54" s="18">
        <v>255544704.94049725</v>
      </c>
      <c r="GC54" s="18">
        <v>0</v>
      </c>
      <c r="GD54" s="18">
        <v>1181921072.6684446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1673659320.041441</v>
      </c>
      <c r="HU54" s="18">
        <v>0</v>
      </c>
    </row>
    <row r="55" spans="1:229" ht="12.75" customHeight="1">
      <c r="A55" s="57" t="s">
        <v>243</v>
      </c>
      <c r="B55" s="17">
        <v>2002</v>
      </c>
      <c r="C55" s="58" t="s">
        <v>244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3789594.05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0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0</v>
      </c>
      <c r="FU55" s="80">
        <v>0</v>
      </c>
      <c r="FV55" s="18">
        <v>0</v>
      </c>
      <c r="FW55" s="18">
        <v>0</v>
      </c>
      <c r="FX55" s="18">
        <v>0</v>
      </c>
      <c r="FY55" s="18">
        <v>0</v>
      </c>
      <c r="FZ55" s="80">
        <v>0</v>
      </c>
      <c r="GA55" s="80">
        <v>0</v>
      </c>
      <c r="GB55" s="18">
        <v>0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808096849.12500739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811886443.17500734</v>
      </c>
      <c r="HU55" s="18">
        <v>0</v>
      </c>
    </row>
    <row r="56" spans="1:229" ht="12.75" customHeight="1">
      <c r="A56" s="57" t="s">
        <v>246</v>
      </c>
      <c r="B56" s="17">
        <v>2005</v>
      </c>
      <c r="C56" s="58" t="s">
        <v>244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6490990.4900000039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5822371.9100000039</v>
      </c>
      <c r="FU56" s="80">
        <v>0</v>
      </c>
      <c r="FV56" s="18">
        <v>36441.969999999987</v>
      </c>
      <c r="FW56" s="18">
        <v>0</v>
      </c>
      <c r="FX56" s="18">
        <v>5785929.9400000041</v>
      </c>
      <c r="FY56" s="18">
        <v>0</v>
      </c>
      <c r="FZ56" s="80">
        <v>668618.57999999996</v>
      </c>
      <c r="GA56" s="80">
        <v>0</v>
      </c>
      <c r="GB56" s="18">
        <v>0</v>
      </c>
      <c r="GC56" s="18">
        <v>0</v>
      </c>
      <c r="GD56" s="18">
        <v>668618.57999999996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6490990.4900000012</v>
      </c>
      <c r="HU56" s="18">
        <v>0</v>
      </c>
    </row>
    <row r="57" spans="1:229" ht="12.75" customHeight="1">
      <c r="A57" s="57" t="s">
        <v>248</v>
      </c>
      <c r="B57" s="17">
        <v>2006</v>
      </c>
      <c r="C57" s="58" t="s">
        <v>244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250</v>
      </c>
      <c r="B58" s="17">
        <v>2007</v>
      </c>
      <c r="C58" s="58" t="s">
        <v>244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252</v>
      </c>
      <c r="B59" s="17">
        <v>3001</v>
      </c>
      <c r="C59" s="58" t="s">
        <v>253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255</v>
      </c>
      <c r="B60" s="17">
        <v>3002</v>
      </c>
      <c r="C60" s="58" t="s">
        <v>253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3003</v>
      </c>
      <c r="C61" s="58" t="s">
        <v>253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3004</v>
      </c>
      <c r="C62" s="58" t="s">
        <v>253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3005</v>
      </c>
      <c r="C63" s="58" t="s">
        <v>253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3006</v>
      </c>
      <c r="C64" s="58" t="s">
        <v>253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3007</v>
      </c>
      <c r="C65" s="58" t="s">
        <v>253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3008</v>
      </c>
      <c r="C66" s="58" t="s">
        <v>253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3009</v>
      </c>
      <c r="C67" s="58" t="s">
        <v>253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3011</v>
      </c>
      <c r="C68" s="58" t="s">
        <v>253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3012</v>
      </c>
      <c r="C69" s="58" t="s">
        <v>253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3013</v>
      </c>
      <c r="C70" s="58" t="s">
        <v>244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3015</v>
      </c>
      <c r="C71" s="58" t="s">
        <v>253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0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0</v>
      </c>
      <c r="FU71" s="80">
        <v>0</v>
      </c>
      <c r="FV71" s="18">
        <v>0</v>
      </c>
      <c r="FW71" s="18">
        <v>0</v>
      </c>
      <c r="FX71" s="18">
        <v>0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0</v>
      </c>
      <c r="HU71" s="18">
        <v>0</v>
      </c>
    </row>
    <row r="72" spans="1:241" ht="12.75" customHeight="1">
      <c r="A72" s="57" t="s">
        <v>279</v>
      </c>
      <c r="B72" s="17">
        <v>3016</v>
      </c>
      <c r="C72" s="58" t="s">
        <v>253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171286621.4000043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4807116.41</v>
      </c>
      <c r="FU72" s="80">
        <v>0</v>
      </c>
      <c r="FV72" s="18">
        <v>16264.8</v>
      </c>
      <c r="FW72" s="18">
        <v>0</v>
      </c>
      <c r="FX72" s="18">
        <v>4790851.6100000003</v>
      </c>
      <c r="FY72" s="18">
        <v>0</v>
      </c>
      <c r="FZ72" s="80">
        <v>166479504.9900043</v>
      </c>
      <c r="GA72" s="80">
        <v>0</v>
      </c>
      <c r="GB72" s="18">
        <v>0</v>
      </c>
      <c r="GC72" s="18">
        <v>0</v>
      </c>
      <c r="GD72" s="18">
        <v>166479504.9900043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171286621.40000427</v>
      </c>
      <c r="HU72" s="18">
        <v>0</v>
      </c>
    </row>
    <row r="73" spans="1:241" ht="12.75" customHeight="1">
      <c r="A73" s="57" t="s">
        <v>281</v>
      </c>
      <c r="B73" s="17">
        <v>3017</v>
      </c>
      <c r="C73" s="58" t="s">
        <v>253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0</v>
      </c>
      <c r="HU73" s="18">
        <v>0</v>
      </c>
    </row>
    <row r="74" spans="1:241" ht="12.75" customHeight="1">
      <c r="A74" s="57" t="s">
        <v>283</v>
      </c>
      <c r="B74" s="17">
        <v>3018</v>
      </c>
      <c r="C74" s="58" t="s">
        <v>253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10973003.790476188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10973003.790476188</v>
      </c>
      <c r="HU74" s="18">
        <v>0</v>
      </c>
    </row>
    <row r="75" spans="1:241" ht="12.75" customHeight="1">
      <c r="A75" s="59" t="s">
        <v>285</v>
      </c>
      <c r="B75" s="48">
        <v>9000</v>
      </c>
      <c r="C75" s="58" t="s">
        <v>286</v>
      </c>
      <c r="D75" s="49">
        <v>356191863.44892091</v>
      </c>
      <c r="E75" s="49">
        <v>714772102.26358271</v>
      </c>
      <c r="F75" s="49">
        <v>7291105.6754068527</v>
      </c>
      <c r="G75" s="49">
        <v>71210054.127625674</v>
      </c>
      <c r="H75" s="49">
        <v>85668722.299384117</v>
      </c>
      <c r="I75" s="49">
        <v>305343321.6170525</v>
      </c>
      <c r="J75" s="49">
        <v>263232035.47412995</v>
      </c>
      <c r="K75" s="49">
        <v>338218726.51890433</v>
      </c>
      <c r="L75" s="49">
        <v>53819591.538317002</v>
      </c>
      <c r="M75" s="49">
        <v>58417309.909999996</v>
      </c>
      <c r="N75" s="49">
        <v>22974.9</v>
      </c>
      <c r="O75" s="49">
        <v>0</v>
      </c>
      <c r="P75" s="49">
        <v>0</v>
      </c>
      <c r="Q75" s="49">
        <v>0</v>
      </c>
      <c r="R75" s="49">
        <v>0</v>
      </c>
      <c r="S75" s="49">
        <v>299957.87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82877074.431099012</v>
      </c>
      <c r="AA75" s="49">
        <v>74027016.909999996</v>
      </c>
      <c r="AB75" s="49">
        <v>0</v>
      </c>
      <c r="AC75" s="49">
        <v>0</v>
      </c>
      <c r="AD75" s="49">
        <v>209396702.16741702</v>
      </c>
      <c r="AE75" s="49">
        <v>90939841.930000007</v>
      </c>
      <c r="AF75" s="49">
        <v>0</v>
      </c>
      <c r="AG75" s="49">
        <v>0</v>
      </c>
      <c r="AH75" s="49">
        <v>0</v>
      </c>
      <c r="AI75" s="49">
        <v>0</v>
      </c>
      <c r="AJ75" s="49">
        <v>5607905676.0339022</v>
      </c>
      <c r="AK75" s="49">
        <v>327887.64</v>
      </c>
      <c r="AL75" s="49">
        <v>421089184.37832004</v>
      </c>
      <c r="AM75" s="49">
        <v>0</v>
      </c>
      <c r="AN75" s="49">
        <v>0</v>
      </c>
      <c r="AO75" s="49">
        <v>140489729.65000001</v>
      </c>
      <c r="AP75" s="49">
        <v>0</v>
      </c>
      <c r="AQ75" s="49">
        <v>54642329.420000002</v>
      </c>
      <c r="AR75" s="49">
        <v>0</v>
      </c>
      <c r="AS75" s="49">
        <v>0</v>
      </c>
      <c r="AT75" s="49">
        <v>25653848.319999997</v>
      </c>
      <c r="AU75" s="49">
        <v>13985481.58</v>
      </c>
      <c r="AV75" s="49">
        <v>132076438.17999999</v>
      </c>
      <c r="AW75" s="49">
        <v>109620057.31999999</v>
      </c>
      <c r="AX75" s="49">
        <v>0</v>
      </c>
      <c r="AY75" s="49">
        <v>100260.45</v>
      </c>
      <c r="AZ75" s="49">
        <v>912847.6</v>
      </c>
      <c r="BA75" s="49">
        <v>6631702.6600000001</v>
      </c>
      <c r="BB75" s="49">
        <v>405234.00297700003</v>
      </c>
      <c r="BC75" s="49">
        <v>1115218.96</v>
      </c>
      <c r="BD75" s="49">
        <v>11404839.802873002</v>
      </c>
      <c r="BE75" s="49">
        <v>1242323.6429000001</v>
      </c>
      <c r="BF75" s="49">
        <v>0</v>
      </c>
      <c r="BG75" s="49">
        <v>0</v>
      </c>
      <c r="BH75" s="49">
        <v>17861</v>
      </c>
      <c r="BI75" s="49">
        <v>0</v>
      </c>
      <c r="BJ75" s="49">
        <v>493539.92</v>
      </c>
      <c r="BK75" s="49">
        <v>31573622.350000001</v>
      </c>
      <c r="BL75" s="49">
        <v>4164938.47</v>
      </c>
      <c r="BM75" s="49">
        <v>7186286.1799999997</v>
      </c>
      <c r="BN75" s="49">
        <v>0</v>
      </c>
      <c r="BO75" s="49">
        <v>0</v>
      </c>
      <c r="BP75" s="49">
        <v>19287560.739999998</v>
      </c>
      <c r="BQ75" s="49">
        <v>237868.14</v>
      </c>
      <c r="BR75" s="49">
        <v>0</v>
      </c>
      <c r="BS75" s="49">
        <v>0</v>
      </c>
      <c r="BT75" s="49">
        <v>0</v>
      </c>
      <c r="BU75" s="49">
        <v>0</v>
      </c>
      <c r="BV75" s="49">
        <v>29095692.939999998</v>
      </c>
      <c r="BW75" s="49">
        <v>53861124.25</v>
      </c>
      <c r="BX75" s="49">
        <v>14345.17</v>
      </c>
      <c r="BY75" s="49">
        <v>0</v>
      </c>
      <c r="BZ75" s="49">
        <v>1371805.55</v>
      </c>
      <c r="CA75" s="49">
        <v>22158865.34</v>
      </c>
      <c r="CB75" s="49">
        <v>1578423.45</v>
      </c>
      <c r="CC75" s="49">
        <v>3059531.94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236179664.25739399</v>
      </c>
      <c r="CK75" s="49">
        <v>10177452.401499981</v>
      </c>
      <c r="CL75" s="49">
        <v>19923993.312437002</v>
      </c>
      <c r="CM75" s="49">
        <v>823226.61359999981</v>
      </c>
      <c r="CN75" s="49">
        <v>12095121.855177</v>
      </c>
      <c r="CO75" s="49">
        <v>-452915.5</v>
      </c>
      <c r="CP75" s="49">
        <v>0</v>
      </c>
      <c r="CQ75" s="49">
        <v>0</v>
      </c>
      <c r="CR75" s="49">
        <v>11373030.263223</v>
      </c>
      <c r="CS75" s="49">
        <v>57232.159999999931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4242938.1299980003</v>
      </c>
      <c r="DE75" s="49">
        <v>24611448.140000001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6620.27</v>
      </c>
      <c r="DM75" s="49">
        <v>0</v>
      </c>
      <c r="DN75" s="49">
        <v>312166.9348744005</v>
      </c>
      <c r="DO75" s="49">
        <v>2157714.7999999998</v>
      </c>
      <c r="DP75" s="49">
        <v>0</v>
      </c>
      <c r="DQ75" s="49">
        <v>4169269.7874135505</v>
      </c>
      <c r="DR75" s="49">
        <v>0</v>
      </c>
      <c r="DS75" s="49">
        <v>0</v>
      </c>
      <c r="DT75" s="49">
        <v>6.56</v>
      </c>
      <c r="DU75" s="49">
        <v>478.13</v>
      </c>
      <c r="DV75" s="49">
        <v>0</v>
      </c>
      <c r="DW75" s="49">
        <v>23688681.780000001</v>
      </c>
      <c r="DX75" s="49">
        <v>119174.120018</v>
      </c>
      <c r="DY75" s="49">
        <v>0</v>
      </c>
      <c r="DZ75" s="49">
        <v>0</v>
      </c>
      <c r="EA75" s="49">
        <v>0</v>
      </c>
      <c r="EB75" s="49">
        <v>40894622.643041007</v>
      </c>
      <c r="EC75" s="49">
        <v>188942364.74000001</v>
      </c>
      <c r="ED75" s="49">
        <v>1905831.4667109998</v>
      </c>
      <c r="EE75" s="49">
        <v>3827498.13</v>
      </c>
      <c r="EF75" s="49">
        <v>84052778.822258994</v>
      </c>
      <c r="EG75" s="49">
        <v>179828060.72999999</v>
      </c>
      <c r="EH75" s="49">
        <v>6394100.0902390005</v>
      </c>
      <c r="EI75" s="49">
        <v>1502260.54</v>
      </c>
      <c r="EJ75" s="49">
        <v>0</v>
      </c>
      <c r="EK75" s="49">
        <v>0</v>
      </c>
      <c r="EL75" s="49">
        <v>0</v>
      </c>
      <c r="EM75" s="49">
        <v>0</v>
      </c>
      <c r="EN75" s="49">
        <v>17691619.23</v>
      </c>
      <c r="EO75" s="49">
        <v>-0.380000000004657</v>
      </c>
      <c r="EP75" s="49">
        <v>4496158.8</v>
      </c>
      <c r="EQ75" s="49">
        <v>0</v>
      </c>
      <c r="ER75" s="49">
        <v>0</v>
      </c>
      <c r="ES75" s="49">
        <v>0</v>
      </c>
      <c r="ET75" s="49">
        <v>108272339.97</v>
      </c>
      <c r="EU75" s="49">
        <v>48076593.420000002</v>
      </c>
      <c r="EV75" s="49">
        <v>48935178.230000004</v>
      </c>
      <c r="EW75" s="49">
        <v>0</v>
      </c>
      <c r="EX75" s="49">
        <v>1437610098.49</v>
      </c>
      <c r="EY75" s="49">
        <v>0</v>
      </c>
      <c r="EZ75" s="49">
        <v>9656274.6100000013</v>
      </c>
      <c r="FA75" s="49">
        <v>0</v>
      </c>
      <c r="FB75" s="49">
        <v>358592594.08000004</v>
      </c>
      <c r="FC75" s="49">
        <v>0</v>
      </c>
      <c r="FD75" s="49">
        <v>11512.34</v>
      </c>
      <c r="FE75" s="49">
        <v>1263125.18</v>
      </c>
      <c r="FF75" s="49">
        <v>468923.46</v>
      </c>
      <c r="FG75" s="49">
        <v>0</v>
      </c>
      <c r="FH75" s="49">
        <v>28037377.649999999</v>
      </c>
      <c r="FI75" s="49">
        <v>0</v>
      </c>
      <c r="FJ75" s="49">
        <v>58647394.300000004</v>
      </c>
      <c r="FK75" s="49">
        <v>0</v>
      </c>
      <c r="FL75" s="49">
        <v>0</v>
      </c>
      <c r="FM75" s="49">
        <v>0</v>
      </c>
      <c r="FN75" s="49">
        <v>1680820091.1514401</v>
      </c>
      <c r="FO75" s="49">
        <v>30639355.41</v>
      </c>
      <c r="FP75" s="49">
        <v>0</v>
      </c>
      <c r="FQ75" s="49">
        <v>390.48</v>
      </c>
      <c r="FR75" s="49">
        <v>0</v>
      </c>
      <c r="FS75" s="49">
        <v>0</v>
      </c>
      <c r="FT75" s="49">
        <v>243354313.54249847</v>
      </c>
      <c r="FU75" s="49">
        <v>0</v>
      </c>
      <c r="FV75" s="49">
        <v>14285436.035998452</v>
      </c>
      <c r="FW75" s="49">
        <v>0</v>
      </c>
      <c r="FX75" s="49">
        <v>229068877.50650004</v>
      </c>
      <c r="FY75" s="49">
        <v>0</v>
      </c>
      <c r="FZ75" s="49">
        <v>1437465777.6089418</v>
      </c>
      <c r="GA75" s="49">
        <v>30638964.93</v>
      </c>
      <c r="GB75" s="49">
        <v>255544704.94049725</v>
      </c>
      <c r="GC75" s="49">
        <v>7983158.71</v>
      </c>
      <c r="GD75" s="49">
        <v>1181921072.6684446</v>
      </c>
      <c r="GE75" s="49">
        <v>22655806.219999999</v>
      </c>
      <c r="GF75" s="49">
        <v>0</v>
      </c>
      <c r="GG75" s="49">
        <v>812835.63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0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11128520053.080635</v>
      </c>
      <c r="HU75" s="49">
        <v>1904813200.1189957</v>
      </c>
    </row>
    <row r="76" spans="1:241" ht="12.75" customHeight="1">
      <c r="A76" s="59" t="s">
        <v>288</v>
      </c>
      <c r="B76" s="48">
        <v>9001</v>
      </c>
      <c r="C76" s="58" t="s">
        <v>289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0</v>
      </c>
      <c r="BT76" s="49">
        <v>0</v>
      </c>
      <c r="BU76" s="49">
        <v>0</v>
      </c>
      <c r="BV76" s="49">
        <v>0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0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0</v>
      </c>
      <c r="CL76" s="49">
        <v>0</v>
      </c>
      <c r="CM76" s="49">
        <v>0</v>
      </c>
      <c r="CN76" s="49">
        <v>0</v>
      </c>
      <c r="CO76" s="49">
        <v>0</v>
      </c>
      <c r="CP76" s="49">
        <v>0</v>
      </c>
      <c r="CQ76" s="49">
        <v>0</v>
      </c>
      <c r="CR76" s="49">
        <v>0</v>
      </c>
      <c r="CS76" s="49">
        <v>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3789594.05</v>
      </c>
      <c r="DE76" s="49">
        <v>0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49">
        <v>0</v>
      </c>
      <c r="DP76" s="49">
        <v>0</v>
      </c>
      <c r="DQ76" s="49">
        <v>0</v>
      </c>
      <c r="DR76" s="49">
        <v>0</v>
      </c>
      <c r="DS76" s="49">
        <v>0</v>
      </c>
      <c r="DT76" s="49">
        <v>0</v>
      </c>
      <c r="DU76" s="49">
        <v>0</v>
      </c>
      <c r="DV76" s="49">
        <v>0</v>
      </c>
      <c r="DW76" s="49">
        <v>0</v>
      </c>
      <c r="DX76" s="49">
        <v>0</v>
      </c>
      <c r="DY76" s="49">
        <v>0</v>
      </c>
      <c r="DZ76" s="49">
        <v>0</v>
      </c>
      <c r="EA76" s="49">
        <v>0</v>
      </c>
      <c r="EB76" s="49">
        <v>0</v>
      </c>
      <c r="EC76" s="49">
        <v>0</v>
      </c>
      <c r="ED76" s="49">
        <v>0</v>
      </c>
      <c r="EE76" s="49">
        <v>0</v>
      </c>
      <c r="EF76" s="49">
        <v>0</v>
      </c>
      <c r="EG76" s="49">
        <v>0</v>
      </c>
      <c r="EH76" s="49">
        <v>0</v>
      </c>
      <c r="EI76" s="49">
        <v>0</v>
      </c>
      <c r="EJ76" s="49">
        <v>0</v>
      </c>
      <c r="EK76" s="49">
        <v>0</v>
      </c>
      <c r="EL76" s="49">
        <v>0</v>
      </c>
      <c r="EM76" s="49">
        <v>0</v>
      </c>
      <c r="EN76" s="49">
        <v>0</v>
      </c>
      <c r="EO76" s="49">
        <v>0</v>
      </c>
      <c r="EP76" s="49">
        <v>0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0</v>
      </c>
      <c r="EW76" s="49">
        <v>0</v>
      </c>
      <c r="EX76" s="49">
        <v>0</v>
      </c>
      <c r="EY76" s="49">
        <v>0</v>
      </c>
      <c r="EZ76" s="49">
        <v>0</v>
      </c>
      <c r="FA76" s="49">
        <v>0</v>
      </c>
      <c r="FB76" s="49">
        <v>0</v>
      </c>
      <c r="FC76" s="49">
        <v>0</v>
      </c>
      <c r="FD76" s="49">
        <v>0</v>
      </c>
      <c r="FE76" s="49">
        <v>0</v>
      </c>
      <c r="FF76" s="49">
        <v>0</v>
      </c>
      <c r="FG76" s="49">
        <v>0</v>
      </c>
      <c r="FH76" s="49">
        <v>0</v>
      </c>
      <c r="FI76" s="49">
        <v>0</v>
      </c>
      <c r="FJ76" s="49">
        <v>0</v>
      </c>
      <c r="FK76" s="49">
        <v>0</v>
      </c>
      <c r="FL76" s="49">
        <v>0</v>
      </c>
      <c r="FM76" s="49">
        <v>0</v>
      </c>
      <c r="FN76" s="49">
        <v>177777611.89000431</v>
      </c>
      <c r="FO76" s="49">
        <v>0</v>
      </c>
      <c r="FP76" s="49">
        <v>0</v>
      </c>
      <c r="FQ76" s="49">
        <v>0</v>
      </c>
      <c r="FR76" s="49">
        <v>0</v>
      </c>
      <c r="FS76" s="49">
        <v>0</v>
      </c>
      <c r="FT76" s="49">
        <v>10629488.320000004</v>
      </c>
      <c r="FU76" s="49">
        <v>0</v>
      </c>
      <c r="FV76" s="49">
        <v>52706.76999999999</v>
      </c>
      <c r="FW76" s="49">
        <v>0</v>
      </c>
      <c r="FX76" s="49">
        <v>10576781.550000004</v>
      </c>
      <c r="FY76" s="49">
        <v>0</v>
      </c>
      <c r="FZ76" s="49">
        <v>167148123.57000431</v>
      </c>
      <c r="GA76" s="49">
        <v>0</v>
      </c>
      <c r="GB76" s="49">
        <v>0</v>
      </c>
      <c r="GC76" s="49">
        <v>0</v>
      </c>
      <c r="GD76" s="49">
        <v>167148123.57000431</v>
      </c>
      <c r="GE76" s="49">
        <v>0</v>
      </c>
      <c r="GF76" s="49">
        <v>0</v>
      </c>
      <c r="GG76" s="49">
        <v>0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819069852.91548359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1000637058.8554878</v>
      </c>
      <c r="HU76" s="49">
        <v>0</v>
      </c>
      <c r="HV76" s="35"/>
      <c r="HW76" s="35"/>
      <c r="HX76" s="35"/>
      <c r="HY76" s="35"/>
      <c r="HZ76" s="35"/>
    </row>
    <row r="77" spans="1:241">
      <c r="A77" s="59" t="s">
        <v>291</v>
      </c>
      <c r="B77" s="48">
        <v>9003</v>
      </c>
      <c r="C77" s="58" t="s">
        <v>292</v>
      </c>
      <c r="D77" s="49">
        <v>356191863.44892091</v>
      </c>
      <c r="E77" s="49">
        <v>714772102.26358271</v>
      </c>
      <c r="F77" s="49">
        <v>7291105.6754068527</v>
      </c>
      <c r="G77" s="49">
        <v>71210054.127625674</v>
      </c>
      <c r="H77" s="49">
        <v>85668722.299384117</v>
      </c>
      <c r="I77" s="49">
        <v>305343321.6170525</v>
      </c>
      <c r="J77" s="49">
        <v>263232035.47412995</v>
      </c>
      <c r="K77" s="49">
        <v>338218726.51890433</v>
      </c>
      <c r="L77" s="49">
        <v>53819591.538317002</v>
      </c>
      <c r="M77" s="49">
        <v>58417309.909999996</v>
      </c>
      <c r="N77" s="49">
        <v>22974.9</v>
      </c>
      <c r="O77" s="49">
        <v>0</v>
      </c>
      <c r="P77" s="49">
        <v>0</v>
      </c>
      <c r="Q77" s="49">
        <v>0</v>
      </c>
      <c r="R77" s="49">
        <v>0</v>
      </c>
      <c r="S77" s="49">
        <v>299957.87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82877074.431099012</v>
      </c>
      <c r="AA77" s="49">
        <v>74027016.909999996</v>
      </c>
      <c r="AB77" s="49">
        <v>0</v>
      </c>
      <c r="AC77" s="49">
        <v>0</v>
      </c>
      <c r="AD77" s="49">
        <v>209396702.16741702</v>
      </c>
      <c r="AE77" s="49">
        <v>90939841.930000007</v>
      </c>
      <c r="AF77" s="49">
        <v>0</v>
      </c>
      <c r="AG77" s="49">
        <v>0</v>
      </c>
      <c r="AH77" s="49">
        <v>0</v>
      </c>
      <c r="AI77" s="49">
        <v>0</v>
      </c>
      <c r="AJ77" s="49">
        <v>5607905676.0339022</v>
      </c>
      <c r="AK77" s="49">
        <v>327887.64</v>
      </c>
      <c r="AL77" s="49">
        <v>421089184.37832004</v>
      </c>
      <c r="AM77" s="49">
        <v>0</v>
      </c>
      <c r="AN77" s="49">
        <v>0</v>
      </c>
      <c r="AO77" s="49">
        <v>140489729.65000001</v>
      </c>
      <c r="AP77" s="49">
        <v>0</v>
      </c>
      <c r="AQ77" s="49">
        <v>54642329.420000002</v>
      </c>
      <c r="AR77" s="49">
        <v>0</v>
      </c>
      <c r="AS77" s="49">
        <v>0</v>
      </c>
      <c r="AT77" s="49">
        <v>25653848.319999997</v>
      </c>
      <c r="AU77" s="49">
        <v>13985481.58</v>
      </c>
      <c r="AV77" s="49">
        <v>132076438.17999999</v>
      </c>
      <c r="AW77" s="49">
        <v>109620057.31999999</v>
      </c>
      <c r="AX77" s="49">
        <v>0</v>
      </c>
      <c r="AY77" s="49">
        <v>100260.45</v>
      </c>
      <c r="AZ77" s="49">
        <v>912847.6</v>
      </c>
      <c r="BA77" s="49">
        <v>6631702.6600000001</v>
      </c>
      <c r="BB77" s="49">
        <v>405234.00297700003</v>
      </c>
      <c r="BC77" s="49">
        <v>1115218.96</v>
      </c>
      <c r="BD77" s="49">
        <v>11404839.802873002</v>
      </c>
      <c r="BE77" s="49">
        <v>1242323.6429000001</v>
      </c>
      <c r="BF77" s="49">
        <v>0</v>
      </c>
      <c r="BG77" s="49">
        <v>0</v>
      </c>
      <c r="BH77" s="49">
        <v>17861</v>
      </c>
      <c r="BI77" s="49">
        <v>0</v>
      </c>
      <c r="BJ77" s="49">
        <v>493539.92</v>
      </c>
      <c r="BK77" s="49">
        <v>31573622.350000001</v>
      </c>
      <c r="BL77" s="49">
        <v>4164938.47</v>
      </c>
      <c r="BM77" s="49">
        <v>7186286.1799999997</v>
      </c>
      <c r="BN77" s="49">
        <v>0</v>
      </c>
      <c r="BO77" s="49">
        <v>0</v>
      </c>
      <c r="BP77" s="49">
        <v>19287560.739999998</v>
      </c>
      <c r="BQ77" s="49">
        <v>237868.14</v>
      </c>
      <c r="BR77" s="49">
        <v>0</v>
      </c>
      <c r="BS77" s="49">
        <v>0</v>
      </c>
      <c r="BT77" s="49">
        <v>0</v>
      </c>
      <c r="BU77" s="49">
        <v>0</v>
      </c>
      <c r="BV77" s="49">
        <v>29095692.939999998</v>
      </c>
      <c r="BW77" s="49">
        <v>53861124.25</v>
      </c>
      <c r="BX77" s="49">
        <v>14345.17</v>
      </c>
      <c r="BY77" s="49">
        <v>0</v>
      </c>
      <c r="BZ77" s="49">
        <v>1371805.55</v>
      </c>
      <c r="CA77" s="49">
        <v>22158865.34</v>
      </c>
      <c r="CB77" s="49">
        <v>1578423.45</v>
      </c>
      <c r="CC77" s="49">
        <v>3059531.94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236179664.25739399</v>
      </c>
      <c r="CK77" s="49">
        <v>10177452.401499981</v>
      </c>
      <c r="CL77" s="49">
        <v>19923993.312437002</v>
      </c>
      <c r="CM77" s="49">
        <v>823226.61359999981</v>
      </c>
      <c r="CN77" s="49">
        <v>12095121.855177</v>
      </c>
      <c r="CO77" s="49">
        <v>-452915.5</v>
      </c>
      <c r="CP77" s="49">
        <v>0</v>
      </c>
      <c r="CQ77" s="49">
        <v>0</v>
      </c>
      <c r="CR77" s="49">
        <v>11373030.263223</v>
      </c>
      <c r="CS77" s="49">
        <v>57232.159999999931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8032532.1799980002</v>
      </c>
      <c r="DE77" s="49">
        <v>24611448.140000001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6620.27</v>
      </c>
      <c r="DM77" s="49">
        <v>0</v>
      </c>
      <c r="DN77" s="49">
        <v>312166.9348744005</v>
      </c>
      <c r="DO77" s="49">
        <v>2157714.7999999998</v>
      </c>
      <c r="DP77" s="49">
        <v>0</v>
      </c>
      <c r="DQ77" s="49">
        <v>4169269.7874135505</v>
      </c>
      <c r="DR77" s="49">
        <v>0</v>
      </c>
      <c r="DS77" s="49">
        <v>0</v>
      </c>
      <c r="DT77" s="49">
        <v>6.56</v>
      </c>
      <c r="DU77" s="49">
        <v>478.13</v>
      </c>
      <c r="DV77" s="49">
        <v>0</v>
      </c>
      <c r="DW77" s="49">
        <v>23688681.780000001</v>
      </c>
      <c r="DX77" s="49">
        <v>119174.120018</v>
      </c>
      <c r="DY77" s="49">
        <v>0</v>
      </c>
      <c r="DZ77" s="49">
        <v>0</v>
      </c>
      <c r="EA77" s="49">
        <v>0</v>
      </c>
      <c r="EB77" s="49">
        <v>40894622.643041007</v>
      </c>
      <c r="EC77" s="49">
        <v>188942364.74000001</v>
      </c>
      <c r="ED77" s="49">
        <v>1905831.4667109998</v>
      </c>
      <c r="EE77" s="49">
        <v>3827498.13</v>
      </c>
      <c r="EF77" s="49">
        <v>84052778.822258994</v>
      </c>
      <c r="EG77" s="49">
        <v>179828060.72999999</v>
      </c>
      <c r="EH77" s="49">
        <v>6394100.0902390005</v>
      </c>
      <c r="EI77" s="49">
        <v>1502260.54</v>
      </c>
      <c r="EJ77" s="49">
        <v>0</v>
      </c>
      <c r="EK77" s="49">
        <v>0</v>
      </c>
      <c r="EL77" s="49">
        <v>0</v>
      </c>
      <c r="EM77" s="49">
        <v>0</v>
      </c>
      <c r="EN77" s="49">
        <v>17691619.23</v>
      </c>
      <c r="EO77" s="49">
        <v>-0.380000000004657</v>
      </c>
      <c r="EP77" s="49">
        <v>4496158.8</v>
      </c>
      <c r="EQ77" s="49">
        <v>0</v>
      </c>
      <c r="ER77" s="49">
        <v>0</v>
      </c>
      <c r="ES77" s="49">
        <v>0</v>
      </c>
      <c r="ET77" s="49">
        <v>108272339.97</v>
      </c>
      <c r="EU77" s="49">
        <v>48076593.420000002</v>
      </c>
      <c r="EV77" s="49">
        <v>48935178.230000004</v>
      </c>
      <c r="EW77" s="49">
        <v>0</v>
      </c>
      <c r="EX77" s="49">
        <v>1437610098.49</v>
      </c>
      <c r="EY77" s="49">
        <v>0</v>
      </c>
      <c r="EZ77" s="49">
        <v>9656274.6100000013</v>
      </c>
      <c r="FA77" s="49">
        <v>0</v>
      </c>
      <c r="FB77" s="49">
        <v>358592594.08000004</v>
      </c>
      <c r="FC77" s="49">
        <v>0</v>
      </c>
      <c r="FD77" s="49">
        <v>11512.34</v>
      </c>
      <c r="FE77" s="49">
        <v>1263125.18</v>
      </c>
      <c r="FF77" s="49">
        <v>468923.46</v>
      </c>
      <c r="FG77" s="49">
        <v>0</v>
      </c>
      <c r="FH77" s="49">
        <v>28037377.649999999</v>
      </c>
      <c r="FI77" s="49">
        <v>0</v>
      </c>
      <c r="FJ77" s="49">
        <v>58647394.300000004</v>
      </c>
      <c r="FK77" s="49">
        <v>0</v>
      </c>
      <c r="FL77" s="49">
        <v>0</v>
      </c>
      <c r="FM77" s="49">
        <v>0</v>
      </c>
      <c r="FN77" s="49">
        <v>1858597703.0414445</v>
      </c>
      <c r="FO77" s="49">
        <v>30639355.41</v>
      </c>
      <c r="FP77" s="49">
        <v>0</v>
      </c>
      <c r="FQ77" s="49">
        <v>390.48</v>
      </c>
      <c r="FR77" s="49">
        <v>0</v>
      </c>
      <c r="FS77" s="49">
        <v>0</v>
      </c>
      <c r="FT77" s="49">
        <v>253983801.86249846</v>
      </c>
      <c r="FU77" s="49">
        <v>0</v>
      </c>
      <c r="FV77" s="49">
        <v>14338142.805998452</v>
      </c>
      <c r="FW77" s="49">
        <v>0</v>
      </c>
      <c r="FX77" s="49">
        <v>239645659.05650005</v>
      </c>
      <c r="FY77" s="49">
        <v>0</v>
      </c>
      <c r="FZ77" s="49">
        <v>1604613901.178946</v>
      </c>
      <c r="GA77" s="49">
        <v>30638964.93</v>
      </c>
      <c r="GB77" s="49">
        <v>255544704.94049725</v>
      </c>
      <c r="GC77" s="49">
        <v>7983158.71</v>
      </c>
      <c r="GD77" s="49">
        <v>1349069196.2384489</v>
      </c>
      <c r="GE77" s="49">
        <v>22655806.219999999</v>
      </c>
      <c r="GF77" s="49">
        <v>0</v>
      </c>
      <c r="GG77" s="49">
        <v>812835.63</v>
      </c>
      <c r="GH77" s="49">
        <v>0</v>
      </c>
      <c r="GI77" s="49">
        <v>0</v>
      </c>
      <c r="GJ77" s="49">
        <v>0</v>
      </c>
      <c r="GK77" s="49">
        <v>0</v>
      </c>
      <c r="GL77" s="49">
        <v>0</v>
      </c>
      <c r="GM77" s="49">
        <v>0</v>
      </c>
      <c r="GN77" s="49">
        <v>819069852.91548359</v>
      </c>
      <c r="GO77" s="49">
        <v>0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12129157111.936123</v>
      </c>
      <c r="HU77" s="49">
        <v>1904813200.1189957</v>
      </c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 t="s">
        <v>219</v>
      </c>
      <c r="B116" s="53">
        <v>1048</v>
      </c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 t="s">
        <v>227</v>
      </c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/>
      <c r="B129" s="53"/>
      <c r="C129" s="53"/>
    </row>
    <row r="130" spans="1:229" s="35" customFormat="1">
      <c r="A130" s="53" t="s">
        <v>250</v>
      </c>
      <c r="B130" s="53">
        <v>2007</v>
      </c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>
      <c r="A136" s="53"/>
      <c r="B136" s="53"/>
      <c r="C136" s="53"/>
    </row>
    <row r="137" spans="1:229" s="35" customFormat="1"/>
    <row r="138" spans="1:229" s="35" customFormat="1"/>
    <row r="139" spans="1:229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</row>
    <row r="140" spans="1:229" s="35" customFormat="1"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</row>
    <row r="141" spans="1:229" s="35" customFormat="1"/>
    <row r="142" spans="1:229" s="35" customFormat="1"/>
    <row r="143" spans="1:229" s="35" customFormat="1"/>
    <row r="144" spans="1:229" s="35" customFormat="1">
      <c r="A144" s="53"/>
      <c r="B144" s="53"/>
      <c r="C144" s="53"/>
    </row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1" s="35" customFormat="1">
      <c r="A161" s="53"/>
      <c r="B161" s="53"/>
      <c r="C161" s="5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161"/>
  <sheetViews>
    <sheetView showGridLines="0" zoomScale="80" zoomScaleNormal="80" workbookViewId="0">
      <pane xSplit="3" ySplit="6" topLeftCell="D7" activePane="bottomRight" state="frozen"/>
      <selection activeCell="HJ55" sqref="HJ55"/>
      <selection pane="topRight" activeCell="HJ55" sqref="HJ55"/>
      <selection pane="bottomLeft" activeCell="HJ55" sqref="HJ55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362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361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67909863.489999995</v>
      </c>
      <c r="E7" s="19">
        <v>122538454.65000001</v>
      </c>
      <c r="F7" s="18">
        <v>0</v>
      </c>
      <c r="G7" s="18">
        <v>0</v>
      </c>
      <c r="H7" s="18">
        <v>0</v>
      </c>
      <c r="I7" s="18">
        <v>0</v>
      </c>
      <c r="J7" s="18">
        <v>67909863.489999995</v>
      </c>
      <c r="K7" s="18">
        <v>122538454.65000001</v>
      </c>
      <c r="L7" s="18">
        <v>3410373.1300000004</v>
      </c>
      <c r="M7" s="18">
        <v>57868383.780000001</v>
      </c>
      <c r="N7" s="18">
        <v>0</v>
      </c>
      <c r="O7" s="18">
        <v>0</v>
      </c>
      <c r="P7" s="18">
        <v>107506.83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63305650.390000001</v>
      </c>
      <c r="AA7" s="18">
        <v>23115880.219999999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4920458.55</v>
      </c>
      <c r="AU7" s="18">
        <v>186771.93</v>
      </c>
      <c r="AV7" s="18">
        <v>136603104</v>
      </c>
      <c r="AW7" s="18">
        <v>66134946.219999999</v>
      </c>
      <c r="AX7" s="18">
        <v>0</v>
      </c>
      <c r="AY7" s="18">
        <v>0</v>
      </c>
      <c r="AZ7" s="18">
        <v>6445287.1299999999</v>
      </c>
      <c r="BA7" s="18">
        <v>6631702.6600000001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302691.89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61742920.650000006</v>
      </c>
      <c r="BW7" s="18">
        <v>51954489.030000001</v>
      </c>
      <c r="BX7" s="18">
        <v>0</v>
      </c>
      <c r="BY7" s="18">
        <v>0</v>
      </c>
      <c r="BZ7" s="18">
        <v>0</v>
      </c>
      <c r="CA7" s="18">
        <v>0</v>
      </c>
      <c r="CB7" s="18">
        <v>2272971.15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4317285.5199999996</v>
      </c>
      <c r="CK7" s="18">
        <v>2796465.13</v>
      </c>
      <c r="CL7" s="18">
        <v>395639.78</v>
      </c>
      <c r="CM7" s="18">
        <v>735890.12</v>
      </c>
      <c r="CN7" s="18">
        <v>1435.98</v>
      </c>
      <c r="CO7" s="18">
        <v>-453126.91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33169436.010000002</v>
      </c>
      <c r="DE7" s="18">
        <v>9681856.0899999999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7310097.1399999997</v>
      </c>
      <c r="EC7" s="18">
        <v>182579867.34999999</v>
      </c>
      <c r="ED7" s="18">
        <v>1672684.8800000001</v>
      </c>
      <c r="EE7" s="18">
        <v>-295402.62</v>
      </c>
      <c r="EF7" s="18">
        <v>11691295.870000001</v>
      </c>
      <c r="EG7" s="18">
        <v>158540049.09999999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21183139.240000002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2505818.0499999998</v>
      </c>
      <c r="GG7" s="18">
        <v>476275.08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429267659.67999995</v>
      </c>
      <c r="HU7" s="18">
        <v>685055333.87</v>
      </c>
      <c r="HV7" s="19">
        <v>1114322993.55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1929615359.8199999</v>
      </c>
      <c r="E8" s="19">
        <v>0</v>
      </c>
      <c r="F8" s="18">
        <v>235516012.13015401</v>
      </c>
      <c r="G8" s="18">
        <v>0</v>
      </c>
      <c r="H8" s="18">
        <v>1007109719.23999</v>
      </c>
      <c r="I8" s="18">
        <v>0</v>
      </c>
      <c r="J8" s="18">
        <v>686989628.44985616</v>
      </c>
      <c r="K8" s="18">
        <v>0</v>
      </c>
      <c r="L8" s="18">
        <v>460317577.16000003</v>
      </c>
      <c r="M8" s="18">
        <v>0</v>
      </c>
      <c r="N8" s="18">
        <v>246726207.41</v>
      </c>
      <c r="O8" s="18">
        <v>0</v>
      </c>
      <c r="P8" s="18">
        <v>3248096.84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906942.5</v>
      </c>
      <c r="W8" s="18">
        <v>0</v>
      </c>
      <c r="X8" s="18">
        <v>0</v>
      </c>
      <c r="Y8" s="18">
        <v>0</v>
      </c>
      <c r="Z8" s="18">
        <v>179539521.73000002</v>
      </c>
      <c r="AA8" s="18">
        <v>0</v>
      </c>
      <c r="AB8" s="18">
        <v>0</v>
      </c>
      <c r="AC8" s="18">
        <v>0</v>
      </c>
      <c r="AD8" s="18">
        <v>130411815.44999999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2227543307.9899998</v>
      </c>
      <c r="AK8" s="18">
        <v>0</v>
      </c>
      <c r="AL8" s="18">
        <v>0</v>
      </c>
      <c r="AM8" s="18">
        <v>0</v>
      </c>
      <c r="AN8" s="18">
        <v>291374258.22000003</v>
      </c>
      <c r="AO8" s="18">
        <v>0</v>
      </c>
      <c r="AP8" s="18">
        <v>2502422256.0700002</v>
      </c>
      <c r="AQ8" s="18">
        <v>0</v>
      </c>
      <c r="AR8" s="18">
        <v>262181.61</v>
      </c>
      <c r="AS8" s="18">
        <v>0</v>
      </c>
      <c r="AT8" s="18">
        <v>116150163.23999999</v>
      </c>
      <c r="AU8" s="18">
        <v>0</v>
      </c>
      <c r="AV8" s="18">
        <v>178750289.39000002</v>
      </c>
      <c r="AW8" s="18">
        <v>0</v>
      </c>
      <c r="AX8" s="18">
        <v>37897.040000000001</v>
      </c>
      <c r="AY8" s="18">
        <v>0</v>
      </c>
      <c r="AZ8" s="18">
        <v>0</v>
      </c>
      <c r="BA8" s="18">
        <v>0</v>
      </c>
      <c r="BB8" s="18">
        <v>15897265.470000001</v>
      </c>
      <c r="BC8" s="18">
        <v>0</v>
      </c>
      <c r="BD8" s="18">
        <v>99752403.760000005</v>
      </c>
      <c r="BE8" s="18">
        <v>0</v>
      </c>
      <c r="BF8" s="18">
        <v>0</v>
      </c>
      <c r="BG8" s="18">
        <v>0</v>
      </c>
      <c r="BH8" s="18">
        <v>7819208.3099999996</v>
      </c>
      <c r="BI8" s="18">
        <v>0</v>
      </c>
      <c r="BJ8" s="18">
        <v>29455090.129999999</v>
      </c>
      <c r="BK8" s="18">
        <v>0</v>
      </c>
      <c r="BL8" s="18">
        <v>61457371.729999997</v>
      </c>
      <c r="BM8" s="18">
        <v>0</v>
      </c>
      <c r="BN8" s="18">
        <v>0</v>
      </c>
      <c r="BO8" s="18">
        <v>0</v>
      </c>
      <c r="BP8" s="18">
        <v>1989770.05</v>
      </c>
      <c r="BQ8" s="18">
        <v>0</v>
      </c>
      <c r="BR8" s="18">
        <v>142891.66</v>
      </c>
      <c r="BS8" s="18">
        <v>0</v>
      </c>
      <c r="BT8" s="18">
        <v>0</v>
      </c>
      <c r="BU8" s="18">
        <v>0</v>
      </c>
      <c r="BV8" s="18">
        <v>167397208.94999999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3552669.47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37633777.079999998</v>
      </c>
      <c r="DA8" s="18">
        <v>0</v>
      </c>
      <c r="DB8" s="18">
        <v>0</v>
      </c>
      <c r="DC8" s="18">
        <v>0</v>
      </c>
      <c r="DD8" s="18">
        <v>129410911.76000002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100112733.7</v>
      </c>
      <c r="DW8" s="18">
        <v>0</v>
      </c>
      <c r="DX8" s="18">
        <v>2545261.5700000003</v>
      </c>
      <c r="DY8" s="18">
        <v>0</v>
      </c>
      <c r="DZ8" s="18">
        <v>0</v>
      </c>
      <c r="EA8" s="18">
        <v>0</v>
      </c>
      <c r="EB8" s="18">
        <v>332913960.31</v>
      </c>
      <c r="EC8" s="18">
        <v>0</v>
      </c>
      <c r="ED8" s="18">
        <v>9013776.2799999993</v>
      </c>
      <c r="EE8" s="18">
        <v>0</v>
      </c>
      <c r="EF8" s="18">
        <v>23116349.420000002</v>
      </c>
      <c r="EG8" s="18">
        <v>0</v>
      </c>
      <c r="EH8" s="18">
        <v>113582541.75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90131974.030000001</v>
      </c>
      <c r="EO8" s="18">
        <v>0</v>
      </c>
      <c r="EP8" s="18">
        <v>252014.33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3436995.19</v>
      </c>
      <c r="EW8" s="18">
        <v>0</v>
      </c>
      <c r="EX8" s="18">
        <v>307147655.25999999</v>
      </c>
      <c r="EY8" s="18">
        <v>0</v>
      </c>
      <c r="EZ8" s="18">
        <v>520912.35</v>
      </c>
      <c r="FA8" s="18">
        <v>0</v>
      </c>
      <c r="FB8" s="18">
        <v>26985247.350000001</v>
      </c>
      <c r="FC8" s="18">
        <v>0</v>
      </c>
      <c r="FD8" s="18">
        <v>249807.73</v>
      </c>
      <c r="FE8" s="18">
        <v>0</v>
      </c>
      <c r="FF8" s="18">
        <v>0</v>
      </c>
      <c r="FG8" s="18">
        <v>0</v>
      </c>
      <c r="FH8" s="18">
        <v>755128.37999999989</v>
      </c>
      <c r="FI8" s="18">
        <v>0</v>
      </c>
      <c r="FJ8" s="18">
        <v>3076548.18</v>
      </c>
      <c r="FK8" s="18">
        <v>0</v>
      </c>
      <c r="FL8" s="18">
        <v>96922632.740000024</v>
      </c>
      <c r="FM8" s="18">
        <v>0</v>
      </c>
      <c r="FN8" s="19">
        <v>1158054815.9100056</v>
      </c>
      <c r="FO8" s="19">
        <v>0</v>
      </c>
      <c r="FP8" s="18">
        <v>1296120.3700000003</v>
      </c>
      <c r="FQ8" s="18">
        <v>0</v>
      </c>
      <c r="FR8" s="18">
        <v>1301891.1200000008</v>
      </c>
      <c r="FS8" s="18">
        <v>0</v>
      </c>
      <c r="FT8" s="80">
        <v>133629586.56999996</v>
      </c>
      <c r="FU8" s="80">
        <v>0</v>
      </c>
      <c r="FV8" s="18">
        <v>9953011.4700000007</v>
      </c>
      <c r="FW8" s="18">
        <v>0</v>
      </c>
      <c r="FX8" s="18">
        <v>123676575.09999996</v>
      </c>
      <c r="FY8" s="18">
        <v>0</v>
      </c>
      <c r="FZ8" s="80">
        <v>1021827217.8500056</v>
      </c>
      <c r="GA8" s="80">
        <v>0</v>
      </c>
      <c r="GB8" s="18">
        <v>182262001.11999997</v>
      </c>
      <c r="GC8" s="18">
        <v>0</v>
      </c>
      <c r="GD8" s="18">
        <v>839565216.73000562</v>
      </c>
      <c r="GE8" s="18">
        <v>0</v>
      </c>
      <c r="GF8" s="18">
        <v>24260969.619997405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11116586825.84</v>
      </c>
      <c r="HU8" s="18">
        <v>0</v>
      </c>
      <c r="HV8" s="19">
        <v>11116586825.84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1054910479.6899996</v>
      </c>
      <c r="E9" s="19">
        <v>4695330.9099999992</v>
      </c>
      <c r="F9" s="18">
        <v>401050675.13999969</v>
      </c>
      <c r="G9" s="18">
        <v>0</v>
      </c>
      <c r="H9" s="18">
        <v>585522595.4799999</v>
      </c>
      <c r="I9" s="18">
        <v>4695330.9099999992</v>
      </c>
      <c r="J9" s="18">
        <v>68337209.069999993</v>
      </c>
      <c r="K9" s="18">
        <v>0</v>
      </c>
      <c r="L9" s="18">
        <v>94031193.109999999</v>
      </c>
      <c r="M9" s="18">
        <v>0</v>
      </c>
      <c r="N9" s="18">
        <v>200341732.56999999</v>
      </c>
      <c r="O9" s="18">
        <v>0</v>
      </c>
      <c r="P9" s="18">
        <v>593910.26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154419894.16999999</v>
      </c>
      <c r="AA9" s="18">
        <v>0</v>
      </c>
      <c r="AB9" s="18">
        <v>0</v>
      </c>
      <c r="AC9" s="18">
        <v>0</v>
      </c>
      <c r="AD9" s="18">
        <v>97460665.329999998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2789709799.4499998</v>
      </c>
      <c r="AK9" s="18">
        <v>0</v>
      </c>
      <c r="AL9" s="18">
        <v>69264151.519999996</v>
      </c>
      <c r="AM9" s="18">
        <v>0</v>
      </c>
      <c r="AN9" s="18">
        <v>228117734.56</v>
      </c>
      <c r="AO9" s="18">
        <v>0</v>
      </c>
      <c r="AP9" s="18">
        <v>3599297440.8299994</v>
      </c>
      <c r="AQ9" s="18">
        <v>0</v>
      </c>
      <c r="AR9" s="18">
        <v>1833709.88</v>
      </c>
      <c r="AS9" s="18">
        <v>0</v>
      </c>
      <c r="AT9" s="18">
        <v>42643351.019999996</v>
      </c>
      <c r="AU9" s="18">
        <v>0</v>
      </c>
      <c r="AV9" s="18">
        <v>48878659.669999994</v>
      </c>
      <c r="AW9" s="18">
        <v>0</v>
      </c>
      <c r="AX9" s="18">
        <v>86286.48</v>
      </c>
      <c r="AY9" s="18">
        <v>0</v>
      </c>
      <c r="AZ9" s="18">
        <v>0</v>
      </c>
      <c r="BA9" s="18">
        <v>0</v>
      </c>
      <c r="BB9" s="18">
        <v>863917.81</v>
      </c>
      <c r="BC9" s="18">
        <v>0</v>
      </c>
      <c r="BD9" s="18">
        <v>19043613.370000001</v>
      </c>
      <c r="BE9" s="18">
        <v>0</v>
      </c>
      <c r="BF9" s="18">
        <v>0</v>
      </c>
      <c r="BG9" s="18">
        <v>0</v>
      </c>
      <c r="BH9" s="18">
        <v>22894325.600000001</v>
      </c>
      <c r="BI9" s="18">
        <v>0</v>
      </c>
      <c r="BJ9" s="18">
        <v>2949591.2199999997</v>
      </c>
      <c r="BK9" s="18">
        <v>0</v>
      </c>
      <c r="BL9" s="18">
        <v>11481110.26</v>
      </c>
      <c r="BM9" s="18">
        <v>0</v>
      </c>
      <c r="BN9" s="18">
        <v>10875257.110000001</v>
      </c>
      <c r="BO9" s="18">
        <v>0</v>
      </c>
      <c r="BP9" s="18">
        <v>2644213.91</v>
      </c>
      <c r="BQ9" s="18">
        <v>0</v>
      </c>
      <c r="BR9" s="18">
        <v>120934.81</v>
      </c>
      <c r="BS9" s="18">
        <v>0</v>
      </c>
      <c r="BT9" s="18">
        <v>0</v>
      </c>
      <c r="BU9" s="18">
        <v>0</v>
      </c>
      <c r="BV9" s="18">
        <v>21971997.349999998</v>
      </c>
      <c r="BW9" s="18">
        <v>0</v>
      </c>
      <c r="BX9" s="18">
        <v>82769.81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83443213.159999996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12321109.859999999</v>
      </c>
      <c r="DW9" s="18">
        <v>0</v>
      </c>
      <c r="DX9" s="18">
        <v>1224666.24</v>
      </c>
      <c r="DY9" s="18">
        <v>0</v>
      </c>
      <c r="DZ9" s="18">
        <v>0</v>
      </c>
      <c r="EA9" s="18">
        <v>0</v>
      </c>
      <c r="EB9" s="18">
        <v>130753850.36</v>
      </c>
      <c r="EC9" s="18">
        <v>0</v>
      </c>
      <c r="ED9" s="18">
        <v>22306139.250000004</v>
      </c>
      <c r="EE9" s="18">
        <v>0</v>
      </c>
      <c r="EF9" s="18">
        <v>21059552.530000001</v>
      </c>
      <c r="EG9" s="18">
        <v>3006846.82</v>
      </c>
      <c r="EH9" s="18">
        <v>53938541.939999998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40715775.599999994</v>
      </c>
      <c r="EO9" s="18">
        <v>0</v>
      </c>
      <c r="EP9" s="18">
        <v>196091.8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4404881.5599999996</v>
      </c>
      <c r="EW9" s="18">
        <v>0</v>
      </c>
      <c r="EX9" s="18">
        <v>106789534.84</v>
      </c>
      <c r="EY9" s="18">
        <v>0</v>
      </c>
      <c r="EZ9" s="18">
        <v>277614.23</v>
      </c>
      <c r="FA9" s="18">
        <v>0</v>
      </c>
      <c r="FB9" s="18">
        <v>15718535.470000001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3</v>
      </c>
      <c r="FJ9" s="18">
        <v>3204813.19</v>
      </c>
      <c r="FK9" s="18">
        <v>0</v>
      </c>
      <c r="FL9" s="18">
        <v>0</v>
      </c>
      <c r="FM9" s="18">
        <v>0</v>
      </c>
      <c r="FN9" s="19">
        <v>11598626237.719997</v>
      </c>
      <c r="FO9" s="19">
        <v>0</v>
      </c>
      <c r="FP9" s="18">
        <v>0</v>
      </c>
      <c r="FQ9" s="18">
        <v>0</v>
      </c>
      <c r="FR9" s="18">
        <v>8814177.6600000001</v>
      </c>
      <c r="FS9" s="18">
        <v>0</v>
      </c>
      <c r="FT9" s="80">
        <v>2586679429.4182339</v>
      </c>
      <c r="FU9" s="80">
        <v>0</v>
      </c>
      <c r="FV9" s="18">
        <v>134766849.65999967</v>
      </c>
      <c r="FW9" s="18">
        <v>0</v>
      </c>
      <c r="FX9" s="18">
        <v>2451912579.758234</v>
      </c>
      <c r="FY9" s="18">
        <v>0</v>
      </c>
      <c r="FZ9" s="80">
        <v>9003132630.6417656</v>
      </c>
      <c r="GA9" s="80">
        <v>0</v>
      </c>
      <c r="GB9" s="18">
        <v>2173577066.5100179</v>
      </c>
      <c r="GC9" s="18">
        <v>0</v>
      </c>
      <c r="GD9" s="18">
        <v>6829555564.1317482</v>
      </c>
      <c r="GE9" s="18">
        <v>0</v>
      </c>
      <c r="GF9" s="18">
        <v>44252056.469999999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20614142701.550003</v>
      </c>
      <c r="HU9" s="18">
        <v>7702180.7299999986</v>
      </c>
      <c r="HV9" s="19">
        <v>20621844882.280003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2998991689.4814081</v>
      </c>
      <c r="E10" s="19">
        <v>442478905.19</v>
      </c>
      <c r="F10" s="18">
        <v>479434310.82399285</v>
      </c>
      <c r="G10" s="18">
        <v>71209498.033229753</v>
      </c>
      <c r="H10" s="18">
        <v>1522162049.3533933</v>
      </c>
      <c r="I10" s="18">
        <v>227840486.58012846</v>
      </c>
      <c r="J10" s="18">
        <v>997395329.30402195</v>
      </c>
      <c r="K10" s="18">
        <v>143428920.5766418</v>
      </c>
      <c r="L10" s="18">
        <v>56945820.659999996</v>
      </c>
      <c r="M10" s="18">
        <v>0</v>
      </c>
      <c r="N10" s="18">
        <v>230770745.43002999</v>
      </c>
      <c r="O10" s="18">
        <v>0</v>
      </c>
      <c r="P10" s="18">
        <v>8152836.0899999999</v>
      </c>
      <c r="Q10" s="18">
        <v>0</v>
      </c>
      <c r="R10" s="18">
        <v>17511207.539999999</v>
      </c>
      <c r="S10" s="18">
        <v>299957.87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366435213.77000201</v>
      </c>
      <c r="AA10" s="18">
        <v>47175028.920000002</v>
      </c>
      <c r="AB10" s="18">
        <v>11758.09</v>
      </c>
      <c r="AC10" s="18">
        <v>0</v>
      </c>
      <c r="AD10" s="18">
        <v>332165143.70999998</v>
      </c>
      <c r="AE10" s="18">
        <v>77067135.280000001</v>
      </c>
      <c r="AF10" s="18">
        <v>0</v>
      </c>
      <c r="AG10" s="18">
        <v>0</v>
      </c>
      <c r="AH10" s="18">
        <v>0</v>
      </c>
      <c r="AI10" s="18">
        <v>0</v>
      </c>
      <c r="AJ10" s="18">
        <v>2671676329.4693999</v>
      </c>
      <c r="AK10" s="18">
        <v>327887.64</v>
      </c>
      <c r="AL10" s="18">
        <v>248648293.13</v>
      </c>
      <c r="AM10" s="18">
        <v>0</v>
      </c>
      <c r="AN10" s="18">
        <v>549925211.02993405</v>
      </c>
      <c r="AO10" s="18">
        <v>140489729.65000001</v>
      </c>
      <c r="AP10" s="18">
        <v>4823306994.66014</v>
      </c>
      <c r="AQ10" s="18">
        <v>54642329.420000002</v>
      </c>
      <c r="AR10" s="18">
        <v>15895017.409999199</v>
      </c>
      <c r="AS10" s="18">
        <v>0</v>
      </c>
      <c r="AT10" s="18">
        <v>159816541.48999798</v>
      </c>
      <c r="AU10" s="18">
        <v>13671140.779999999</v>
      </c>
      <c r="AV10" s="18">
        <v>191210661.559562</v>
      </c>
      <c r="AW10" s="18">
        <v>43485110.299999997</v>
      </c>
      <c r="AX10" s="18">
        <v>114145.71</v>
      </c>
      <c r="AY10" s="18">
        <v>100260.45</v>
      </c>
      <c r="AZ10" s="18">
        <v>0</v>
      </c>
      <c r="BA10" s="18">
        <v>0</v>
      </c>
      <c r="BB10" s="18">
        <v>26873284.810010199</v>
      </c>
      <c r="BC10" s="18">
        <v>1104821.74</v>
      </c>
      <c r="BD10" s="18">
        <v>41736990.660039298</v>
      </c>
      <c r="BE10" s="18">
        <v>1185369.79</v>
      </c>
      <c r="BF10" s="18">
        <v>7356895.3399999999</v>
      </c>
      <c r="BG10" s="18">
        <v>0</v>
      </c>
      <c r="BH10" s="18">
        <v>32711110.330000099</v>
      </c>
      <c r="BI10" s="18">
        <v>0</v>
      </c>
      <c r="BJ10" s="18">
        <v>211047538.86000001</v>
      </c>
      <c r="BK10" s="18">
        <v>31573622.350000001</v>
      </c>
      <c r="BL10" s="18">
        <v>153302829.68000001</v>
      </c>
      <c r="BM10" s="18">
        <v>7186286.1799999997</v>
      </c>
      <c r="BN10" s="18">
        <v>6398589.3600000003</v>
      </c>
      <c r="BO10" s="18">
        <v>0</v>
      </c>
      <c r="BP10" s="18">
        <v>11741273.48</v>
      </c>
      <c r="BQ10" s="18">
        <v>0</v>
      </c>
      <c r="BR10" s="18">
        <v>1002857.46</v>
      </c>
      <c r="BS10" s="18">
        <v>0</v>
      </c>
      <c r="BT10" s="18">
        <v>0</v>
      </c>
      <c r="BU10" s="18">
        <v>0</v>
      </c>
      <c r="BV10" s="18">
        <v>64183285.949999601</v>
      </c>
      <c r="BW10" s="18">
        <v>1906635.22</v>
      </c>
      <c r="BX10" s="18">
        <v>1673346.73</v>
      </c>
      <c r="BY10" s="18">
        <v>0</v>
      </c>
      <c r="BZ10" s="18">
        <v>0</v>
      </c>
      <c r="CA10" s="18">
        <v>0</v>
      </c>
      <c r="CB10" s="18">
        <v>3099710.6899999902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226600441.89963299</v>
      </c>
      <c r="DE10" s="18">
        <v>14929592.050000001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2157714.7999999998</v>
      </c>
      <c r="DP10" s="18">
        <v>1842102.79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32620383.659998599</v>
      </c>
      <c r="DW10" s="18">
        <v>23688681.780000001</v>
      </c>
      <c r="DX10" s="18">
        <v>65712346.6999503</v>
      </c>
      <c r="DY10" s="18">
        <v>0</v>
      </c>
      <c r="DZ10" s="18">
        <v>0</v>
      </c>
      <c r="EA10" s="18">
        <v>0</v>
      </c>
      <c r="EB10" s="18">
        <v>333386886.36997801</v>
      </c>
      <c r="EC10" s="18">
        <v>5761271.5199999996</v>
      </c>
      <c r="ED10" s="18">
        <v>26199710.039999999</v>
      </c>
      <c r="EE10" s="18">
        <v>847011.75</v>
      </c>
      <c r="EF10" s="18">
        <v>129144198.45999999</v>
      </c>
      <c r="EG10" s="18">
        <v>12196458.1</v>
      </c>
      <c r="EH10" s="18">
        <v>104605439.88999601</v>
      </c>
      <c r="EI10" s="18">
        <v>1452009.05</v>
      </c>
      <c r="EJ10" s="18">
        <v>0</v>
      </c>
      <c r="EK10" s="18">
        <v>0</v>
      </c>
      <c r="EL10" s="18">
        <v>0</v>
      </c>
      <c r="EM10" s="18">
        <v>0</v>
      </c>
      <c r="EN10" s="18">
        <v>13775883.439999999</v>
      </c>
      <c r="EO10" s="18">
        <v>0</v>
      </c>
      <c r="EP10" s="18">
        <v>651437.15</v>
      </c>
      <c r="EQ10" s="18">
        <v>0</v>
      </c>
      <c r="ER10" s="18">
        <v>0</v>
      </c>
      <c r="ES10" s="18">
        <v>0</v>
      </c>
      <c r="ET10" s="18">
        <v>0</v>
      </c>
      <c r="EU10" s="18">
        <v>48076593.420000002</v>
      </c>
      <c r="EV10" s="18">
        <v>14633456.050000001</v>
      </c>
      <c r="EW10" s="18">
        <v>0</v>
      </c>
      <c r="EX10" s="18">
        <v>582134052.75</v>
      </c>
      <c r="EY10" s="18">
        <v>0</v>
      </c>
      <c r="EZ10" s="18">
        <v>797428.47000000009</v>
      </c>
      <c r="FA10" s="18">
        <v>0</v>
      </c>
      <c r="FB10" s="18">
        <v>108357607.40999991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1940343.5</v>
      </c>
      <c r="FI10" s="18">
        <v>0</v>
      </c>
      <c r="FJ10" s="18">
        <v>9606249.4299999997</v>
      </c>
      <c r="FK10" s="18">
        <v>0</v>
      </c>
      <c r="FL10" s="18">
        <v>2213023.0799999801</v>
      </c>
      <c r="FM10" s="18">
        <v>0</v>
      </c>
      <c r="FN10" s="19">
        <v>2335100942.8891544</v>
      </c>
      <c r="FO10" s="19">
        <v>30639355.41</v>
      </c>
      <c r="FP10" s="18">
        <v>231134.4100001</v>
      </c>
      <c r="FQ10" s="18">
        <v>390.48</v>
      </c>
      <c r="FR10" s="18">
        <v>3286262.3900001002</v>
      </c>
      <c r="FS10" s="18">
        <v>0</v>
      </c>
      <c r="FT10" s="80">
        <v>709307127.14961255</v>
      </c>
      <c r="FU10" s="80">
        <v>0</v>
      </c>
      <c r="FV10" s="18">
        <v>277376644.159141</v>
      </c>
      <c r="FW10" s="18">
        <v>0</v>
      </c>
      <c r="FX10" s="18">
        <v>431930482.99047154</v>
      </c>
      <c r="FY10" s="18">
        <v>0</v>
      </c>
      <c r="FZ10" s="80">
        <v>1622276418.9395418</v>
      </c>
      <c r="GA10" s="80">
        <v>30638964.93</v>
      </c>
      <c r="GB10" s="18">
        <v>634395679.11216021</v>
      </c>
      <c r="GC10" s="18">
        <v>7983158.71</v>
      </c>
      <c r="GD10" s="18">
        <v>987880739.82738149</v>
      </c>
      <c r="GE10" s="18">
        <v>22655806.219999999</v>
      </c>
      <c r="GF10" s="18">
        <v>16984321.140000202</v>
      </c>
      <c r="GG10" s="18">
        <v>336560.55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17239307697.699234</v>
      </c>
      <c r="HU10" s="18">
        <v>1004052021.7899995</v>
      </c>
      <c r="HV10" s="19">
        <v>18243359719.489235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20116624.761300001</v>
      </c>
      <c r="E11" s="19">
        <v>0</v>
      </c>
      <c r="F11" s="18">
        <v>10883042.588500001</v>
      </c>
      <c r="G11" s="18">
        <v>0</v>
      </c>
      <c r="H11" s="18">
        <v>7882388.4458999997</v>
      </c>
      <c r="I11" s="18">
        <v>0</v>
      </c>
      <c r="J11" s="18">
        <v>1351193.7268999999</v>
      </c>
      <c r="K11" s="18">
        <v>0</v>
      </c>
      <c r="L11" s="18">
        <v>0</v>
      </c>
      <c r="M11" s="18">
        <v>0</v>
      </c>
      <c r="N11" s="18">
        <v>67257637.830000013</v>
      </c>
      <c r="O11" s="18">
        <v>0</v>
      </c>
      <c r="P11" s="18">
        <v>1680700</v>
      </c>
      <c r="Q11" s="18">
        <v>0</v>
      </c>
      <c r="R11" s="18">
        <v>3486692.42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8303319.8553999998</v>
      </c>
      <c r="AA11" s="18">
        <v>0</v>
      </c>
      <c r="AB11" s="18">
        <v>0</v>
      </c>
      <c r="AC11" s="18">
        <v>0</v>
      </c>
      <c r="AD11" s="18">
        <v>771661.48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2081689653.0560999</v>
      </c>
      <c r="AK11" s="18">
        <v>0</v>
      </c>
      <c r="AL11" s="18">
        <v>22697919.636100002</v>
      </c>
      <c r="AM11" s="18">
        <v>0</v>
      </c>
      <c r="AN11" s="18">
        <v>38401821.066100001</v>
      </c>
      <c r="AO11" s="18">
        <v>0</v>
      </c>
      <c r="AP11" s="18">
        <v>221934070.03200001</v>
      </c>
      <c r="AQ11" s="18">
        <v>0</v>
      </c>
      <c r="AR11" s="18">
        <v>235494.43</v>
      </c>
      <c r="AS11" s="18">
        <v>0</v>
      </c>
      <c r="AT11" s="18">
        <v>748732.96039999998</v>
      </c>
      <c r="AU11" s="18">
        <v>0</v>
      </c>
      <c r="AV11" s="18">
        <v>1661196.6865999999</v>
      </c>
      <c r="AW11" s="18">
        <v>0</v>
      </c>
      <c r="AX11" s="18">
        <v>9066.93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35699.827499999999</v>
      </c>
      <c r="BE11" s="18">
        <v>0</v>
      </c>
      <c r="BF11" s="18">
        <v>0</v>
      </c>
      <c r="BG11" s="18">
        <v>0</v>
      </c>
      <c r="BH11" s="18">
        <v>160209.37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448722.76</v>
      </c>
      <c r="BQ11" s="18">
        <v>0</v>
      </c>
      <c r="BR11" s="18">
        <v>58127.35</v>
      </c>
      <c r="BS11" s="18">
        <v>0</v>
      </c>
      <c r="BT11" s="18">
        <v>0</v>
      </c>
      <c r="BU11" s="18">
        <v>0</v>
      </c>
      <c r="BV11" s="18">
        <v>72145781.225400001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30496.522400000002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37338845.484099999</v>
      </c>
      <c r="CK11" s="18">
        <v>0</v>
      </c>
      <c r="CL11" s="18">
        <v>531979.81480000005</v>
      </c>
      <c r="CM11" s="18">
        <v>0</v>
      </c>
      <c r="CN11" s="18">
        <v>971379.50939999998</v>
      </c>
      <c r="CO11" s="18">
        <v>0</v>
      </c>
      <c r="CP11" s="18">
        <v>0</v>
      </c>
      <c r="CQ11" s="18">
        <v>0</v>
      </c>
      <c r="CR11" s="18">
        <v>337510.16110000003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16909929.311299998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44661.199500000002</v>
      </c>
      <c r="DU11" s="18">
        <v>0</v>
      </c>
      <c r="DV11" s="18">
        <v>0</v>
      </c>
      <c r="DW11" s="18">
        <v>0</v>
      </c>
      <c r="DX11" s="18">
        <v>4494649.1889000004</v>
      </c>
      <c r="DY11" s="18">
        <v>0</v>
      </c>
      <c r="DZ11" s="18">
        <v>0</v>
      </c>
      <c r="EA11" s="18">
        <v>0</v>
      </c>
      <c r="EB11" s="18">
        <v>1541369.8944000001</v>
      </c>
      <c r="EC11" s="18">
        <v>0</v>
      </c>
      <c r="ED11" s="18">
        <v>826567.58</v>
      </c>
      <c r="EE11" s="18">
        <v>0</v>
      </c>
      <c r="EF11" s="18">
        <v>731958.21</v>
      </c>
      <c r="EG11" s="18">
        <v>0</v>
      </c>
      <c r="EH11" s="18">
        <v>2023704.5732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243364.09999999998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2770317.44</v>
      </c>
      <c r="EW11" s="18">
        <v>0</v>
      </c>
      <c r="EX11" s="18">
        <v>196079242.36000001</v>
      </c>
      <c r="EY11" s="18">
        <v>0</v>
      </c>
      <c r="EZ11" s="18">
        <v>3094800.4099999997</v>
      </c>
      <c r="FA11" s="18">
        <v>0</v>
      </c>
      <c r="FB11" s="18">
        <v>19030296.23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7719480.1100000003</v>
      </c>
      <c r="FI11" s="18">
        <v>0</v>
      </c>
      <c r="FJ11" s="18">
        <v>2950233.56</v>
      </c>
      <c r="FK11" s="18">
        <v>0</v>
      </c>
      <c r="FL11" s="18">
        <v>929.07</v>
      </c>
      <c r="FM11" s="18">
        <v>0</v>
      </c>
      <c r="FN11" s="19">
        <v>208961793.18999997</v>
      </c>
      <c r="FO11" s="19">
        <v>0</v>
      </c>
      <c r="FP11" s="18">
        <v>0</v>
      </c>
      <c r="FQ11" s="18">
        <v>0</v>
      </c>
      <c r="FR11" s="18">
        <v>199899842.16999999</v>
      </c>
      <c r="FS11" s="18">
        <v>0</v>
      </c>
      <c r="FT11" s="80">
        <v>6112250.6699999999</v>
      </c>
      <c r="FU11" s="80">
        <v>0</v>
      </c>
      <c r="FV11" s="18">
        <v>0</v>
      </c>
      <c r="FW11" s="18">
        <v>0</v>
      </c>
      <c r="FX11" s="18">
        <v>6112250.6699999999</v>
      </c>
      <c r="FY11" s="18">
        <v>0</v>
      </c>
      <c r="FZ11" s="80">
        <v>2949700.35</v>
      </c>
      <c r="GA11" s="80">
        <v>0</v>
      </c>
      <c r="GB11" s="18">
        <v>0</v>
      </c>
      <c r="GC11" s="18">
        <v>0</v>
      </c>
      <c r="GD11" s="18">
        <v>2949700.35</v>
      </c>
      <c r="GE11" s="18">
        <v>0</v>
      </c>
      <c r="GF11" s="18">
        <v>4234011.1764000002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3052710650.7724004</v>
      </c>
      <c r="HU11" s="18">
        <v>0</v>
      </c>
      <c r="HV11" s="19">
        <v>3052710650.7724004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217513450.80693349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217513450.80693349</v>
      </c>
      <c r="HU12" s="18">
        <v>0</v>
      </c>
      <c r="HV12" s="19">
        <v>217513450.80693349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159681894.15999997</v>
      </c>
      <c r="E13" s="19">
        <v>0</v>
      </c>
      <c r="F13" s="18">
        <v>21472566.109999999</v>
      </c>
      <c r="G13" s="18">
        <v>0</v>
      </c>
      <c r="H13" s="18">
        <v>86901321.560000002</v>
      </c>
      <c r="I13" s="18">
        <v>0</v>
      </c>
      <c r="J13" s="18">
        <v>51308006.489999995</v>
      </c>
      <c r="K13" s="18">
        <v>0</v>
      </c>
      <c r="L13" s="18">
        <v>15407864.659999998</v>
      </c>
      <c r="M13" s="18">
        <v>0</v>
      </c>
      <c r="N13" s="18">
        <v>18056192.750000004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35623163.399999991</v>
      </c>
      <c r="AA13" s="18">
        <v>0</v>
      </c>
      <c r="AB13" s="18">
        <v>0</v>
      </c>
      <c r="AC13" s="18">
        <v>0</v>
      </c>
      <c r="AD13" s="18">
        <v>4379115.8199999994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1606220241.9822798</v>
      </c>
      <c r="AK13" s="18">
        <v>0</v>
      </c>
      <c r="AL13" s="18">
        <v>2755313.6499420004</v>
      </c>
      <c r="AM13" s="18">
        <v>0</v>
      </c>
      <c r="AN13" s="18">
        <v>27992421.940000001</v>
      </c>
      <c r="AO13" s="18">
        <v>0</v>
      </c>
      <c r="AP13" s="18">
        <v>875429895.41000021</v>
      </c>
      <c r="AQ13" s="18">
        <v>0</v>
      </c>
      <c r="AR13" s="18">
        <v>0</v>
      </c>
      <c r="AS13" s="18">
        <v>0</v>
      </c>
      <c r="AT13" s="18">
        <v>8054341.0300000003</v>
      </c>
      <c r="AU13" s="18">
        <v>0</v>
      </c>
      <c r="AV13" s="18">
        <v>21138335.420000002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200079.76000000004</v>
      </c>
      <c r="BC13" s="18">
        <v>0</v>
      </c>
      <c r="BD13" s="18">
        <v>992702.66999999993</v>
      </c>
      <c r="BE13" s="18">
        <v>0</v>
      </c>
      <c r="BF13" s="18">
        <v>0</v>
      </c>
      <c r="BG13" s="18">
        <v>0</v>
      </c>
      <c r="BH13" s="18">
        <v>152625.22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240434.9</v>
      </c>
      <c r="BQ13" s="18">
        <v>0</v>
      </c>
      <c r="BR13" s="18">
        <v>9533.9699999999993</v>
      </c>
      <c r="BS13" s="18">
        <v>0</v>
      </c>
      <c r="BT13" s="18">
        <v>0</v>
      </c>
      <c r="BU13" s="18">
        <v>0</v>
      </c>
      <c r="BV13" s="18">
        <v>3908355.62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164191.52000000002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2386541.2800000003</v>
      </c>
      <c r="CM13" s="18">
        <v>0</v>
      </c>
      <c r="CN13" s="18">
        <v>687551.85</v>
      </c>
      <c r="CO13" s="18">
        <v>0</v>
      </c>
      <c r="CP13" s="18">
        <v>0</v>
      </c>
      <c r="CQ13" s="18">
        <v>0</v>
      </c>
      <c r="CR13" s="18">
        <v>797752.16000000027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14390266.779999999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-368488.34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69054581.920000002</v>
      </c>
      <c r="DY13" s="18">
        <v>0</v>
      </c>
      <c r="DZ13" s="18">
        <v>0</v>
      </c>
      <c r="EA13" s="18">
        <v>0</v>
      </c>
      <c r="EB13" s="18">
        <v>38481661.210000001</v>
      </c>
      <c r="EC13" s="18">
        <v>0</v>
      </c>
      <c r="ED13" s="18">
        <v>179396.22</v>
      </c>
      <c r="EE13" s="18">
        <v>0</v>
      </c>
      <c r="EF13" s="18">
        <v>37171111.289999992</v>
      </c>
      <c r="EG13" s="18">
        <v>0</v>
      </c>
      <c r="EH13" s="18">
        <v>3559980.45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747285.92999999982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747672.96999999986</v>
      </c>
      <c r="GA13" s="80">
        <v>0</v>
      </c>
      <c r="GB13" s="18">
        <v>0</v>
      </c>
      <c r="GC13" s="18">
        <v>0</v>
      </c>
      <c r="GD13" s="18">
        <v>747672.96999999986</v>
      </c>
      <c r="GE13" s="18">
        <v>0</v>
      </c>
      <c r="GF13" s="18">
        <v>8130557.46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2955701092.5822206</v>
      </c>
      <c r="HU13" s="18">
        <v>0</v>
      </c>
      <c r="HV13" s="19">
        <v>2955701092.5822206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2057016571.5400002</v>
      </c>
      <c r="E14" s="19">
        <v>164416924.75</v>
      </c>
      <c r="F14" s="18">
        <v>330154972.31137151</v>
      </c>
      <c r="G14" s="18">
        <v>3204061.3486286914</v>
      </c>
      <c r="H14" s="18">
        <v>329468299.13213855</v>
      </c>
      <c r="I14" s="18">
        <v>75334031.819066316</v>
      </c>
      <c r="J14" s="18">
        <v>1397393300.0964901</v>
      </c>
      <c r="K14" s="18">
        <v>85878831.582305014</v>
      </c>
      <c r="L14" s="18">
        <v>622846978.31000006</v>
      </c>
      <c r="M14" s="18">
        <v>579471.68000000005</v>
      </c>
      <c r="N14" s="18">
        <v>156524193.44999999</v>
      </c>
      <c r="O14" s="18">
        <v>0</v>
      </c>
      <c r="P14" s="18">
        <v>15259.39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793622.6</v>
      </c>
      <c r="W14" s="18">
        <v>0</v>
      </c>
      <c r="X14" s="18">
        <v>0</v>
      </c>
      <c r="Y14" s="18">
        <v>0</v>
      </c>
      <c r="Z14" s="18">
        <v>214311611.13000003</v>
      </c>
      <c r="AA14" s="18">
        <v>2076931.48</v>
      </c>
      <c r="AB14" s="18">
        <v>0</v>
      </c>
      <c r="AC14" s="18">
        <v>0</v>
      </c>
      <c r="AD14" s="18">
        <v>35109102.819999993</v>
      </c>
      <c r="AE14" s="18">
        <v>70794.06</v>
      </c>
      <c r="AF14" s="18">
        <v>0</v>
      </c>
      <c r="AG14" s="18">
        <v>0</v>
      </c>
      <c r="AH14" s="18">
        <v>0</v>
      </c>
      <c r="AI14" s="18">
        <v>0</v>
      </c>
      <c r="AJ14" s="18">
        <v>3246806315.8699999</v>
      </c>
      <c r="AK14" s="18">
        <v>0</v>
      </c>
      <c r="AL14" s="18">
        <v>26626778.449999999</v>
      </c>
      <c r="AM14" s="18">
        <v>0</v>
      </c>
      <c r="AN14" s="18">
        <v>308209144.22000003</v>
      </c>
      <c r="AO14" s="18">
        <v>473944.38</v>
      </c>
      <c r="AP14" s="18">
        <v>2867209588.48</v>
      </c>
      <c r="AQ14" s="18">
        <v>4046315.8399999994</v>
      </c>
      <c r="AR14" s="18">
        <v>27483.25</v>
      </c>
      <c r="AS14" s="18">
        <v>0</v>
      </c>
      <c r="AT14" s="18">
        <v>111948654.41999999</v>
      </c>
      <c r="AU14" s="18">
        <v>409664.79000000004</v>
      </c>
      <c r="AV14" s="18">
        <v>124809759.08</v>
      </c>
      <c r="AW14" s="18">
        <v>2361687.6099999985</v>
      </c>
      <c r="AX14" s="18">
        <v>23920.45</v>
      </c>
      <c r="AY14" s="18">
        <v>0</v>
      </c>
      <c r="AZ14" s="18">
        <v>0</v>
      </c>
      <c r="BA14" s="18">
        <v>0</v>
      </c>
      <c r="BB14" s="18">
        <v>15555334.880000001</v>
      </c>
      <c r="BC14" s="18">
        <v>464468.68999999983</v>
      </c>
      <c r="BD14" s="18">
        <v>60766748.25</v>
      </c>
      <c r="BE14" s="18">
        <v>428397.48000000004</v>
      </c>
      <c r="BF14" s="18">
        <v>45000</v>
      </c>
      <c r="BG14" s="18">
        <v>0</v>
      </c>
      <c r="BH14" s="18">
        <v>2795744.69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1547531.28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16709729.09</v>
      </c>
      <c r="BW14" s="18">
        <v>0</v>
      </c>
      <c r="BX14" s="18">
        <v>95414</v>
      </c>
      <c r="BY14" s="18">
        <v>0</v>
      </c>
      <c r="BZ14" s="18">
        <v>0</v>
      </c>
      <c r="CA14" s="18">
        <v>0</v>
      </c>
      <c r="CB14" s="18">
        <v>4512129.37</v>
      </c>
      <c r="CC14" s="18">
        <v>102740.78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86039422.720000014</v>
      </c>
      <c r="DE14" s="18">
        <v>324913.21000000002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10371776.07</v>
      </c>
      <c r="DY14" s="18">
        <v>674.02</v>
      </c>
      <c r="DZ14" s="18">
        <v>0</v>
      </c>
      <c r="EA14" s="18">
        <v>0</v>
      </c>
      <c r="EB14" s="18">
        <v>310683896.05000001</v>
      </c>
      <c r="EC14" s="18">
        <v>1180190.6400000001</v>
      </c>
      <c r="ED14" s="18">
        <v>34236599.479999997</v>
      </c>
      <c r="EE14" s="18">
        <v>0</v>
      </c>
      <c r="EF14" s="18">
        <v>101782971</v>
      </c>
      <c r="EG14" s="18">
        <v>1688287.82</v>
      </c>
      <c r="EH14" s="18">
        <v>208482970.40000001</v>
      </c>
      <c r="EI14" s="18">
        <v>3513734.31</v>
      </c>
      <c r="EJ14" s="18">
        <v>0</v>
      </c>
      <c r="EK14" s="18">
        <v>0</v>
      </c>
      <c r="EL14" s="18">
        <v>0</v>
      </c>
      <c r="EM14" s="18">
        <v>0</v>
      </c>
      <c r="EN14" s="18">
        <v>262809900.09999999</v>
      </c>
      <c r="EO14" s="18">
        <v>0</v>
      </c>
      <c r="EP14" s="18">
        <v>18088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2028976.85</v>
      </c>
      <c r="EW14" s="18">
        <v>0</v>
      </c>
      <c r="EX14" s="18">
        <v>192825855.68000001</v>
      </c>
      <c r="EY14" s="18">
        <v>0</v>
      </c>
      <c r="EZ14" s="18">
        <v>191449.32</v>
      </c>
      <c r="FA14" s="18">
        <v>0</v>
      </c>
      <c r="FB14" s="18">
        <v>15552797.439999999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878953.94</v>
      </c>
      <c r="FK14" s="18">
        <v>0</v>
      </c>
      <c r="FL14" s="18">
        <v>68411.62000000001</v>
      </c>
      <c r="FM14" s="18">
        <v>0</v>
      </c>
      <c r="FN14" s="19">
        <v>1561239002</v>
      </c>
      <c r="FO14" s="19">
        <v>58776.66</v>
      </c>
      <c r="FP14" s="18">
        <v>88984.639999999985</v>
      </c>
      <c r="FQ14" s="18">
        <v>0</v>
      </c>
      <c r="FR14" s="18">
        <v>6676016.5499999998</v>
      </c>
      <c r="FS14" s="18">
        <v>0</v>
      </c>
      <c r="FT14" s="80">
        <v>1166656261.4100001</v>
      </c>
      <c r="FU14" s="80">
        <v>0</v>
      </c>
      <c r="FV14" s="18">
        <v>30740550.41</v>
      </c>
      <c r="FW14" s="18">
        <v>0</v>
      </c>
      <c r="FX14" s="18">
        <v>1135915711</v>
      </c>
      <c r="FY14" s="18">
        <v>0</v>
      </c>
      <c r="FZ14" s="80">
        <v>387817739.39999998</v>
      </c>
      <c r="GA14" s="80">
        <v>58776.66</v>
      </c>
      <c r="GB14" s="18">
        <v>214936693.80000001</v>
      </c>
      <c r="GC14" s="18">
        <v>58776.66</v>
      </c>
      <c r="GD14" s="18">
        <v>172881045.59999999</v>
      </c>
      <c r="GE14" s="18">
        <v>0</v>
      </c>
      <c r="GF14" s="18">
        <v>23689837.030000001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12686906216.460003</v>
      </c>
      <c r="HU14" s="18">
        <v>182197918.19999999</v>
      </c>
      <c r="HV14" s="19">
        <v>12869104134.660004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988613.77000000165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1227034.3100000091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213184.31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3832504.8899999796</v>
      </c>
      <c r="DE15" s="18">
        <v>0</v>
      </c>
      <c r="DF15" s="18">
        <v>19638199.613809526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-1347179.8514190509</v>
      </c>
      <c r="DU15" s="18">
        <v>0</v>
      </c>
      <c r="DV15" s="18">
        <v>23560222.994126998</v>
      </c>
      <c r="DW15" s="18">
        <v>0</v>
      </c>
      <c r="DX15" s="18">
        <v>25095.319999999956</v>
      </c>
      <c r="DY15" s="18">
        <v>0</v>
      </c>
      <c r="DZ15" s="18">
        <v>0</v>
      </c>
      <c r="EA15" s="18">
        <v>0</v>
      </c>
      <c r="EB15" s="18">
        <v>43227819.400000043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996022831.55714309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1087388454.9041369</v>
      </c>
      <c r="HU15" s="18">
        <v>0</v>
      </c>
      <c r="HV15" s="19">
        <v>1087388454.9041369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137275559.07057726</v>
      </c>
      <c r="DO16" s="18">
        <v>0</v>
      </c>
      <c r="DP16" s="18">
        <v>0</v>
      </c>
      <c r="DQ16" s="18">
        <v>116074498.16942252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137275559.07057726</v>
      </c>
      <c r="HU16" s="18">
        <v>116074498.16942252</v>
      </c>
      <c r="HV16" s="19">
        <v>253350057.23999977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47452759</v>
      </c>
      <c r="E17" s="19">
        <v>0</v>
      </c>
      <c r="F17" s="18">
        <v>578221</v>
      </c>
      <c r="G17" s="18">
        <v>0</v>
      </c>
      <c r="H17" s="18">
        <v>11282137</v>
      </c>
      <c r="I17" s="18">
        <v>0</v>
      </c>
      <c r="J17" s="18">
        <v>35592401</v>
      </c>
      <c r="K17" s="18">
        <v>0</v>
      </c>
      <c r="L17" s="18">
        <v>11628367</v>
      </c>
      <c r="M17" s="18">
        <v>0</v>
      </c>
      <c r="N17" s="18">
        <v>2912857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39815545</v>
      </c>
      <c r="AA17" s="18">
        <v>0</v>
      </c>
      <c r="AB17" s="18">
        <v>0</v>
      </c>
      <c r="AC17" s="18">
        <v>0</v>
      </c>
      <c r="AD17" s="18">
        <v>90461994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1416688797.8700001</v>
      </c>
      <c r="AK17" s="18">
        <v>0</v>
      </c>
      <c r="AL17" s="18">
        <v>0</v>
      </c>
      <c r="AM17" s="18">
        <v>0</v>
      </c>
      <c r="AN17" s="18">
        <v>62164888.310000002</v>
      </c>
      <c r="AO17" s="18">
        <v>0</v>
      </c>
      <c r="AP17" s="18">
        <v>123962406.62</v>
      </c>
      <c r="AQ17" s="18">
        <v>0</v>
      </c>
      <c r="AR17" s="18">
        <v>0</v>
      </c>
      <c r="AS17" s="18">
        <v>0</v>
      </c>
      <c r="AT17" s="18">
        <v>56333597</v>
      </c>
      <c r="AU17" s="18">
        <v>0</v>
      </c>
      <c r="AV17" s="18">
        <v>48672483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353876</v>
      </c>
      <c r="BC17" s="18">
        <v>0</v>
      </c>
      <c r="BD17" s="18">
        <v>5665006</v>
      </c>
      <c r="BE17" s="18">
        <v>0</v>
      </c>
      <c r="BF17" s="18">
        <v>0</v>
      </c>
      <c r="BG17" s="18">
        <v>0</v>
      </c>
      <c r="BH17" s="18">
        <v>789953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243205</v>
      </c>
      <c r="BQ17" s="18">
        <v>0</v>
      </c>
      <c r="BR17" s="18">
        <v>12055</v>
      </c>
      <c r="BS17" s="18">
        <v>0</v>
      </c>
      <c r="BT17" s="18">
        <v>0</v>
      </c>
      <c r="BU17" s="18">
        <v>0</v>
      </c>
      <c r="BV17" s="18">
        <v>4897692</v>
      </c>
      <c r="BW17" s="18">
        <v>0</v>
      </c>
      <c r="BX17" s="18">
        <v>62136</v>
      </c>
      <c r="BY17" s="18">
        <v>0</v>
      </c>
      <c r="BZ17" s="18">
        <v>0</v>
      </c>
      <c r="CA17" s="18">
        <v>0</v>
      </c>
      <c r="CB17" s="18">
        <v>183749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157645648</v>
      </c>
      <c r="CK17" s="18">
        <v>0</v>
      </c>
      <c r="CL17" s="18">
        <v>9003772</v>
      </c>
      <c r="CM17" s="18">
        <v>0</v>
      </c>
      <c r="CN17" s="18">
        <v>12674642</v>
      </c>
      <c r="CO17" s="18">
        <v>0</v>
      </c>
      <c r="CP17" s="18">
        <v>0</v>
      </c>
      <c r="CQ17" s="18">
        <v>0</v>
      </c>
      <c r="CR17" s="18">
        <v>8004175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10388628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30963442</v>
      </c>
      <c r="EC17" s="18">
        <v>0</v>
      </c>
      <c r="ED17" s="18">
        <v>7995759</v>
      </c>
      <c r="EE17" s="18">
        <v>0</v>
      </c>
      <c r="EF17" s="18">
        <v>126242672</v>
      </c>
      <c r="EG17" s="18">
        <v>0</v>
      </c>
      <c r="EH17" s="18">
        <v>5409952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7627765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126903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2288384724.8000002</v>
      </c>
      <c r="HU17" s="18">
        <v>0</v>
      </c>
      <c r="HV17" s="19">
        <v>2288384724.8000002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53197235.644917503</v>
      </c>
      <c r="E18" s="19">
        <v>149558.8201825092</v>
      </c>
      <c r="F18" s="18">
        <v>197799.6656040863</v>
      </c>
      <c r="G18" s="18">
        <v>556.09439591375337</v>
      </c>
      <c r="H18" s="18">
        <v>23692549.08108063</v>
      </c>
      <c r="I18" s="18">
        <v>66609.282319374674</v>
      </c>
      <c r="J18" s="18">
        <v>29306886.89823278</v>
      </c>
      <c r="K18" s="18">
        <v>82393.443467220757</v>
      </c>
      <c r="L18" s="18">
        <v>10609803.67</v>
      </c>
      <c r="M18" s="18">
        <v>0</v>
      </c>
      <c r="N18" s="18">
        <v>36186.43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21727483.859999999</v>
      </c>
      <c r="AA18" s="18">
        <v>0</v>
      </c>
      <c r="AB18" s="18">
        <v>0</v>
      </c>
      <c r="AC18" s="18">
        <v>0</v>
      </c>
      <c r="AD18" s="18">
        <v>852962.37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22265905.170000002</v>
      </c>
      <c r="AU18" s="18">
        <v>0</v>
      </c>
      <c r="AV18" s="18">
        <v>6058393.29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327728.63</v>
      </c>
      <c r="BC18" s="18">
        <v>118.76</v>
      </c>
      <c r="BD18" s="18">
        <v>2420441.6</v>
      </c>
      <c r="BE18" s="18">
        <v>14930.79</v>
      </c>
      <c r="BF18" s="18">
        <v>0</v>
      </c>
      <c r="BG18" s="18">
        <v>0</v>
      </c>
      <c r="BH18" s="18">
        <v>3007183.87</v>
      </c>
      <c r="BI18" s="18">
        <v>0</v>
      </c>
      <c r="BJ18" s="18">
        <v>493577.62</v>
      </c>
      <c r="BK18" s="18">
        <v>0</v>
      </c>
      <c r="BL18" s="18">
        <v>5376518.7800000003</v>
      </c>
      <c r="BM18" s="18">
        <v>0</v>
      </c>
      <c r="BN18" s="18">
        <v>278699.21000000002</v>
      </c>
      <c r="BO18" s="18">
        <v>0</v>
      </c>
      <c r="BP18" s="18">
        <v>244229.8</v>
      </c>
      <c r="BQ18" s="18">
        <v>0</v>
      </c>
      <c r="BR18" s="18">
        <v>70650.8</v>
      </c>
      <c r="BS18" s="18">
        <v>0</v>
      </c>
      <c r="BT18" s="18">
        <v>0</v>
      </c>
      <c r="BU18" s="18">
        <v>0</v>
      </c>
      <c r="BV18" s="18">
        <v>8788334.2799999993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321374.33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126860697.8</v>
      </c>
      <c r="CK18" s="18">
        <v>438974.22</v>
      </c>
      <c r="CL18" s="18">
        <v>6561728.5500000007</v>
      </c>
      <c r="CM18" s="18">
        <v>26107.52</v>
      </c>
      <c r="CN18" s="18">
        <v>25178.560000000001</v>
      </c>
      <c r="CO18" s="18">
        <v>0</v>
      </c>
      <c r="CP18" s="18">
        <v>0</v>
      </c>
      <c r="CQ18" s="18">
        <v>0</v>
      </c>
      <c r="CR18" s="18">
        <v>9530231.2199999988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8263610.7300000004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195111.15000000002</v>
      </c>
      <c r="DY18" s="18">
        <v>0</v>
      </c>
      <c r="DZ18" s="18">
        <v>0</v>
      </c>
      <c r="EA18" s="18">
        <v>0</v>
      </c>
      <c r="EB18" s="18">
        <v>49006004.109999999</v>
      </c>
      <c r="EC18" s="18">
        <v>0</v>
      </c>
      <c r="ED18" s="18">
        <v>14794453.600000001</v>
      </c>
      <c r="EE18" s="18">
        <v>0</v>
      </c>
      <c r="EF18" s="18">
        <v>59826815.68</v>
      </c>
      <c r="EG18" s="18">
        <v>-199933.38</v>
      </c>
      <c r="EH18" s="18">
        <v>7095471.5200000005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39706938.530000001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4168312.21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461855728.85491753</v>
      </c>
      <c r="HU18" s="18">
        <v>440790.61018250918</v>
      </c>
      <c r="HV18" s="19">
        <v>462296519.46510005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71084150.402195662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136866932.67586058</v>
      </c>
      <c r="DO19" s="18">
        <v>0</v>
      </c>
      <c r="DP19" s="18">
        <v>68032059.241943642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275983142.31999987</v>
      </c>
      <c r="HU19" s="18">
        <v>0</v>
      </c>
      <c r="HV19" s="19">
        <v>275983142.31999987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1667743264.8200002</v>
      </c>
      <c r="E20" s="19">
        <v>0</v>
      </c>
      <c r="F20" s="18">
        <v>279780246.1400001</v>
      </c>
      <c r="G20" s="18">
        <v>0</v>
      </c>
      <c r="H20" s="18">
        <v>433196552.83000004</v>
      </c>
      <c r="I20" s="18">
        <v>0</v>
      </c>
      <c r="J20" s="18">
        <v>954766465.8499999</v>
      </c>
      <c r="K20" s="18">
        <v>0</v>
      </c>
      <c r="L20" s="18">
        <v>559898972.07000005</v>
      </c>
      <c r="M20" s="18">
        <v>0</v>
      </c>
      <c r="N20" s="18">
        <v>78030887.5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108077518.04000001</v>
      </c>
      <c r="AA20" s="18">
        <v>0</v>
      </c>
      <c r="AB20" s="18">
        <v>154592.4</v>
      </c>
      <c r="AC20" s="18">
        <v>0</v>
      </c>
      <c r="AD20" s="18">
        <v>55346298.179999992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660771731.0799998</v>
      </c>
      <c r="AK20" s="18">
        <v>0</v>
      </c>
      <c r="AL20" s="18">
        <v>2829429.16</v>
      </c>
      <c r="AM20" s="18">
        <v>0</v>
      </c>
      <c r="AN20" s="18">
        <v>58381297.449999996</v>
      </c>
      <c r="AO20" s="18">
        <v>0</v>
      </c>
      <c r="AP20" s="18">
        <v>893717920.69000006</v>
      </c>
      <c r="AQ20" s="18">
        <v>0</v>
      </c>
      <c r="AR20" s="18">
        <v>73343.03</v>
      </c>
      <c r="AS20" s="18">
        <v>0</v>
      </c>
      <c r="AT20" s="18">
        <v>42422197.209999993</v>
      </c>
      <c r="AU20" s="18">
        <v>0</v>
      </c>
      <c r="AV20" s="18">
        <v>31495273.709999997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11536588.02</v>
      </c>
      <c r="BC20" s="18">
        <v>0</v>
      </c>
      <c r="BD20" s="18">
        <v>108238593.98999998</v>
      </c>
      <c r="BE20" s="18">
        <v>0</v>
      </c>
      <c r="BF20" s="18">
        <v>0</v>
      </c>
      <c r="BG20" s="18">
        <v>0</v>
      </c>
      <c r="BH20" s="18">
        <v>544858.13</v>
      </c>
      <c r="BI20" s="18">
        <v>0</v>
      </c>
      <c r="BJ20" s="18">
        <v>5727147.6499999994</v>
      </c>
      <c r="BK20" s="18">
        <v>0</v>
      </c>
      <c r="BL20" s="18">
        <v>18764508.789999999</v>
      </c>
      <c r="BM20" s="18">
        <v>0</v>
      </c>
      <c r="BN20" s="18">
        <v>2095378.9</v>
      </c>
      <c r="BO20" s="18">
        <v>0</v>
      </c>
      <c r="BP20" s="18">
        <v>308123.86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675977.5</v>
      </c>
      <c r="BW20" s="18">
        <v>0</v>
      </c>
      <c r="BX20" s="18">
        <v>185461.74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112052803.28</v>
      </c>
      <c r="DE20" s="18">
        <v>0</v>
      </c>
      <c r="DF20" s="18">
        <v>13643.9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1535918.3199999998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380033.10000000003</v>
      </c>
      <c r="DW20" s="18">
        <v>0</v>
      </c>
      <c r="DX20" s="18">
        <v>3573288.79</v>
      </c>
      <c r="DY20" s="18">
        <v>0</v>
      </c>
      <c r="DZ20" s="18">
        <v>0</v>
      </c>
      <c r="EA20" s="18">
        <v>0</v>
      </c>
      <c r="EB20" s="18">
        <v>237265653.73999998</v>
      </c>
      <c r="EC20" s="18">
        <v>0</v>
      </c>
      <c r="ED20" s="18">
        <v>14504765.209999999</v>
      </c>
      <c r="EE20" s="18">
        <v>0</v>
      </c>
      <c r="EF20" s="18">
        <v>121065405.22</v>
      </c>
      <c r="EG20" s="18">
        <v>0</v>
      </c>
      <c r="EH20" s="18">
        <v>45506880.949999996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108272339.97</v>
      </c>
      <c r="EU20" s="18">
        <v>0</v>
      </c>
      <c r="EV20" s="18">
        <v>2742495.34</v>
      </c>
      <c r="EW20" s="18">
        <v>0</v>
      </c>
      <c r="EX20" s="18">
        <v>69051689.319999993</v>
      </c>
      <c r="EY20" s="18">
        <v>0</v>
      </c>
      <c r="EZ20" s="18">
        <v>0</v>
      </c>
      <c r="FA20" s="18">
        <v>0</v>
      </c>
      <c r="FB20" s="18">
        <v>15555290.859999999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2077491.37</v>
      </c>
      <c r="FI20" s="18">
        <v>0</v>
      </c>
      <c r="FJ20" s="18">
        <v>-42521.919999999998</v>
      </c>
      <c r="FK20" s="18">
        <v>0</v>
      </c>
      <c r="FL20" s="18">
        <v>459693.01999999996</v>
      </c>
      <c r="FM20" s="18">
        <v>0</v>
      </c>
      <c r="FN20" s="19">
        <v>407767678.7299999</v>
      </c>
      <c r="FO20" s="19">
        <v>0</v>
      </c>
      <c r="FP20" s="18">
        <v>2193975.9399999995</v>
      </c>
      <c r="FQ20" s="18">
        <v>0</v>
      </c>
      <c r="FR20" s="18">
        <v>0</v>
      </c>
      <c r="FS20" s="18">
        <v>0</v>
      </c>
      <c r="FT20" s="80">
        <v>33729070.569999993</v>
      </c>
      <c r="FU20" s="80">
        <v>0</v>
      </c>
      <c r="FV20" s="18">
        <v>5781277.2199999997</v>
      </c>
      <c r="FW20" s="18">
        <v>0</v>
      </c>
      <c r="FX20" s="18">
        <v>27947793.349999998</v>
      </c>
      <c r="FY20" s="18">
        <v>0</v>
      </c>
      <c r="FZ20" s="80">
        <v>371844632.21999991</v>
      </c>
      <c r="GA20" s="80">
        <v>0</v>
      </c>
      <c r="GB20" s="18">
        <v>12927319.15</v>
      </c>
      <c r="GC20" s="18">
        <v>0</v>
      </c>
      <c r="GD20" s="18">
        <v>358917313.06999993</v>
      </c>
      <c r="GE20" s="18">
        <v>0</v>
      </c>
      <c r="GF20" s="18">
        <v>6549493.459999999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5455368711.5699997</v>
      </c>
      <c r="HU20" s="18">
        <v>0</v>
      </c>
      <c r="HV20" s="19">
        <v>5455368711.5699997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104634698</v>
      </c>
      <c r="E21" s="19">
        <v>0</v>
      </c>
      <c r="F21" s="18">
        <v>22625959.620000001</v>
      </c>
      <c r="G21" s="18">
        <v>0</v>
      </c>
      <c r="H21" s="18">
        <v>52299434.030000001</v>
      </c>
      <c r="I21" s="18">
        <v>0</v>
      </c>
      <c r="J21" s="18">
        <v>29709304.349999994</v>
      </c>
      <c r="K21" s="18">
        <v>0</v>
      </c>
      <c r="L21" s="18">
        <v>0</v>
      </c>
      <c r="M21" s="18">
        <v>0</v>
      </c>
      <c r="N21" s="18">
        <v>14555002.16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5150830.3899999997</v>
      </c>
      <c r="AA21" s="18">
        <v>0</v>
      </c>
      <c r="AB21" s="18">
        <v>0</v>
      </c>
      <c r="AC21" s="18">
        <v>0</v>
      </c>
      <c r="AD21" s="18">
        <v>50010.79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-9635828.7199999988</v>
      </c>
      <c r="AK21" s="18">
        <v>0</v>
      </c>
      <c r="AL21" s="18">
        <v>-369326.72</v>
      </c>
      <c r="AM21" s="18">
        <v>0</v>
      </c>
      <c r="AN21" s="18">
        <v>-203933.06</v>
      </c>
      <c r="AO21" s="18">
        <v>0</v>
      </c>
      <c r="AP21" s="18">
        <v>105460031.69</v>
      </c>
      <c r="AQ21" s="18">
        <v>0</v>
      </c>
      <c r="AR21" s="18">
        <v>0</v>
      </c>
      <c r="AS21" s="18">
        <v>0</v>
      </c>
      <c r="AT21" s="18">
        <v>2873766.67</v>
      </c>
      <c r="AU21" s="18">
        <v>0</v>
      </c>
      <c r="AV21" s="18">
        <v>5578955.5099999998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496996.88</v>
      </c>
      <c r="BC21" s="18">
        <v>0</v>
      </c>
      <c r="BD21" s="18">
        <v>161150.51</v>
      </c>
      <c r="BE21" s="18">
        <v>0</v>
      </c>
      <c r="BF21" s="18">
        <v>0</v>
      </c>
      <c r="BG21" s="18">
        <v>0</v>
      </c>
      <c r="BH21" s="18">
        <v>203401.81</v>
      </c>
      <c r="BI21" s="18">
        <v>0</v>
      </c>
      <c r="BJ21" s="18">
        <v>329955.57</v>
      </c>
      <c r="BK21" s="18">
        <v>0</v>
      </c>
      <c r="BL21" s="18">
        <v>2751931.04</v>
      </c>
      <c r="BM21" s="18">
        <v>0</v>
      </c>
      <c r="BN21" s="18">
        <v>0</v>
      </c>
      <c r="BO21" s="18">
        <v>0</v>
      </c>
      <c r="BP21" s="18">
        <v>208335.68</v>
      </c>
      <c r="BQ21" s="18">
        <v>0</v>
      </c>
      <c r="BR21" s="18">
        <v>6147</v>
      </c>
      <c r="BS21" s="18">
        <v>0</v>
      </c>
      <c r="BT21" s="18">
        <v>0</v>
      </c>
      <c r="BU21" s="18">
        <v>0</v>
      </c>
      <c r="BV21" s="18">
        <v>1728.52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262239.2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3268126.96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200</v>
      </c>
      <c r="DW21" s="18">
        <v>0</v>
      </c>
      <c r="DX21" s="18">
        <v>168697.58</v>
      </c>
      <c r="DY21" s="18">
        <v>0</v>
      </c>
      <c r="DZ21" s="18">
        <v>0</v>
      </c>
      <c r="EA21" s="18">
        <v>0</v>
      </c>
      <c r="EB21" s="18">
        <v>3852248.74</v>
      </c>
      <c r="EC21" s="18">
        <v>0</v>
      </c>
      <c r="ED21" s="18">
        <v>3539876.57</v>
      </c>
      <c r="EE21" s="18">
        <v>0</v>
      </c>
      <c r="EF21" s="18">
        <v>11284996.439999999</v>
      </c>
      <c r="EG21" s="18">
        <v>0</v>
      </c>
      <c r="EH21" s="18">
        <v>5449918.8600000003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5525943.9299999997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4882092.18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4118978.74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16895501.170000002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16831071.170000002</v>
      </c>
      <c r="FU21" s="80">
        <v>0</v>
      </c>
      <c r="FV21" s="18">
        <v>16831071.170000002</v>
      </c>
      <c r="FW21" s="18">
        <v>0</v>
      </c>
      <c r="FX21" s="18">
        <v>0</v>
      </c>
      <c r="FY21" s="18">
        <v>0</v>
      </c>
      <c r="FZ21" s="80">
        <v>64430</v>
      </c>
      <c r="GA21" s="80">
        <v>0</v>
      </c>
      <c r="GB21" s="18">
        <v>64430</v>
      </c>
      <c r="GC21" s="18">
        <v>0</v>
      </c>
      <c r="GD21" s="18">
        <v>0</v>
      </c>
      <c r="GE21" s="18">
        <v>0</v>
      </c>
      <c r="GF21" s="18">
        <v>11461075.439999999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303034827.05000001</v>
      </c>
      <c r="HU21" s="18">
        <v>0</v>
      </c>
      <c r="HV21" s="19">
        <v>303034827.05000001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284171281.33000004</v>
      </c>
      <c r="E22" s="19">
        <v>8319456.6600000001</v>
      </c>
      <c r="F22" s="18">
        <v>58353595.889999993</v>
      </c>
      <c r="G22" s="18">
        <v>4097456.45</v>
      </c>
      <c r="H22" s="18">
        <v>114529241.04000001</v>
      </c>
      <c r="I22" s="18">
        <v>4108551.59</v>
      </c>
      <c r="J22" s="18">
        <v>111288444.40000001</v>
      </c>
      <c r="K22" s="18">
        <v>113448.62</v>
      </c>
      <c r="L22" s="18">
        <v>8311376.3099999996</v>
      </c>
      <c r="M22" s="18">
        <v>4017.7</v>
      </c>
      <c r="N22" s="18">
        <v>38900470.079999998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40732180.219999999</v>
      </c>
      <c r="AA22" s="18">
        <v>413685.34</v>
      </c>
      <c r="AB22" s="18">
        <v>0</v>
      </c>
      <c r="AC22" s="18">
        <v>0</v>
      </c>
      <c r="AD22" s="18">
        <v>28740127.960000001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643841855.31000006</v>
      </c>
      <c r="AK22" s="18">
        <v>0</v>
      </c>
      <c r="AL22" s="18">
        <v>23491401.560000002</v>
      </c>
      <c r="AM22" s="18">
        <v>0</v>
      </c>
      <c r="AN22" s="18">
        <v>62307865.489999995</v>
      </c>
      <c r="AO22" s="18">
        <v>7575362.1699999999</v>
      </c>
      <c r="AP22" s="18">
        <v>941634903.92000008</v>
      </c>
      <c r="AQ22" s="18">
        <v>45444937.109999999</v>
      </c>
      <c r="AR22" s="18">
        <v>0</v>
      </c>
      <c r="AS22" s="18">
        <v>0</v>
      </c>
      <c r="AT22" s="18">
        <v>5614213.29</v>
      </c>
      <c r="AU22" s="18">
        <v>32432.14</v>
      </c>
      <c r="AV22" s="18">
        <v>4449612.24</v>
      </c>
      <c r="AW22" s="18">
        <v>38363.620000000003</v>
      </c>
      <c r="AX22" s="18">
        <v>36867.46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1403690.52</v>
      </c>
      <c r="BE22" s="18">
        <v>48599.040000000001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463971.71</v>
      </c>
      <c r="BQ22" s="18">
        <v>0</v>
      </c>
      <c r="BR22" s="18">
        <v>35060.82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302378.53999999998</v>
      </c>
      <c r="CC22" s="18">
        <v>3784.4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14888648.830000002</v>
      </c>
      <c r="DE22" s="18">
        <v>828602.14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7545357.54</v>
      </c>
      <c r="DU22" s="18">
        <v>0</v>
      </c>
      <c r="DV22" s="18">
        <v>0</v>
      </c>
      <c r="DW22" s="18">
        <v>0</v>
      </c>
      <c r="DX22" s="18">
        <v>1276446.3500000001</v>
      </c>
      <c r="DY22" s="18">
        <v>7065.85</v>
      </c>
      <c r="DZ22" s="18">
        <v>0</v>
      </c>
      <c r="EA22" s="18">
        <v>0</v>
      </c>
      <c r="EB22" s="18">
        <v>30393793.370000001</v>
      </c>
      <c r="EC22" s="18">
        <v>609843.99</v>
      </c>
      <c r="ED22" s="18">
        <v>2543530.1800000002</v>
      </c>
      <c r="EE22" s="18">
        <v>6695.27</v>
      </c>
      <c r="EF22" s="18">
        <v>2443306.69</v>
      </c>
      <c r="EG22" s="18">
        <v>31181.99</v>
      </c>
      <c r="EH22" s="18">
        <v>13574969.189999999</v>
      </c>
      <c r="EI22" s="18">
        <v>536864.81999999995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235752.54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2713080.09</v>
      </c>
      <c r="EW22" s="18">
        <v>0</v>
      </c>
      <c r="EX22" s="18">
        <v>296632492.01999998</v>
      </c>
      <c r="EY22" s="18">
        <v>0</v>
      </c>
      <c r="EZ22" s="18">
        <v>3443637.57</v>
      </c>
      <c r="FA22" s="18">
        <v>0</v>
      </c>
      <c r="FB22" s="18">
        <v>20012634.93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468923.46</v>
      </c>
      <c r="FI22" s="18">
        <v>0</v>
      </c>
      <c r="FJ22" s="18">
        <v>2939376.85</v>
      </c>
      <c r="FK22" s="18">
        <v>0</v>
      </c>
      <c r="FL22" s="18">
        <v>0</v>
      </c>
      <c r="FM22" s="18">
        <v>0</v>
      </c>
      <c r="FN22" s="19">
        <v>549471702.00999999</v>
      </c>
      <c r="FO22" s="19">
        <v>2445347.6100000003</v>
      </c>
      <c r="FP22" s="18">
        <v>65260</v>
      </c>
      <c r="FQ22" s="18">
        <v>600</v>
      </c>
      <c r="FR22" s="18">
        <v>1602946.19</v>
      </c>
      <c r="FS22" s="18">
        <v>0</v>
      </c>
      <c r="FT22" s="80">
        <v>105340042.16</v>
      </c>
      <c r="FU22" s="80">
        <v>0</v>
      </c>
      <c r="FV22" s="18">
        <v>2832385.41</v>
      </c>
      <c r="FW22" s="18">
        <v>0</v>
      </c>
      <c r="FX22" s="18">
        <v>102507656.75</v>
      </c>
      <c r="FY22" s="18">
        <v>0</v>
      </c>
      <c r="FZ22" s="80">
        <v>442463453.65999997</v>
      </c>
      <c r="GA22" s="80">
        <v>2444747.6100000003</v>
      </c>
      <c r="GB22" s="18">
        <v>171305480.22999999</v>
      </c>
      <c r="GC22" s="18">
        <v>1073741.6200000001</v>
      </c>
      <c r="GD22" s="18">
        <v>271157973.43000001</v>
      </c>
      <c r="GE22" s="18">
        <v>1371005.99</v>
      </c>
      <c r="GF22" s="18">
        <v>1698565.84</v>
      </c>
      <c r="GG22" s="18">
        <v>93992.83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3035417617.2800002</v>
      </c>
      <c r="HU22" s="18">
        <v>66601508.999999993</v>
      </c>
      <c r="HV22" s="19">
        <v>3102019126.2800002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2491560421.8299999</v>
      </c>
      <c r="E23" s="19">
        <v>7267799.6600000001</v>
      </c>
      <c r="F23" s="18">
        <v>894541446.38999999</v>
      </c>
      <c r="G23" s="18">
        <v>614131.06000000006</v>
      </c>
      <c r="H23" s="18">
        <v>903188522.64999986</v>
      </c>
      <c r="I23" s="18">
        <v>5972075.8599999994</v>
      </c>
      <c r="J23" s="18">
        <v>693830452.79000008</v>
      </c>
      <c r="K23" s="18">
        <v>681592.74</v>
      </c>
      <c r="L23" s="18">
        <v>24424130.850000001</v>
      </c>
      <c r="M23" s="18">
        <v>3966.04</v>
      </c>
      <c r="N23" s="18">
        <v>594096585.30999994</v>
      </c>
      <c r="O23" s="18">
        <v>0</v>
      </c>
      <c r="P23" s="18">
        <v>93870.71</v>
      </c>
      <c r="Q23" s="18">
        <v>0</v>
      </c>
      <c r="R23" s="18">
        <v>6256692.5200000005</v>
      </c>
      <c r="S23" s="18">
        <v>0</v>
      </c>
      <c r="T23" s="18">
        <v>0</v>
      </c>
      <c r="U23" s="18">
        <v>0</v>
      </c>
      <c r="V23" s="18">
        <v>28281428.120000001</v>
      </c>
      <c r="W23" s="18">
        <v>0</v>
      </c>
      <c r="X23" s="18">
        <v>0</v>
      </c>
      <c r="Y23" s="18">
        <v>0</v>
      </c>
      <c r="Z23" s="18">
        <v>78165375.239999995</v>
      </c>
      <c r="AA23" s="18">
        <v>1313951.78</v>
      </c>
      <c r="AB23" s="18">
        <v>2198.81</v>
      </c>
      <c r="AC23" s="18">
        <v>0</v>
      </c>
      <c r="AD23" s="18">
        <v>213204208.09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5975453883.5500002</v>
      </c>
      <c r="AK23" s="18">
        <v>0</v>
      </c>
      <c r="AL23" s="18">
        <v>158038295.09999999</v>
      </c>
      <c r="AM23" s="18">
        <v>0</v>
      </c>
      <c r="AN23" s="18">
        <v>149207241.13</v>
      </c>
      <c r="AO23" s="18">
        <v>2569423.69</v>
      </c>
      <c r="AP23" s="18">
        <v>2530808274.3600001</v>
      </c>
      <c r="AQ23" s="18">
        <v>17665390.199999999</v>
      </c>
      <c r="AR23" s="18">
        <v>141357.01</v>
      </c>
      <c r="AS23" s="18">
        <v>0</v>
      </c>
      <c r="AT23" s="18">
        <v>157067763.44999999</v>
      </c>
      <c r="AU23" s="18">
        <v>808087.31</v>
      </c>
      <c r="AV23" s="18">
        <v>198197185.97999999</v>
      </c>
      <c r="AW23" s="18">
        <v>94538.75</v>
      </c>
      <c r="AX23" s="18">
        <v>8470</v>
      </c>
      <c r="AY23" s="18">
        <v>0</v>
      </c>
      <c r="AZ23" s="18">
        <v>0</v>
      </c>
      <c r="BA23" s="18">
        <v>0</v>
      </c>
      <c r="BB23" s="18">
        <v>1722320.25</v>
      </c>
      <c r="BC23" s="18">
        <v>0</v>
      </c>
      <c r="BD23" s="18">
        <v>96619467.890000001</v>
      </c>
      <c r="BE23" s="18">
        <v>937501.81</v>
      </c>
      <c r="BF23" s="18">
        <v>218219.16</v>
      </c>
      <c r="BG23" s="18">
        <v>0</v>
      </c>
      <c r="BH23" s="18">
        <v>8235924.1900000004</v>
      </c>
      <c r="BI23" s="18">
        <v>0</v>
      </c>
      <c r="BJ23" s="18">
        <v>164185341.94999999</v>
      </c>
      <c r="BK23" s="18">
        <v>0</v>
      </c>
      <c r="BL23" s="18">
        <v>25662328.719999999</v>
      </c>
      <c r="BM23" s="18">
        <v>0</v>
      </c>
      <c r="BN23" s="18">
        <v>20504816.869999997</v>
      </c>
      <c r="BO23" s="18">
        <v>0</v>
      </c>
      <c r="BP23" s="18">
        <v>9337326.25</v>
      </c>
      <c r="BQ23" s="18">
        <v>0</v>
      </c>
      <c r="BR23" s="18">
        <v>265302.09999999998</v>
      </c>
      <c r="BS23" s="18">
        <v>0</v>
      </c>
      <c r="BT23" s="18">
        <v>0</v>
      </c>
      <c r="BU23" s="18">
        <v>0</v>
      </c>
      <c r="BV23" s="18">
        <v>118625942.93000001</v>
      </c>
      <c r="BW23" s="18">
        <v>216</v>
      </c>
      <c r="BX23" s="18">
        <v>506049.32999999996</v>
      </c>
      <c r="BY23" s="18">
        <v>25000</v>
      </c>
      <c r="BZ23" s="18">
        <v>0</v>
      </c>
      <c r="CA23" s="18">
        <v>0</v>
      </c>
      <c r="CB23" s="18">
        <v>10932772.120000001</v>
      </c>
      <c r="CC23" s="18">
        <v>112633.63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1682454706.0899999</v>
      </c>
      <c r="CK23" s="18">
        <v>7788954.5999999996</v>
      </c>
      <c r="CL23" s="18">
        <v>366188567.10999995</v>
      </c>
      <c r="CM23" s="18">
        <v>1041011.6599999999</v>
      </c>
      <c r="CN23" s="18">
        <v>-71.27</v>
      </c>
      <c r="CO23" s="18">
        <v>0</v>
      </c>
      <c r="CP23" s="18">
        <v>0</v>
      </c>
      <c r="CQ23" s="18">
        <v>0</v>
      </c>
      <c r="CR23" s="18">
        <v>10573.36</v>
      </c>
      <c r="CS23" s="18">
        <v>44.2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2621189.7199999997</v>
      </c>
      <c r="DC23" s="18">
        <v>3609.72</v>
      </c>
      <c r="DD23" s="18">
        <v>1745699409.2100003</v>
      </c>
      <c r="DE23" s="18">
        <v>2639038.7600000002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760026.80999999994</v>
      </c>
      <c r="DM23" s="18">
        <v>906.3</v>
      </c>
      <c r="DN23" s="18">
        <v>771003.86</v>
      </c>
      <c r="DO23" s="18">
        <v>9278483.75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5871024.6200000001</v>
      </c>
      <c r="DU23" s="18">
        <v>29097.7</v>
      </c>
      <c r="DV23" s="18">
        <v>0</v>
      </c>
      <c r="DW23" s="18">
        <v>0</v>
      </c>
      <c r="DX23" s="18">
        <v>60486824.740000002</v>
      </c>
      <c r="DY23" s="18">
        <v>94905.91</v>
      </c>
      <c r="DZ23" s="18">
        <v>0</v>
      </c>
      <c r="EA23" s="18">
        <v>0</v>
      </c>
      <c r="EB23" s="18">
        <v>284848385.68000007</v>
      </c>
      <c r="EC23" s="18">
        <v>287840.82</v>
      </c>
      <c r="ED23" s="18">
        <v>21869587.720000003</v>
      </c>
      <c r="EE23" s="18">
        <v>0</v>
      </c>
      <c r="EF23" s="18">
        <v>264136330.03000003</v>
      </c>
      <c r="EG23" s="18">
        <v>1809059.39</v>
      </c>
      <c r="EH23" s="18">
        <v>184264208.07000002</v>
      </c>
      <c r="EI23" s="18">
        <v>401389.77999999997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23685758.5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191884715.31</v>
      </c>
      <c r="EW23" s="18">
        <v>0</v>
      </c>
      <c r="EX23" s="18">
        <v>3174478309.0999994</v>
      </c>
      <c r="EY23" s="18">
        <v>0</v>
      </c>
      <c r="EZ23" s="18">
        <v>39106554.479999997</v>
      </c>
      <c r="FA23" s="18">
        <v>0</v>
      </c>
      <c r="FB23" s="18">
        <v>1826503238.4799998</v>
      </c>
      <c r="FC23" s="18">
        <v>0</v>
      </c>
      <c r="FD23" s="18">
        <v>19596.41</v>
      </c>
      <c r="FE23" s="18">
        <v>0</v>
      </c>
      <c r="FF23" s="18">
        <v>0</v>
      </c>
      <c r="FG23" s="18">
        <v>0</v>
      </c>
      <c r="FH23" s="18">
        <v>27194932.48</v>
      </c>
      <c r="FI23" s="18">
        <v>0</v>
      </c>
      <c r="FJ23" s="18">
        <v>286727534.80000001</v>
      </c>
      <c r="FK23" s="18">
        <v>0</v>
      </c>
      <c r="FL23" s="18">
        <v>0</v>
      </c>
      <c r="FM23" s="18">
        <v>0</v>
      </c>
      <c r="FN23" s="19">
        <v>1081724972.7800002</v>
      </c>
      <c r="FO23" s="19">
        <v>1725455.1</v>
      </c>
      <c r="FP23" s="18">
        <v>61484888.439999998</v>
      </c>
      <c r="FQ23" s="18">
        <v>0</v>
      </c>
      <c r="FR23" s="18">
        <v>2880835.17</v>
      </c>
      <c r="FS23" s="18">
        <v>0</v>
      </c>
      <c r="FT23" s="80">
        <v>416216584.65000004</v>
      </c>
      <c r="FU23" s="80">
        <v>0</v>
      </c>
      <c r="FV23" s="18">
        <v>34775672.109999999</v>
      </c>
      <c r="FW23" s="18">
        <v>0</v>
      </c>
      <c r="FX23" s="18">
        <v>381440912.54000002</v>
      </c>
      <c r="FY23" s="18">
        <v>0</v>
      </c>
      <c r="FZ23" s="80">
        <v>601142664.52000022</v>
      </c>
      <c r="GA23" s="80">
        <v>1725455.1</v>
      </c>
      <c r="GB23" s="18">
        <v>47444720.490000002</v>
      </c>
      <c r="GC23" s="18">
        <v>249314.1</v>
      </c>
      <c r="GD23" s="18">
        <v>553697944.03000021</v>
      </c>
      <c r="GE23" s="18">
        <v>1476141</v>
      </c>
      <c r="GF23" s="18">
        <v>13318820.15</v>
      </c>
      <c r="GG23" s="18">
        <v>22903.14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24346438120.650005</v>
      </c>
      <c r="HU23" s="18">
        <v>55921209.699999988</v>
      </c>
      <c r="HV23" s="19">
        <v>24402359330.350006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1241383291.9100001</v>
      </c>
      <c r="E24" s="19">
        <v>0</v>
      </c>
      <c r="F24" s="18">
        <v>220446482.85000017</v>
      </c>
      <c r="G24" s="18">
        <v>0</v>
      </c>
      <c r="H24" s="18">
        <v>515129575.05955291</v>
      </c>
      <c r="I24" s="18">
        <v>0</v>
      </c>
      <c r="J24" s="18">
        <v>505807234.00044703</v>
      </c>
      <c r="K24" s="18">
        <v>0</v>
      </c>
      <c r="L24" s="18">
        <v>0</v>
      </c>
      <c r="M24" s="18">
        <v>0</v>
      </c>
      <c r="N24" s="18">
        <v>147320529.09999999</v>
      </c>
      <c r="O24" s="18">
        <v>0</v>
      </c>
      <c r="P24" s="18">
        <v>0</v>
      </c>
      <c r="Q24" s="18">
        <v>0</v>
      </c>
      <c r="R24" s="18">
        <v>1154717.98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567954427.16999996</v>
      </c>
      <c r="AA24" s="18">
        <v>0</v>
      </c>
      <c r="AB24" s="18">
        <v>0</v>
      </c>
      <c r="AC24" s="18">
        <v>0</v>
      </c>
      <c r="AD24" s="18">
        <v>59077741.169999994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1431431939.74</v>
      </c>
      <c r="AK24" s="18">
        <v>0</v>
      </c>
      <c r="AL24" s="18">
        <v>203656389.60000002</v>
      </c>
      <c r="AM24" s="18">
        <v>0</v>
      </c>
      <c r="AN24" s="18">
        <v>295909054.25999999</v>
      </c>
      <c r="AO24" s="18">
        <v>0</v>
      </c>
      <c r="AP24" s="18">
        <v>5372013706.9699993</v>
      </c>
      <c r="AQ24" s="18">
        <v>0</v>
      </c>
      <c r="AR24" s="18">
        <v>3448941.38</v>
      </c>
      <c r="AS24" s="18">
        <v>0</v>
      </c>
      <c r="AT24" s="18">
        <v>376131831.63999999</v>
      </c>
      <c r="AU24" s="18">
        <v>0</v>
      </c>
      <c r="AV24" s="18">
        <v>258837301.38</v>
      </c>
      <c r="AW24" s="18">
        <v>0</v>
      </c>
      <c r="AX24" s="18">
        <v>39073.379999999997</v>
      </c>
      <c r="AY24" s="18">
        <v>0</v>
      </c>
      <c r="AZ24" s="18">
        <v>0</v>
      </c>
      <c r="BA24" s="18">
        <v>0</v>
      </c>
      <c r="BB24" s="18">
        <v>49511.53</v>
      </c>
      <c r="BC24" s="18">
        <v>0</v>
      </c>
      <c r="BD24" s="18">
        <v>50651291.359999999</v>
      </c>
      <c r="BE24" s="18">
        <v>0</v>
      </c>
      <c r="BF24" s="18">
        <v>14687.5</v>
      </c>
      <c r="BG24" s="18">
        <v>0</v>
      </c>
      <c r="BH24" s="18">
        <v>4887392.8899999997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376331.78</v>
      </c>
      <c r="BQ24" s="18">
        <v>0</v>
      </c>
      <c r="BR24" s="18">
        <v>1004913.39</v>
      </c>
      <c r="BS24" s="18">
        <v>0</v>
      </c>
      <c r="BT24" s="18">
        <v>0</v>
      </c>
      <c r="BU24" s="18">
        <v>0</v>
      </c>
      <c r="BV24" s="18">
        <v>7062790.7800000003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54876108.590000004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74679.240000000005</v>
      </c>
      <c r="CK24" s="18">
        <v>0</v>
      </c>
      <c r="CL24" s="18">
        <v>4081.16</v>
      </c>
      <c r="CM24" s="18">
        <v>0</v>
      </c>
      <c r="CN24" s="18">
        <v>6821.79</v>
      </c>
      <c r="CO24" s="18">
        <v>0</v>
      </c>
      <c r="CP24" s="18">
        <v>0</v>
      </c>
      <c r="CQ24" s="18">
        <v>0</v>
      </c>
      <c r="CR24" s="18">
        <v>1375.26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250200387.06999999</v>
      </c>
      <c r="DE24" s="18">
        <v>0</v>
      </c>
      <c r="DF24" s="18">
        <v>265359.46999999997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530051720.41000003</v>
      </c>
      <c r="DW24" s="18">
        <v>0</v>
      </c>
      <c r="DX24" s="18">
        <v>448528293.12</v>
      </c>
      <c r="DY24" s="18">
        <v>0</v>
      </c>
      <c r="DZ24" s="18">
        <v>0</v>
      </c>
      <c r="EA24" s="18">
        <v>0</v>
      </c>
      <c r="EB24" s="18">
        <v>219827229.05000001</v>
      </c>
      <c r="EC24" s="18">
        <v>0</v>
      </c>
      <c r="ED24" s="18">
        <v>18256713.25</v>
      </c>
      <c r="EE24" s="18">
        <v>0</v>
      </c>
      <c r="EF24" s="18">
        <v>50810593.219999999</v>
      </c>
      <c r="EG24" s="18">
        <v>0</v>
      </c>
      <c r="EH24" s="18">
        <v>58312234.200000003</v>
      </c>
      <c r="EI24" s="18">
        <v>0</v>
      </c>
      <c r="EJ24" s="18">
        <v>0</v>
      </c>
      <c r="EK24" s="18">
        <v>0</v>
      </c>
      <c r="EL24" s="18">
        <v>80952.3</v>
      </c>
      <c r="EM24" s="18">
        <v>0</v>
      </c>
      <c r="EN24" s="18">
        <v>23484178.41</v>
      </c>
      <c r="EO24" s="18">
        <v>0</v>
      </c>
      <c r="EP24" s="18">
        <v>24808.36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5051600.17</v>
      </c>
      <c r="EW24" s="18">
        <v>0</v>
      </c>
      <c r="EX24" s="18">
        <v>499337647.17000002</v>
      </c>
      <c r="EY24" s="18">
        <v>0</v>
      </c>
      <c r="EZ24" s="18">
        <v>0</v>
      </c>
      <c r="FA24" s="18">
        <v>0</v>
      </c>
      <c r="FB24" s="18">
        <v>11364661.18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1603829.13</v>
      </c>
      <c r="FI24" s="18">
        <v>0</v>
      </c>
      <c r="FJ24" s="18">
        <v>1078357.3899999999</v>
      </c>
      <c r="FK24" s="18">
        <v>0</v>
      </c>
      <c r="FL24" s="18">
        <v>0</v>
      </c>
      <c r="FM24" s="18">
        <v>0</v>
      </c>
      <c r="FN24" s="19">
        <v>208285610.19499999</v>
      </c>
      <c r="FO24" s="19">
        <v>0</v>
      </c>
      <c r="FP24" s="18">
        <v>1992974.4699999958</v>
      </c>
      <c r="FQ24" s="18">
        <v>0</v>
      </c>
      <c r="FR24" s="18">
        <v>116253</v>
      </c>
      <c r="FS24" s="18">
        <v>0</v>
      </c>
      <c r="FT24" s="80">
        <v>55303714.104999974</v>
      </c>
      <c r="FU24" s="80">
        <v>0</v>
      </c>
      <c r="FV24" s="18">
        <v>16296351.129999992</v>
      </c>
      <c r="FW24" s="18">
        <v>0</v>
      </c>
      <c r="FX24" s="18">
        <v>39007362.974999987</v>
      </c>
      <c r="FY24" s="18">
        <v>0</v>
      </c>
      <c r="FZ24" s="80">
        <v>150872668.62</v>
      </c>
      <c r="GA24" s="80">
        <v>0</v>
      </c>
      <c r="GB24" s="18">
        <v>106256327.92</v>
      </c>
      <c r="GC24" s="18">
        <v>0</v>
      </c>
      <c r="GD24" s="18">
        <v>44616340.699999996</v>
      </c>
      <c r="GE24" s="18">
        <v>0</v>
      </c>
      <c r="GF24" s="18">
        <v>44085881.82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12448018986.864994</v>
      </c>
      <c r="HU24" s="18">
        <v>0</v>
      </c>
      <c r="HV24" s="19">
        <v>12448018986.864994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297691134.74999768</v>
      </c>
      <c r="E25" s="19">
        <v>0</v>
      </c>
      <c r="F25" s="18">
        <v>27151290.489999801</v>
      </c>
      <c r="G25" s="18">
        <v>0</v>
      </c>
      <c r="H25" s="18">
        <v>195874876.260001</v>
      </c>
      <c r="I25" s="18">
        <v>0</v>
      </c>
      <c r="J25" s="18">
        <v>74664967.999996886</v>
      </c>
      <c r="K25" s="18">
        <v>0</v>
      </c>
      <c r="L25" s="18">
        <v>4566335.4000000004</v>
      </c>
      <c r="M25" s="18">
        <v>0</v>
      </c>
      <c r="N25" s="18">
        <v>41588852.110000499</v>
      </c>
      <c r="O25" s="18">
        <v>0</v>
      </c>
      <c r="P25" s="18">
        <v>29667.17</v>
      </c>
      <c r="Q25" s="18">
        <v>0</v>
      </c>
      <c r="R25" s="18">
        <v>6501030.6599999303</v>
      </c>
      <c r="S25" s="18">
        <v>0</v>
      </c>
      <c r="T25" s="18">
        <v>0</v>
      </c>
      <c r="U25" s="18">
        <v>0</v>
      </c>
      <c r="V25" s="18">
        <v>109330</v>
      </c>
      <c r="W25" s="18">
        <v>0</v>
      </c>
      <c r="X25" s="18">
        <v>0</v>
      </c>
      <c r="Y25" s="18">
        <v>0</v>
      </c>
      <c r="Z25" s="18">
        <v>22303024.589999899</v>
      </c>
      <c r="AA25" s="18">
        <v>0</v>
      </c>
      <c r="AB25" s="18">
        <v>0</v>
      </c>
      <c r="AC25" s="18">
        <v>0</v>
      </c>
      <c r="AD25" s="18">
        <v>7150379.1300000008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1155998136.20012</v>
      </c>
      <c r="AK25" s="18">
        <v>0</v>
      </c>
      <c r="AL25" s="18">
        <v>779635.59</v>
      </c>
      <c r="AM25" s="18">
        <v>0</v>
      </c>
      <c r="AN25" s="18">
        <v>67989610.709995702</v>
      </c>
      <c r="AO25" s="18">
        <v>0</v>
      </c>
      <c r="AP25" s="18">
        <v>402003365.80000573</v>
      </c>
      <c r="AQ25" s="18">
        <v>0</v>
      </c>
      <c r="AR25" s="18">
        <v>0</v>
      </c>
      <c r="AS25" s="18">
        <v>0</v>
      </c>
      <c r="AT25" s="18">
        <v>6943809.8600000003</v>
      </c>
      <c r="AU25" s="18">
        <v>0</v>
      </c>
      <c r="AV25" s="18">
        <v>14791548.939999601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2840632.2900001924</v>
      </c>
      <c r="BC25" s="18">
        <v>0</v>
      </c>
      <c r="BD25" s="18">
        <v>2651604.280000031</v>
      </c>
      <c r="BE25" s="18">
        <v>0</v>
      </c>
      <c r="BF25" s="18">
        <v>0</v>
      </c>
      <c r="BG25" s="18">
        <v>0</v>
      </c>
      <c r="BH25" s="18">
        <v>12662685.099999901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556415.19999999995</v>
      </c>
      <c r="BQ25" s="18">
        <v>0</v>
      </c>
      <c r="BR25" s="18">
        <v>20974.73</v>
      </c>
      <c r="BS25" s="18">
        <v>0</v>
      </c>
      <c r="BT25" s="18">
        <v>0</v>
      </c>
      <c r="BU25" s="18">
        <v>0</v>
      </c>
      <c r="BV25" s="18">
        <v>622187.31000000006</v>
      </c>
      <c r="BW25" s="18">
        <v>0</v>
      </c>
      <c r="BX25" s="18">
        <v>25690</v>
      </c>
      <c r="BY25" s="18">
        <v>0</v>
      </c>
      <c r="BZ25" s="18">
        <v>0</v>
      </c>
      <c r="CA25" s="18">
        <v>0</v>
      </c>
      <c r="CB25" s="18">
        <v>356582.84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271931247.39999449</v>
      </c>
      <c r="CK25" s="18">
        <v>0</v>
      </c>
      <c r="CL25" s="18">
        <v>15464632.09</v>
      </c>
      <c r="CM25" s="18">
        <v>0</v>
      </c>
      <c r="CN25" s="18">
        <v>11431999.029999999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13292744.600000441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56048725.569994591</v>
      </c>
      <c r="DY25" s="18">
        <v>0</v>
      </c>
      <c r="DZ25" s="18">
        <v>0</v>
      </c>
      <c r="EA25" s="18">
        <v>0</v>
      </c>
      <c r="EB25" s="18">
        <v>58903933.260000095</v>
      </c>
      <c r="EC25" s="18">
        <v>0</v>
      </c>
      <c r="ED25" s="18">
        <v>0</v>
      </c>
      <c r="EE25" s="18">
        <v>0</v>
      </c>
      <c r="EF25" s="18">
        <v>20428153.259999998</v>
      </c>
      <c r="EG25" s="18">
        <v>0</v>
      </c>
      <c r="EH25" s="18">
        <v>8152935.4499995233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1469274.5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17080983.080000002</v>
      </c>
      <c r="EW25" s="18">
        <v>0</v>
      </c>
      <c r="EX25" s="18">
        <v>1864247802.3699698</v>
      </c>
      <c r="EY25" s="18">
        <v>0</v>
      </c>
      <c r="EZ25" s="18">
        <v>1826841.93</v>
      </c>
      <c r="FA25" s="18">
        <v>0</v>
      </c>
      <c r="FB25" s="18">
        <v>162987424.63999969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1802525.34</v>
      </c>
      <c r="FI25" s="18">
        <v>0</v>
      </c>
      <c r="FJ25" s="18">
        <v>28121587.519999899</v>
      </c>
      <c r="FK25" s="18">
        <v>0</v>
      </c>
      <c r="FL25" s="18">
        <v>1946510.93</v>
      </c>
      <c r="FM25" s="18">
        <v>0</v>
      </c>
      <c r="FN25" s="19">
        <v>26696173.91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26696173.91</v>
      </c>
      <c r="FU25" s="80">
        <v>0</v>
      </c>
      <c r="FV25" s="18">
        <v>0</v>
      </c>
      <c r="FW25" s="18">
        <v>0</v>
      </c>
      <c r="FX25" s="18">
        <v>26696173.91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446378.96000000101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4610462506.5000772</v>
      </c>
      <c r="HU25" s="18">
        <v>0</v>
      </c>
      <c r="HV25" s="19">
        <v>4610462506.5000772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9031305.1999999993</v>
      </c>
      <c r="E26" s="19">
        <v>0</v>
      </c>
      <c r="F26" s="18">
        <v>4117558.2782460004</v>
      </c>
      <c r="G26" s="18">
        <v>0</v>
      </c>
      <c r="H26" s="18">
        <v>2073923.5917539999</v>
      </c>
      <c r="I26" s="18">
        <v>0</v>
      </c>
      <c r="J26" s="18">
        <v>2839823.33</v>
      </c>
      <c r="K26" s="18">
        <v>0</v>
      </c>
      <c r="L26" s="18">
        <v>11790.21</v>
      </c>
      <c r="M26" s="18">
        <v>0</v>
      </c>
      <c r="N26" s="18">
        <v>5214069.9499999993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12842447.267174998</v>
      </c>
      <c r="AA26" s="18">
        <v>0</v>
      </c>
      <c r="AB26" s="18">
        <v>0</v>
      </c>
      <c r="AC26" s="18">
        <v>0</v>
      </c>
      <c r="AD26" s="18">
        <v>1336933.8400000001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217507462.31000006</v>
      </c>
      <c r="AK26" s="18">
        <v>0</v>
      </c>
      <c r="AL26" s="18">
        <v>3680635.0159740001</v>
      </c>
      <c r="AM26" s="18">
        <v>0</v>
      </c>
      <c r="AN26" s="18">
        <v>9841188.9299999885</v>
      </c>
      <c r="AO26" s="18">
        <v>0</v>
      </c>
      <c r="AP26" s="18">
        <v>268955992.39999998</v>
      </c>
      <c r="AQ26" s="18">
        <v>0</v>
      </c>
      <c r="AR26" s="18">
        <v>0</v>
      </c>
      <c r="AS26" s="18">
        <v>0</v>
      </c>
      <c r="AT26" s="18">
        <v>1292852.6861359999</v>
      </c>
      <c r="AU26" s="18">
        <v>0</v>
      </c>
      <c r="AV26" s="18">
        <v>6775360.8361359993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300461.16080199997</v>
      </c>
      <c r="BC26" s="18">
        <v>0</v>
      </c>
      <c r="BD26" s="18">
        <v>404510.128341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399269.97000000003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758579.74</v>
      </c>
      <c r="BQ26" s="18">
        <v>0</v>
      </c>
      <c r="BR26" s="18">
        <v>25535.49</v>
      </c>
      <c r="BS26" s="18">
        <v>0</v>
      </c>
      <c r="BT26" s="18">
        <v>0</v>
      </c>
      <c r="BU26" s="18">
        <v>0</v>
      </c>
      <c r="BV26" s="18">
        <v>826453.21000000008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29343835.878966004</v>
      </c>
      <c r="CK26" s="18">
        <v>0</v>
      </c>
      <c r="CL26" s="18">
        <v>2924652.9938790002</v>
      </c>
      <c r="CM26" s="18">
        <v>0</v>
      </c>
      <c r="CN26" s="18">
        <v>2808717.46</v>
      </c>
      <c r="CO26" s="18">
        <v>0</v>
      </c>
      <c r="CP26" s="18">
        <v>0</v>
      </c>
      <c r="CQ26" s="18">
        <v>0</v>
      </c>
      <c r="CR26" s="18">
        <v>742103.70464799996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789710.68586300069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757690.56324100005</v>
      </c>
      <c r="DY26" s="18">
        <v>0</v>
      </c>
      <c r="DZ26" s="18">
        <v>0</v>
      </c>
      <c r="EA26" s="18">
        <v>0</v>
      </c>
      <c r="EB26" s="18">
        <v>10697185.141897</v>
      </c>
      <c r="EC26" s="18">
        <v>0</v>
      </c>
      <c r="ED26" s="18">
        <v>458396.79</v>
      </c>
      <c r="EE26" s="18">
        <v>0</v>
      </c>
      <c r="EF26" s="18">
        <v>5982928.9400000004</v>
      </c>
      <c r="EG26" s="18">
        <v>0</v>
      </c>
      <c r="EH26" s="18">
        <v>4447471.8487579999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56566.43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15090.3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467515.04</v>
      </c>
      <c r="FM26" s="18">
        <v>0</v>
      </c>
      <c r="FN26" s="19">
        <v>97040204.730000004</v>
      </c>
      <c r="FO26" s="19">
        <v>0</v>
      </c>
      <c r="FP26" s="18">
        <v>0</v>
      </c>
      <c r="FQ26" s="18">
        <v>0</v>
      </c>
      <c r="FR26" s="18">
        <v>7373701.25</v>
      </c>
      <c r="FS26" s="18">
        <v>0</v>
      </c>
      <c r="FT26" s="80">
        <v>89436175.299999997</v>
      </c>
      <c r="FU26" s="80">
        <v>0</v>
      </c>
      <c r="FV26" s="18">
        <v>325280.8</v>
      </c>
      <c r="FW26" s="18">
        <v>0</v>
      </c>
      <c r="FX26" s="18">
        <v>89110894.5</v>
      </c>
      <c r="FY26" s="18">
        <v>0</v>
      </c>
      <c r="FZ26" s="80">
        <v>230328.18</v>
      </c>
      <c r="GA26" s="80">
        <v>0</v>
      </c>
      <c r="GB26" s="18">
        <v>108419.12</v>
      </c>
      <c r="GC26" s="18">
        <v>0</v>
      </c>
      <c r="GD26" s="18">
        <v>121909.06</v>
      </c>
      <c r="GE26" s="18">
        <v>0</v>
      </c>
      <c r="GF26" s="18">
        <v>484580.51542500005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697754111.5572412</v>
      </c>
      <c r="HU26" s="18">
        <v>0</v>
      </c>
      <c r="HV26" s="19">
        <v>697754111.5572412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871240019.176</v>
      </c>
      <c r="E27" s="19">
        <v>5043281.0439999998</v>
      </c>
      <c r="F27" s="18">
        <v>93392124.719000086</v>
      </c>
      <c r="G27" s="18">
        <v>34571.171000000002</v>
      </c>
      <c r="H27" s="18">
        <v>651004332.43899977</v>
      </c>
      <c r="I27" s="18">
        <v>2813706.1149999998</v>
      </c>
      <c r="J27" s="18">
        <v>126843562.01800014</v>
      </c>
      <c r="K27" s="18">
        <v>2195003.7579999999</v>
      </c>
      <c r="L27" s="18">
        <v>5940654.5649999995</v>
      </c>
      <c r="M27" s="18">
        <v>12037.325000000001</v>
      </c>
      <c r="N27" s="18">
        <v>41163396.329999998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106079206.04899999</v>
      </c>
      <c r="AA27" s="18">
        <v>10260782.300999999</v>
      </c>
      <c r="AB27" s="18">
        <v>0</v>
      </c>
      <c r="AC27" s="18">
        <v>0</v>
      </c>
      <c r="AD27" s="18">
        <v>52322595.044</v>
      </c>
      <c r="AE27" s="18">
        <v>17732062.415999997</v>
      </c>
      <c r="AF27" s="18">
        <v>0</v>
      </c>
      <c r="AG27" s="18">
        <v>0</v>
      </c>
      <c r="AH27" s="18">
        <v>0</v>
      </c>
      <c r="AI27" s="18">
        <v>0</v>
      </c>
      <c r="AJ27" s="18">
        <v>1016242034.2803409</v>
      </c>
      <c r="AK27" s="18">
        <v>0</v>
      </c>
      <c r="AL27" s="18">
        <v>12936408.239659</v>
      </c>
      <c r="AM27" s="18">
        <v>0</v>
      </c>
      <c r="AN27" s="18">
        <v>16970840.43</v>
      </c>
      <c r="AO27" s="18">
        <v>0</v>
      </c>
      <c r="AP27" s="18">
        <v>362121633.39999998</v>
      </c>
      <c r="AQ27" s="18">
        <v>0</v>
      </c>
      <c r="AR27" s="18">
        <v>0</v>
      </c>
      <c r="AS27" s="18">
        <v>0</v>
      </c>
      <c r="AT27" s="18">
        <v>64653856.742000006</v>
      </c>
      <c r="AU27" s="18">
        <v>836512.13800000004</v>
      </c>
      <c r="AV27" s="18">
        <v>34553894.824000001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3746297.8390000002</v>
      </c>
      <c r="BC27" s="18">
        <v>7406.8710000000001</v>
      </c>
      <c r="BD27" s="18">
        <v>16492229.915999999</v>
      </c>
      <c r="BE27" s="18">
        <v>57232.034</v>
      </c>
      <c r="BF27" s="18">
        <v>0</v>
      </c>
      <c r="BG27" s="18">
        <v>0</v>
      </c>
      <c r="BH27" s="18">
        <v>1287690.3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266662.13</v>
      </c>
      <c r="BQ27" s="18">
        <v>0</v>
      </c>
      <c r="BR27" s="18">
        <v>59908.79</v>
      </c>
      <c r="BS27" s="18">
        <v>0</v>
      </c>
      <c r="BT27" s="18">
        <v>0</v>
      </c>
      <c r="BU27" s="18">
        <v>0</v>
      </c>
      <c r="BV27" s="18">
        <v>7560538.6799999988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2825378.5160000003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41446508.256999999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361025.85</v>
      </c>
      <c r="DY27" s="18">
        <v>0</v>
      </c>
      <c r="DZ27" s="18">
        <v>0</v>
      </c>
      <c r="EA27" s="18">
        <v>0</v>
      </c>
      <c r="EB27" s="18">
        <v>153671168.125</v>
      </c>
      <c r="EC27" s="18">
        <v>180199.505</v>
      </c>
      <c r="ED27" s="18">
        <v>45816624.386999995</v>
      </c>
      <c r="EE27" s="18">
        <v>8900866.6530000009</v>
      </c>
      <c r="EF27" s="18">
        <v>92149814.708999991</v>
      </c>
      <c r="EG27" s="18">
        <v>3224902.1710000001</v>
      </c>
      <c r="EH27" s="18">
        <v>112344221.963</v>
      </c>
      <c r="EI27" s="18">
        <v>332784.05700000003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12646866.800000001</v>
      </c>
      <c r="EY27" s="18">
        <v>0</v>
      </c>
      <c r="EZ27" s="18">
        <v>0</v>
      </c>
      <c r="FA27" s="18">
        <v>0</v>
      </c>
      <c r="FB27" s="18">
        <v>4541228.2699999996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1742850430.6901381</v>
      </c>
      <c r="FO27" s="19">
        <v>0</v>
      </c>
      <c r="FP27" s="18">
        <v>18566.319999999978</v>
      </c>
      <c r="FQ27" s="18">
        <v>0</v>
      </c>
      <c r="FR27" s="18">
        <v>299549.59999999998</v>
      </c>
      <c r="FS27" s="18">
        <v>0</v>
      </c>
      <c r="FT27" s="80">
        <v>288781837.83008844</v>
      </c>
      <c r="FU27" s="80">
        <v>0</v>
      </c>
      <c r="FV27" s="18">
        <v>8693187.7099999357</v>
      </c>
      <c r="FW27" s="18">
        <v>0</v>
      </c>
      <c r="FX27" s="18">
        <v>280088650.12008852</v>
      </c>
      <c r="FY27" s="18">
        <v>0</v>
      </c>
      <c r="FZ27" s="80">
        <v>1453750476.9400496</v>
      </c>
      <c r="GA27" s="80">
        <v>0</v>
      </c>
      <c r="GB27" s="18">
        <v>265199619.70997962</v>
      </c>
      <c r="GC27" s="18">
        <v>0</v>
      </c>
      <c r="GD27" s="18">
        <v>1188550857.2300701</v>
      </c>
      <c r="GE27" s="18">
        <v>0</v>
      </c>
      <c r="GF27" s="18">
        <v>2826108.110000005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4825917941.3721371</v>
      </c>
      <c r="HU27" s="18">
        <v>47462621.868000001</v>
      </c>
      <c r="HV27" s="19">
        <v>4873380563.2401371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207791102.39025408</v>
      </c>
      <c r="E28" s="19">
        <v>58.690000000000047</v>
      </c>
      <c r="F28" s="18">
        <v>49962762.499955848</v>
      </c>
      <c r="G28" s="18">
        <v>0</v>
      </c>
      <c r="H28" s="18">
        <v>38585597.585800834</v>
      </c>
      <c r="I28" s="18">
        <v>0</v>
      </c>
      <c r="J28" s="18">
        <v>119242742.30449739</v>
      </c>
      <c r="K28" s="18">
        <v>58.690000000000047</v>
      </c>
      <c r="L28" s="18">
        <v>3523111.45</v>
      </c>
      <c r="M28" s="18">
        <v>0</v>
      </c>
      <c r="N28" s="18">
        <v>74663003.569999993</v>
      </c>
      <c r="O28" s="18">
        <v>776.48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4564985.87</v>
      </c>
      <c r="AA28" s="18">
        <v>0</v>
      </c>
      <c r="AB28" s="18">
        <v>3681991.41</v>
      </c>
      <c r="AC28" s="18">
        <v>0</v>
      </c>
      <c r="AD28" s="18">
        <v>429186.29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1748233415.45</v>
      </c>
      <c r="AK28" s="18">
        <v>0</v>
      </c>
      <c r="AL28" s="18">
        <v>2202570.11</v>
      </c>
      <c r="AM28" s="18">
        <v>0</v>
      </c>
      <c r="AN28" s="18">
        <v>211627798.87</v>
      </c>
      <c r="AO28" s="18">
        <v>0</v>
      </c>
      <c r="AP28" s="18">
        <v>1087970062.6300001</v>
      </c>
      <c r="AQ28" s="18">
        <v>0</v>
      </c>
      <c r="AR28" s="18">
        <v>0</v>
      </c>
      <c r="AS28" s="18">
        <v>0</v>
      </c>
      <c r="AT28" s="18">
        <v>21745855.02</v>
      </c>
      <c r="AU28" s="18">
        <v>0</v>
      </c>
      <c r="AV28" s="18">
        <v>39483841.719999999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2211042.35</v>
      </c>
      <c r="BC28" s="18">
        <v>0</v>
      </c>
      <c r="BD28" s="18">
        <v>12363837.59</v>
      </c>
      <c r="BE28" s="18">
        <v>0</v>
      </c>
      <c r="BF28" s="18">
        <v>0</v>
      </c>
      <c r="BG28" s="18">
        <v>0</v>
      </c>
      <c r="BH28" s="18">
        <v>2665041.12</v>
      </c>
      <c r="BI28" s="18">
        <v>0</v>
      </c>
      <c r="BJ28" s="18">
        <v>5505049.0999999996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344229.8</v>
      </c>
      <c r="BQ28" s="18">
        <v>0</v>
      </c>
      <c r="BR28" s="18">
        <v>11413.71</v>
      </c>
      <c r="BS28" s="18">
        <v>0</v>
      </c>
      <c r="BT28" s="18">
        <v>0</v>
      </c>
      <c r="BU28" s="18">
        <v>0</v>
      </c>
      <c r="BV28" s="18">
        <v>18179035.059999999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12303853.58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316496603.84999996</v>
      </c>
      <c r="CK28" s="18">
        <v>354988.37</v>
      </c>
      <c r="CL28" s="18">
        <v>3218437.53</v>
      </c>
      <c r="CM28" s="18">
        <v>14.24</v>
      </c>
      <c r="CN28" s="18">
        <v>3082443.6</v>
      </c>
      <c r="CO28" s="18">
        <v>28.45</v>
      </c>
      <c r="CP28" s="18">
        <v>0</v>
      </c>
      <c r="CQ28" s="18">
        <v>0</v>
      </c>
      <c r="CR28" s="18">
        <v>2919760.04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189704350.85999998</v>
      </c>
      <c r="DE28" s="18">
        <v>0</v>
      </c>
      <c r="DF28" s="18">
        <v>3541.29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20675054.5</v>
      </c>
      <c r="DY28" s="18">
        <v>0</v>
      </c>
      <c r="DZ28" s="18">
        <v>0</v>
      </c>
      <c r="EA28" s="18">
        <v>0</v>
      </c>
      <c r="EB28" s="18">
        <v>137049911.59999999</v>
      </c>
      <c r="EC28" s="18">
        <v>2701809.55</v>
      </c>
      <c r="ED28" s="18">
        <v>2226502.34</v>
      </c>
      <c r="EE28" s="18">
        <v>0</v>
      </c>
      <c r="EF28" s="18">
        <v>34736478.270000003</v>
      </c>
      <c r="EG28" s="18">
        <v>0</v>
      </c>
      <c r="EH28" s="18">
        <v>89161113.989999995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156895.16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3748728.08</v>
      </c>
      <c r="EW28" s="18">
        <v>0</v>
      </c>
      <c r="EX28" s="18">
        <v>183348789.90000001</v>
      </c>
      <c r="EY28" s="18">
        <v>0</v>
      </c>
      <c r="EZ28" s="18">
        <v>147327.49</v>
      </c>
      <c r="FA28" s="18">
        <v>0</v>
      </c>
      <c r="FB28" s="18">
        <v>12979119.789999999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242136.05</v>
      </c>
      <c r="FI28" s="18">
        <v>0</v>
      </c>
      <c r="FJ28" s="18">
        <v>2674538.1399999997</v>
      </c>
      <c r="FK28" s="18">
        <v>0</v>
      </c>
      <c r="FL28" s="18">
        <v>0</v>
      </c>
      <c r="FM28" s="18">
        <v>0</v>
      </c>
      <c r="FN28" s="19">
        <v>170672223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5281536</v>
      </c>
      <c r="FU28" s="80">
        <v>0</v>
      </c>
      <c r="FV28" s="18">
        <v>29432</v>
      </c>
      <c r="FW28" s="18">
        <v>0</v>
      </c>
      <c r="FX28" s="18">
        <v>5252104</v>
      </c>
      <c r="FY28" s="18">
        <v>0</v>
      </c>
      <c r="FZ28" s="80">
        <v>165390687</v>
      </c>
      <c r="GA28" s="80">
        <v>0</v>
      </c>
      <c r="GB28" s="18">
        <v>0</v>
      </c>
      <c r="GC28" s="18">
        <v>0</v>
      </c>
      <c r="GD28" s="18">
        <v>165390687</v>
      </c>
      <c r="GE28" s="18">
        <v>0</v>
      </c>
      <c r="GF28" s="18">
        <v>565567.51000000071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4633306496.0902548</v>
      </c>
      <c r="HU28" s="18">
        <v>3057690.02</v>
      </c>
      <c r="HV28" s="19">
        <v>4636364186.1102552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61930943.43</v>
      </c>
      <c r="E29" s="19">
        <v>7239546.6500000004</v>
      </c>
      <c r="F29" s="18">
        <v>9583524.9700000007</v>
      </c>
      <c r="G29" s="18">
        <v>0</v>
      </c>
      <c r="H29" s="18">
        <v>44110473.079999998</v>
      </c>
      <c r="I29" s="18">
        <v>514179.71</v>
      </c>
      <c r="J29" s="18">
        <v>8236945.3799999999</v>
      </c>
      <c r="K29" s="18">
        <v>6725366.9400000004</v>
      </c>
      <c r="L29" s="18">
        <v>75600.320000000007</v>
      </c>
      <c r="M29" s="18">
        <v>0</v>
      </c>
      <c r="N29" s="18">
        <v>2451030.92</v>
      </c>
      <c r="O29" s="18">
        <v>0</v>
      </c>
      <c r="P29" s="18">
        <v>-3313.97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6502680.7000000002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206228007.94</v>
      </c>
      <c r="AQ29" s="18">
        <v>0</v>
      </c>
      <c r="AR29" s="18">
        <v>0</v>
      </c>
      <c r="AS29" s="18">
        <v>0</v>
      </c>
      <c r="AT29" s="18">
        <v>1408947.28</v>
      </c>
      <c r="AU29" s="18">
        <v>0</v>
      </c>
      <c r="AV29" s="18">
        <v>14292744.57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15616.99</v>
      </c>
      <c r="BC29" s="18">
        <v>0</v>
      </c>
      <c r="BD29" s="18">
        <v>81389.95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1983403.84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244229.8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82684.89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13805.64</v>
      </c>
      <c r="DA29" s="18">
        <v>0</v>
      </c>
      <c r="DB29" s="18">
        <v>0</v>
      </c>
      <c r="DC29" s="18">
        <v>0</v>
      </c>
      <c r="DD29" s="18">
        <v>642472.94999999995</v>
      </c>
      <c r="DE29" s="18">
        <v>0</v>
      </c>
      <c r="DF29" s="18">
        <v>-3260.5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830751.61</v>
      </c>
      <c r="DY29" s="18">
        <v>0</v>
      </c>
      <c r="DZ29" s="18">
        <v>0</v>
      </c>
      <c r="EA29" s="18">
        <v>0</v>
      </c>
      <c r="EB29" s="18">
        <v>2951812.31</v>
      </c>
      <c r="EC29" s="18">
        <v>69234.5</v>
      </c>
      <c r="ED29" s="18">
        <v>51968.55</v>
      </c>
      <c r="EE29" s="18">
        <v>6683.66</v>
      </c>
      <c r="EF29" s="18">
        <v>3217474.43</v>
      </c>
      <c r="EG29" s="18">
        <v>1005171.22</v>
      </c>
      <c r="EH29" s="18">
        <v>5670185.0300000003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952789.1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324084002.03999996</v>
      </c>
      <c r="HU29" s="18">
        <v>8320636.0300000003</v>
      </c>
      <c r="HV29" s="19">
        <v>332404638.06999993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281863347.49329996</v>
      </c>
      <c r="E30" s="19">
        <v>0</v>
      </c>
      <c r="F30" s="18">
        <v>28524354.990726471</v>
      </c>
      <c r="G30" s="18">
        <v>0</v>
      </c>
      <c r="H30" s="18">
        <v>167341955.43897548</v>
      </c>
      <c r="I30" s="18">
        <v>0</v>
      </c>
      <c r="J30" s="18">
        <v>85997037.063598037</v>
      </c>
      <c r="K30" s="18">
        <v>0</v>
      </c>
      <c r="L30" s="18">
        <v>77594827.561100006</v>
      </c>
      <c r="M30" s="18">
        <v>0</v>
      </c>
      <c r="N30" s="18">
        <v>84073259.269999996</v>
      </c>
      <c r="O30" s="18">
        <v>0</v>
      </c>
      <c r="P30" s="18">
        <v>176737.95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4260768.57</v>
      </c>
      <c r="W30" s="18">
        <v>0</v>
      </c>
      <c r="X30" s="18">
        <v>0</v>
      </c>
      <c r="Y30" s="18">
        <v>0</v>
      </c>
      <c r="Z30" s="18">
        <v>204368055.65990001</v>
      </c>
      <c r="AA30" s="18">
        <v>0</v>
      </c>
      <c r="AB30" s="18">
        <v>0</v>
      </c>
      <c r="AC30" s="18">
        <v>0</v>
      </c>
      <c r="AD30" s="18">
        <v>35974965.519199997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1737394083.9967</v>
      </c>
      <c r="AK30" s="18">
        <v>0</v>
      </c>
      <c r="AL30" s="18">
        <v>205708.15</v>
      </c>
      <c r="AM30" s="18">
        <v>0</v>
      </c>
      <c r="AN30" s="18">
        <v>77415467.537499994</v>
      </c>
      <c r="AO30" s="18">
        <v>0</v>
      </c>
      <c r="AP30" s="18">
        <v>988640968.70779991</v>
      </c>
      <c r="AQ30" s="18">
        <v>0</v>
      </c>
      <c r="AR30" s="18">
        <v>66711.740000000005</v>
      </c>
      <c r="AS30" s="18">
        <v>0</v>
      </c>
      <c r="AT30" s="18">
        <v>41809941.3068</v>
      </c>
      <c r="AU30" s="18">
        <v>0</v>
      </c>
      <c r="AV30" s="18">
        <v>75329772.288499996</v>
      </c>
      <c r="AW30" s="18">
        <v>0</v>
      </c>
      <c r="AX30" s="18">
        <v>2203.3200000000002</v>
      </c>
      <c r="AY30" s="18">
        <v>0</v>
      </c>
      <c r="AZ30" s="18">
        <v>0</v>
      </c>
      <c r="BA30" s="18">
        <v>0</v>
      </c>
      <c r="BB30" s="18">
        <v>3797128.0103000002</v>
      </c>
      <c r="BC30" s="18">
        <v>0</v>
      </c>
      <c r="BD30" s="18">
        <v>38158748.8226</v>
      </c>
      <c r="BE30" s="18">
        <v>0</v>
      </c>
      <c r="BF30" s="18">
        <v>0</v>
      </c>
      <c r="BG30" s="18">
        <v>0</v>
      </c>
      <c r="BH30" s="18">
        <v>5861784.0500999996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681031.58969999989</v>
      </c>
      <c r="BQ30" s="18">
        <v>0</v>
      </c>
      <c r="BR30" s="18">
        <v>242024.09</v>
      </c>
      <c r="BS30" s="18">
        <v>0</v>
      </c>
      <c r="BT30" s="18">
        <v>0</v>
      </c>
      <c r="BU30" s="18">
        <v>0</v>
      </c>
      <c r="BV30" s="18">
        <v>447385.71</v>
      </c>
      <c r="BW30" s="18">
        <v>0</v>
      </c>
      <c r="BX30" s="18">
        <v>581507.46</v>
      </c>
      <c r="BY30" s="18">
        <v>0</v>
      </c>
      <c r="BZ30" s="18">
        <v>0</v>
      </c>
      <c r="CA30" s="18">
        <v>0</v>
      </c>
      <c r="CB30" s="18">
        <v>2930875.6246000002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421574807.89469999</v>
      </c>
      <c r="CK30" s="18">
        <v>0</v>
      </c>
      <c r="CL30" s="18">
        <v>32426097.237300001</v>
      </c>
      <c r="CM30" s="18">
        <v>0</v>
      </c>
      <c r="CN30" s="18">
        <v>64231064.313199997</v>
      </c>
      <c r="CO30" s="18">
        <v>0</v>
      </c>
      <c r="CP30" s="18">
        <v>0</v>
      </c>
      <c r="CQ30" s="18">
        <v>0</v>
      </c>
      <c r="CR30" s="18">
        <v>31288111.876600001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23980477.102000002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7823617.1957999999</v>
      </c>
      <c r="DY30" s="18">
        <v>0</v>
      </c>
      <c r="DZ30" s="18">
        <v>0</v>
      </c>
      <c r="EA30" s="18">
        <v>0</v>
      </c>
      <c r="EB30" s="18">
        <v>116084018.8048</v>
      </c>
      <c r="EC30" s="18">
        <v>0</v>
      </c>
      <c r="ED30" s="18">
        <v>8958320.1399999987</v>
      </c>
      <c r="EE30" s="18">
        <v>0</v>
      </c>
      <c r="EF30" s="18">
        <v>99380521.219999999</v>
      </c>
      <c r="EG30" s="18">
        <v>0</v>
      </c>
      <c r="EH30" s="18">
        <v>68842284.699900001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6393504.3799999999</v>
      </c>
      <c r="EO30" s="18">
        <v>0</v>
      </c>
      <c r="EP30" s="18">
        <v>229696.12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6887370.4299999997</v>
      </c>
      <c r="EW30" s="18">
        <v>0</v>
      </c>
      <c r="EX30" s="18">
        <v>287283367.75</v>
      </c>
      <c r="EY30" s="18">
        <v>0</v>
      </c>
      <c r="EZ30" s="18">
        <v>11299165.439999999</v>
      </c>
      <c r="FA30" s="18">
        <v>0</v>
      </c>
      <c r="FB30" s="18">
        <v>2316913.4700000002</v>
      </c>
      <c r="FC30" s="18">
        <v>0</v>
      </c>
      <c r="FD30" s="18">
        <v>0</v>
      </c>
      <c r="FE30" s="18">
        <v>0</v>
      </c>
      <c r="FF30" s="18">
        <v>468923.46</v>
      </c>
      <c r="FG30" s="18">
        <v>0</v>
      </c>
      <c r="FH30" s="18">
        <v>25945448.789999999</v>
      </c>
      <c r="FI30" s="18">
        <v>0</v>
      </c>
      <c r="FJ30" s="18">
        <v>2907403.81</v>
      </c>
      <c r="FK30" s="18">
        <v>0</v>
      </c>
      <c r="FL30" s="18">
        <v>0</v>
      </c>
      <c r="FM30" s="18">
        <v>0</v>
      </c>
      <c r="FN30" s="19">
        <v>68731558.609999999</v>
      </c>
      <c r="FO30" s="19">
        <v>0</v>
      </c>
      <c r="FP30" s="18">
        <v>503280.26</v>
      </c>
      <c r="FQ30" s="18">
        <v>0</v>
      </c>
      <c r="FR30" s="18">
        <v>3222141.88</v>
      </c>
      <c r="FS30" s="18">
        <v>0</v>
      </c>
      <c r="FT30" s="80">
        <v>38555635.859999999</v>
      </c>
      <c r="FU30" s="80">
        <v>0</v>
      </c>
      <c r="FV30" s="18">
        <v>553142.29</v>
      </c>
      <c r="FW30" s="18">
        <v>0</v>
      </c>
      <c r="FX30" s="18">
        <v>38002493.57</v>
      </c>
      <c r="FY30" s="18">
        <v>0</v>
      </c>
      <c r="FZ30" s="80">
        <v>26450500.610000003</v>
      </c>
      <c r="GA30" s="80">
        <v>0</v>
      </c>
      <c r="GB30" s="18">
        <v>6351846.4400000004</v>
      </c>
      <c r="GC30" s="18">
        <v>0</v>
      </c>
      <c r="GD30" s="18">
        <v>20098654.170000002</v>
      </c>
      <c r="GE30" s="18">
        <v>0</v>
      </c>
      <c r="GF30" s="18">
        <v>3288998.6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4953874941.6023989</v>
      </c>
      <c r="HU30" s="18">
        <v>0</v>
      </c>
      <c r="HV30" s="19">
        <v>4953874941.6023989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15738439.550000001</v>
      </c>
      <c r="E31" s="19">
        <v>0</v>
      </c>
      <c r="F31" s="18">
        <v>1619312.4100000001</v>
      </c>
      <c r="G31" s="18">
        <v>0</v>
      </c>
      <c r="H31" s="18">
        <v>5498603.1700000009</v>
      </c>
      <c r="I31" s="18">
        <v>0</v>
      </c>
      <c r="J31" s="18">
        <v>8620523.9700000007</v>
      </c>
      <c r="K31" s="18">
        <v>0</v>
      </c>
      <c r="L31" s="18">
        <v>3131895.3</v>
      </c>
      <c r="M31" s="18">
        <v>0</v>
      </c>
      <c r="N31" s="18">
        <v>7931997.2999999998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3666936.19</v>
      </c>
      <c r="AA31" s="18">
        <v>0</v>
      </c>
      <c r="AB31" s="18">
        <v>0</v>
      </c>
      <c r="AC31" s="18">
        <v>0</v>
      </c>
      <c r="AD31" s="18">
        <v>1558045.37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290702194.63999993</v>
      </c>
      <c r="AK31" s="18">
        <v>0</v>
      </c>
      <c r="AL31" s="18">
        <v>2162032.1800000002</v>
      </c>
      <c r="AM31" s="18">
        <v>0</v>
      </c>
      <c r="AN31" s="18">
        <v>1611422.91</v>
      </c>
      <c r="AO31" s="18">
        <v>0</v>
      </c>
      <c r="AP31" s="18">
        <v>20768674.43</v>
      </c>
      <c r="AQ31" s="18">
        <v>0</v>
      </c>
      <c r="AR31" s="18">
        <v>0</v>
      </c>
      <c r="AS31" s="18">
        <v>0</v>
      </c>
      <c r="AT31" s="18">
        <v>1690148.49</v>
      </c>
      <c r="AU31" s="18">
        <v>0</v>
      </c>
      <c r="AV31" s="18">
        <v>4490329.9400000004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579523.57999999996</v>
      </c>
      <c r="BC31" s="18">
        <v>0</v>
      </c>
      <c r="BD31" s="18">
        <v>10081883.59</v>
      </c>
      <c r="BE31" s="18">
        <v>0</v>
      </c>
      <c r="BF31" s="18">
        <v>0</v>
      </c>
      <c r="BG31" s="18">
        <v>0</v>
      </c>
      <c r="BH31" s="18">
        <v>74233.45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213184.31000000003</v>
      </c>
      <c r="BQ31" s="18">
        <v>0</v>
      </c>
      <c r="BR31" s="18">
        <v>57427.93</v>
      </c>
      <c r="BS31" s="18">
        <v>0</v>
      </c>
      <c r="BT31" s="18">
        <v>0</v>
      </c>
      <c r="BU31" s="18">
        <v>0</v>
      </c>
      <c r="BV31" s="18">
        <v>219457.64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46183641.68</v>
      </c>
      <c r="CK31" s="18">
        <v>0</v>
      </c>
      <c r="CL31" s="18">
        <v>2385948.85</v>
      </c>
      <c r="CM31" s="18">
        <v>0</v>
      </c>
      <c r="CN31" s="18">
        <v>3515468.95</v>
      </c>
      <c r="CO31" s="18">
        <v>0</v>
      </c>
      <c r="CP31" s="18">
        <v>0</v>
      </c>
      <c r="CQ31" s="18">
        <v>0</v>
      </c>
      <c r="CR31" s="18">
        <v>1629114.85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21446118.59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101942.55</v>
      </c>
      <c r="DU31" s="18">
        <v>0</v>
      </c>
      <c r="DV31" s="18">
        <v>0</v>
      </c>
      <c r="DW31" s="18">
        <v>0</v>
      </c>
      <c r="DX31" s="18">
        <v>17359.7</v>
      </c>
      <c r="DY31" s="18">
        <v>0</v>
      </c>
      <c r="DZ31" s="18">
        <v>0</v>
      </c>
      <c r="EA31" s="18">
        <v>0</v>
      </c>
      <c r="EB31" s="18">
        <v>9858244.7799999993</v>
      </c>
      <c r="EC31" s="18">
        <v>0</v>
      </c>
      <c r="ED31" s="18">
        <v>78248.44</v>
      </c>
      <c r="EE31" s="18">
        <v>0</v>
      </c>
      <c r="EF31" s="18">
        <v>11356017.57</v>
      </c>
      <c r="EG31" s="18">
        <v>0</v>
      </c>
      <c r="EH31" s="18">
        <v>4266024.5599999996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771485.56</v>
      </c>
      <c r="EW31" s="18">
        <v>0</v>
      </c>
      <c r="EX31" s="18">
        <v>29963890.170000002</v>
      </c>
      <c r="EY31" s="18">
        <v>0</v>
      </c>
      <c r="EZ31" s="18">
        <v>0</v>
      </c>
      <c r="FA31" s="18">
        <v>0</v>
      </c>
      <c r="FB31" s="18">
        <v>749100.17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72296651.709999993</v>
      </c>
      <c r="FO31" s="19">
        <v>0</v>
      </c>
      <c r="FP31" s="18">
        <v>72296651.709999993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569311106.92999995</v>
      </c>
      <c r="HU31" s="18">
        <v>0</v>
      </c>
      <c r="HV31" s="19">
        <v>569311106.92999995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365174097.38295209</v>
      </c>
      <c r="E32" s="19">
        <v>0</v>
      </c>
      <c r="F32" s="18">
        <v>41510666.629915006</v>
      </c>
      <c r="G32" s="18">
        <v>0</v>
      </c>
      <c r="H32" s="18">
        <v>86911553.919822007</v>
      </c>
      <c r="I32" s="18">
        <v>0</v>
      </c>
      <c r="J32" s="18">
        <v>236751876.83321509</v>
      </c>
      <c r="K32" s="18">
        <v>0</v>
      </c>
      <c r="L32" s="18">
        <v>34742704.917117</v>
      </c>
      <c r="M32" s="18">
        <v>0</v>
      </c>
      <c r="N32" s="18">
        <v>61768890.100000001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127597988.131099</v>
      </c>
      <c r="AA32" s="18">
        <v>0</v>
      </c>
      <c r="AB32" s="18">
        <v>0</v>
      </c>
      <c r="AC32" s="18">
        <v>0</v>
      </c>
      <c r="AD32" s="18">
        <v>40319802.947416998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3046548463.3400002</v>
      </c>
      <c r="AK32" s="18">
        <v>0</v>
      </c>
      <c r="AL32" s="18">
        <v>0</v>
      </c>
      <c r="AM32" s="18">
        <v>0</v>
      </c>
      <c r="AN32" s="18">
        <v>209330294.56</v>
      </c>
      <c r="AO32" s="18">
        <v>0</v>
      </c>
      <c r="AP32" s="18">
        <v>2139012095.3800001</v>
      </c>
      <c r="AQ32" s="18">
        <v>0</v>
      </c>
      <c r="AR32" s="18">
        <v>1084825.8700000001</v>
      </c>
      <c r="AS32" s="18">
        <v>0</v>
      </c>
      <c r="AT32" s="18">
        <v>85447885.540000007</v>
      </c>
      <c r="AU32" s="18">
        <v>0</v>
      </c>
      <c r="AV32" s="18">
        <v>31265212.43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9793557.780176999</v>
      </c>
      <c r="BC32" s="18">
        <v>0</v>
      </c>
      <c r="BD32" s="18">
        <v>45698997.615873002</v>
      </c>
      <c r="BE32" s="18">
        <v>0</v>
      </c>
      <c r="BF32" s="18">
        <v>0</v>
      </c>
      <c r="BG32" s="18">
        <v>0</v>
      </c>
      <c r="BH32" s="18">
        <v>5300724.2100000009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1279328.6499999999</v>
      </c>
      <c r="BQ32" s="18">
        <v>0</v>
      </c>
      <c r="BR32" s="18">
        <v>1452639.86</v>
      </c>
      <c r="BS32" s="18">
        <v>0</v>
      </c>
      <c r="BT32" s="18">
        <v>0</v>
      </c>
      <c r="BU32" s="18">
        <v>0</v>
      </c>
      <c r="BV32" s="18">
        <v>15678076.710000001</v>
      </c>
      <c r="BW32" s="18">
        <v>0</v>
      </c>
      <c r="BX32" s="18">
        <v>459046.64</v>
      </c>
      <c r="BY32" s="18">
        <v>0</v>
      </c>
      <c r="BZ32" s="18">
        <v>231502.88</v>
      </c>
      <c r="CA32" s="18">
        <v>0</v>
      </c>
      <c r="CB32" s="18">
        <v>1838214.71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519323846.56969392</v>
      </c>
      <c r="CK32" s="18">
        <v>0</v>
      </c>
      <c r="CL32" s="18">
        <v>48526701.58793699</v>
      </c>
      <c r="CM32" s="18">
        <v>0</v>
      </c>
      <c r="CN32" s="18">
        <v>33391512.985176995</v>
      </c>
      <c r="CO32" s="18">
        <v>0</v>
      </c>
      <c r="CP32" s="18">
        <v>0</v>
      </c>
      <c r="CQ32" s="18">
        <v>0</v>
      </c>
      <c r="CR32" s="18">
        <v>29837675.525123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21622528.009998001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1552728.9</v>
      </c>
      <c r="DU32" s="18">
        <v>0</v>
      </c>
      <c r="DV32" s="18">
        <v>0</v>
      </c>
      <c r="DW32" s="18">
        <v>0</v>
      </c>
      <c r="DX32" s="18">
        <v>30957017.720017996</v>
      </c>
      <c r="DY32" s="18">
        <v>0</v>
      </c>
      <c r="DZ32" s="18">
        <v>0</v>
      </c>
      <c r="EA32" s="18">
        <v>0</v>
      </c>
      <c r="EB32" s="18">
        <v>165335472.26893201</v>
      </c>
      <c r="EC32" s="18">
        <v>0</v>
      </c>
      <c r="ED32" s="18">
        <v>28632808.386710998</v>
      </c>
      <c r="EE32" s="18">
        <v>0</v>
      </c>
      <c r="EF32" s="18">
        <v>103427033.57225899</v>
      </c>
      <c r="EG32" s="18">
        <v>0</v>
      </c>
      <c r="EH32" s="18">
        <v>84161369.100039005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18539286.840000004</v>
      </c>
      <c r="EO32" s="18">
        <v>0</v>
      </c>
      <c r="EP32" s="18">
        <v>221118.98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4440586.4000000004</v>
      </c>
      <c r="EW32" s="18">
        <v>0</v>
      </c>
      <c r="EX32" s="18">
        <v>150013118.97999999</v>
      </c>
      <c r="EY32" s="18">
        <v>0</v>
      </c>
      <c r="EZ32" s="18">
        <v>355062.51</v>
      </c>
      <c r="FA32" s="18">
        <v>0</v>
      </c>
      <c r="FB32" s="18">
        <v>18145307.780000001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617604.78</v>
      </c>
      <c r="FI32" s="18">
        <v>0</v>
      </c>
      <c r="FJ32" s="18">
        <v>3219626.06</v>
      </c>
      <c r="FK32" s="18">
        <v>0</v>
      </c>
      <c r="FL32" s="18">
        <v>275581.40999999997</v>
      </c>
      <c r="FM32" s="18">
        <v>0</v>
      </c>
      <c r="FN32" s="19">
        <v>186190914.70999998</v>
      </c>
      <c r="FO32" s="19">
        <v>0</v>
      </c>
      <c r="FP32" s="18">
        <v>2323532.48</v>
      </c>
      <c r="FQ32" s="18">
        <v>0</v>
      </c>
      <c r="FR32" s="18">
        <v>40375549.750003994</v>
      </c>
      <c r="FS32" s="18">
        <v>0</v>
      </c>
      <c r="FT32" s="80">
        <v>143186102.03</v>
      </c>
      <c r="FU32" s="80">
        <v>0</v>
      </c>
      <c r="FV32" s="18">
        <v>6900919.5299999993</v>
      </c>
      <c r="FW32" s="18">
        <v>0</v>
      </c>
      <c r="FX32" s="18">
        <v>136285182.5</v>
      </c>
      <c r="FY32" s="18">
        <v>0</v>
      </c>
      <c r="FZ32" s="80">
        <v>305730.44999599998</v>
      </c>
      <c r="GA32" s="80">
        <v>0</v>
      </c>
      <c r="GB32" s="18">
        <v>174298.76999599999</v>
      </c>
      <c r="GC32" s="18">
        <v>0</v>
      </c>
      <c r="GD32" s="18">
        <v>131431.67999999999</v>
      </c>
      <c r="GE32" s="18">
        <v>0</v>
      </c>
      <c r="GF32" s="18">
        <v>29869191.23</v>
      </c>
      <c r="GG32" s="18">
        <v>0</v>
      </c>
      <c r="GH32" s="18">
        <v>0</v>
      </c>
      <c r="GI32" s="18">
        <v>0</v>
      </c>
      <c r="GJ32" s="18">
        <v>88321.099999999991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7702768765.060523</v>
      </c>
      <c r="HU32" s="18">
        <v>0</v>
      </c>
      <c r="HV32" s="19">
        <v>7702768765.060523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241502876.17983928</v>
      </c>
      <c r="E33" s="19">
        <v>0</v>
      </c>
      <c r="F33" s="18">
        <v>112619471.58984116</v>
      </c>
      <c r="G33" s="18">
        <v>0</v>
      </c>
      <c r="H33" s="18">
        <v>45666732.049999952</v>
      </c>
      <c r="I33" s="18">
        <v>0</v>
      </c>
      <c r="J33" s="18">
        <v>83216672.539998174</v>
      </c>
      <c r="K33" s="18">
        <v>0</v>
      </c>
      <c r="L33" s="18">
        <v>8430538.6499999966</v>
      </c>
      <c r="M33" s="18">
        <v>0</v>
      </c>
      <c r="N33" s="18">
        <v>91922699.440009922</v>
      </c>
      <c r="O33" s="18">
        <v>0</v>
      </c>
      <c r="P33" s="18">
        <v>2653775.7799999961</v>
      </c>
      <c r="Q33" s="18">
        <v>0</v>
      </c>
      <c r="R33" s="18">
        <v>751560.77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142041838.41000059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1571751050.1697206</v>
      </c>
      <c r="AK33" s="18">
        <v>0</v>
      </c>
      <c r="AL33" s="18">
        <v>101548683.06999928</v>
      </c>
      <c r="AM33" s="18">
        <v>0</v>
      </c>
      <c r="AN33" s="18">
        <v>33792345.590000033</v>
      </c>
      <c r="AO33" s="18">
        <v>0</v>
      </c>
      <c r="AP33" s="18">
        <v>560001456.50998616</v>
      </c>
      <c r="AQ33" s="18">
        <v>0</v>
      </c>
      <c r="AR33" s="18">
        <v>6911002.9799992358</v>
      </c>
      <c r="AS33" s="18">
        <v>0</v>
      </c>
      <c r="AT33" s="18">
        <v>67229590.399999976</v>
      </c>
      <c r="AU33" s="18">
        <v>0</v>
      </c>
      <c r="AV33" s="18">
        <v>48581309.670000032</v>
      </c>
      <c r="AW33" s="18">
        <v>0</v>
      </c>
      <c r="AX33" s="18">
        <v>102510.72999999995</v>
      </c>
      <c r="AY33" s="18">
        <v>0</v>
      </c>
      <c r="AZ33" s="18">
        <v>0</v>
      </c>
      <c r="BA33" s="18">
        <v>0</v>
      </c>
      <c r="BB33" s="18">
        <v>2881270.5999999875</v>
      </c>
      <c r="BC33" s="18">
        <v>0</v>
      </c>
      <c r="BD33" s="18">
        <v>26570945.819993388</v>
      </c>
      <c r="BE33" s="18">
        <v>0</v>
      </c>
      <c r="BF33" s="18">
        <v>15800</v>
      </c>
      <c r="BG33" s="18">
        <v>0</v>
      </c>
      <c r="BH33" s="18">
        <v>921620.07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421336.09</v>
      </c>
      <c r="BQ33" s="18">
        <v>0</v>
      </c>
      <c r="BR33" s="18">
        <v>154277.8000000001</v>
      </c>
      <c r="BS33" s="18">
        <v>0</v>
      </c>
      <c r="BT33" s="18">
        <v>0</v>
      </c>
      <c r="BU33" s="18">
        <v>0</v>
      </c>
      <c r="BV33" s="18">
        <v>12000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836670.10000000009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315738435.99000812</v>
      </c>
      <c r="CK33" s="18">
        <v>0</v>
      </c>
      <c r="CL33" s="18">
        <v>31761319.780019455</v>
      </c>
      <c r="CM33" s="18">
        <v>0</v>
      </c>
      <c r="CN33" s="18">
        <v>6779681.1600041492</v>
      </c>
      <c r="CO33" s="18">
        <v>0</v>
      </c>
      <c r="CP33" s="18">
        <v>0</v>
      </c>
      <c r="CQ33" s="18">
        <v>0</v>
      </c>
      <c r="CR33" s="18">
        <v>5301961.1200011624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35286508.719996288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1576562.3499998862</v>
      </c>
      <c r="DY33" s="18">
        <v>0</v>
      </c>
      <c r="DZ33" s="18">
        <v>0</v>
      </c>
      <c r="EA33" s="18">
        <v>0</v>
      </c>
      <c r="EB33" s="18">
        <v>76054514.519999817</v>
      </c>
      <c r="EC33" s="18">
        <v>0</v>
      </c>
      <c r="ED33" s="18">
        <v>668360.68999999983</v>
      </c>
      <c r="EE33" s="18">
        <v>0</v>
      </c>
      <c r="EF33" s="18">
        <v>5386682.7799999919</v>
      </c>
      <c r="EG33" s="18">
        <v>0</v>
      </c>
      <c r="EH33" s="18">
        <v>15347788.140000179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39037.799999999996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7275806.3100000015</v>
      </c>
      <c r="EW33" s="18">
        <v>0</v>
      </c>
      <c r="EX33" s="18">
        <v>190725226.94</v>
      </c>
      <c r="EY33" s="18">
        <v>0</v>
      </c>
      <c r="EZ33" s="18">
        <v>0</v>
      </c>
      <c r="FA33" s="18">
        <v>0</v>
      </c>
      <c r="FB33" s="18">
        <v>12766353.56000001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686273.67999999993</v>
      </c>
      <c r="FK33" s="18">
        <v>0</v>
      </c>
      <c r="FL33" s="18">
        <v>7622592.4299999997</v>
      </c>
      <c r="FM33" s="18">
        <v>0</v>
      </c>
      <c r="FN33" s="19">
        <v>180548660.48999986</v>
      </c>
      <c r="FO33" s="19">
        <v>0</v>
      </c>
      <c r="FP33" s="18">
        <v>23597012.369999845</v>
      </c>
      <c r="FQ33" s="18">
        <v>0</v>
      </c>
      <c r="FR33" s="18">
        <v>2423141.19</v>
      </c>
      <c r="FS33" s="18">
        <v>0</v>
      </c>
      <c r="FT33" s="80">
        <v>154528506.93000001</v>
      </c>
      <c r="FU33" s="80">
        <v>0</v>
      </c>
      <c r="FV33" s="18">
        <v>3887976.9999999991</v>
      </c>
      <c r="FW33" s="18">
        <v>0</v>
      </c>
      <c r="FX33" s="18">
        <v>150640529.93000001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3389169.4999999572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3806032254.7895784</v>
      </c>
      <c r="HU33" s="18">
        <v>0</v>
      </c>
      <c r="HV33" s="19">
        <v>3806032254.7895784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15471292.600000076</v>
      </c>
      <c r="E34" s="19">
        <v>0</v>
      </c>
      <c r="F34" s="18">
        <v>11065725.140000064</v>
      </c>
      <c r="G34" s="18">
        <v>0</v>
      </c>
      <c r="H34" s="18">
        <v>798596.72999999952</v>
      </c>
      <c r="I34" s="18">
        <v>0</v>
      </c>
      <c r="J34" s="18">
        <v>3606970.7300000121</v>
      </c>
      <c r="K34" s="18">
        <v>0</v>
      </c>
      <c r="L34" s="18">
        <v>1318.67</v>
      </c>
      <c r="M34" s="18">
        <v>0</v>
      </c>
      <c r="N34" s="18">
        <v>25530868.100000482</v>
      </c>
      <c r="O34" s="18">
        <v>0</v>
      </c>
      <c r="P34" s="18">
        <v>0</v>
      </c>
      <c r="Q34" s="18">
        <v>0</v>
      </c>
      <c r="R34" s="18">
        <v>861261.8200000003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5654161.5999999996</v>
      </c>
      <c r="AA34" s="18">
        <v>0</v>
      </c>
      <c r="AB34" s="18">
        <v>4482328</v>
      </c>
      <c r="AC34" s="18">
        <v>0</v>
      </c>
      <c r="AD34" s="18">
        <v>7500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604980718.14012814</v>
      </c>
      <c r="AK34" s="18">
        <v>0</v>
      </c>
      <c r="AL34" s="18">
        <v>2463198.41</v>
      </c>
      <c r="AM34" s="18">
        <v>0</v>
      </c>
      <c r="AN34" s="18">
        <v>12533911.630000312</v>
      </c>
      <c r="AO34" s="18">
        <v>0</v>
      </c>
      <c r="AP34" s="18">
        <v>262911312.72989702</v>
      </c>
      <c r="AQ34" s="18">
        <v>0</v>
      </c>
      <c r="AR34" s="18">
        <v>0</v>
      </c>
      <c r="AS34" s="18">
        <v>0</v>
      </c>
      <c r="AT34" s="18">
        <v>3064229.25</v>
      </c>
      <c r="AU34" s="18">
        <v>0</v>
      </c>
      <c r="AV34" s="18">
        <v>4949150.8999999976</v>
      </c>
      <c r="AW34" s="18">
        <v>0</v>
      </c>
      <c r="AX34" s="18">
        <v>3168.3999999999996</v>
      </c>
      <c r="AY34" s="18">
        <v>0</v>
      </c>
      <c r="AZ34" s="18">
        <v>0</v>
      </c>
      <c r="BA34" s="18">
        <v>0</v>
      </c>
      <c r="BB34" s="18">
        <v>359194.77000000264</v>
      </c>
      <c r="BC34" s="18">
        <v>0</v>
      </c>
      <c r="BD34" s="18">
        <v>6444434.0499999905</v>
      </c>
      <c r="BE34" s="18">
        <v>0</v>
      </c>
      <c r="BF34" s="18">
        <v>0</v>
      </c>
      <c r="BG34" s="18">
        <v>0</v>
      </c>
      <c r="BH34" s="18">
        <v>48158.900000000009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321272.89999999997</v>
      </c>
      <c r="BQ34" s="18">
        <v>0</v>
      </c>
      <c r="BR34" s="18">
        <v>62593.670000000042</v>
      </c>
      <c r="BS34" s="18">
        <v>0</v>
      </c>
      <c r="BT34" s="18">
        <v>0</v>
      </c>
      <c r="BU34" s="18">
        <v>0</v>
      </c>
      <c r="BV34" s="18">
        <v>178579.8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4821.13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15691584.490000127</v>
      </c>
      <c r="CK34" s="18">
        <v>0</v>
      </c>
      <c r="CL34" s="18">
        <v>258761.79000000088</v>
      </c>
      <c r="CM34" s="18">
        <v>0</v>
      </c>
      <c r="CN34" s="18">
        <v>414864.73999999516</v>
      </c>
      <c r="CO34" s="18">
        <v>0</v>
      </c>
      <c r="CP34" s="18">
        <v>0</v>
      </c>
      <c r="CQ34" s="18">
        <v>0</v>
      </c>
      <c r="CR34" s="18">
        <v>413439.00000000169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2642125.1100000842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922192.92999998538</v>
      </c>
      <c r="DY34" s="18">
        <v>0</v>
      </c>
      <c r="DZ34" s="18">
        <v>0</v>
      </c>
      <c r="EA34" s="18">
        <v>0</v>
      </c>
      <c r="EB34" s="18">
        <v>591472.04000000015</v>
      </c>
      <c r="EC34" s="18">
        <v>0</v>
      </c>
      <c r="ED34" s="18">
        <v>0</v>
      </c>
      <c r="EE34" s="18">
        <v>0</v>
      </c>
      <c r="EF34" s="18">
        <v>45160.950000000004</v>
      </c>
      <c r="EG34" s="18">
        <v>0</v>
      </c>
      <c r="EH34" s="18">
        <v>1237341.5300000035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2289857.5499999993</v>
      </c>
      <c r="EW34" s="18">
        <v>0</v>
      </c>
      <c r="EX34" s="18">
        <v>51211987.859999992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8008202.1299999626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1034060465.5900259</v>
      </c>
      <c r="HU34" s="18">
        <v>0</v>
      </c>
      <c r="HV34" s="19">
        <v>1034060465.5900259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49871127.446599998</v>
      </c>
      <c r="E35" s="19">
        <v>1297597.5534000001</v>
      </c>
      <c r="F35" s="18">
        <v>11249296.91</v>
      </c>
      <c r="G35" s="18">
        <v>0</v>
      </c>
      <c r="H35" s="18">
        <v>38621830.536600001</v>
      </c>
      <c r="I35" s="18">
        <v>1297597.5534000001</v>
      </c>
      <c r="J35" s="18">
        <v>0</v>
      </c>
      <c r="K35" s="18">
        <v>0</v>
      </c>
      <c r="L35" s="18">
        <v>86929551.13000001</v>
      </c>
      <c r="M35" s="18">
        <v>507371.46</v>
      </c>
      <c r="N35" s="18">
        <v>6331053.46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99925150.020000011</v>
      </c>
      <c r="AA35" s="18">
        <v>3736107.77</v>
      </c>
      <c r="AB35" s="18">
        <v>0</v>
      </c>
      <c r="AC35" s="18">
        <v>0</v>
      </c>
      <c r="AD35" s="18">
        <v>9654866.4900000002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34502.43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38820180.630000003</v>
      </c>
      <c r="AQ35" s="18">
        <v>0</v>
      </c>
      <c r="AR35" s="18">
        <v>0</v>
      </c>
      <c r="AS35" s="18">
        <v>0</v>
      </c>
      <c r="AT35" s="18">
        <v>51509823.649999999</v>
      </c>
      <c r="AU35" s="18">
        <v>80214.98</v>
      </c>
      <c r="AV35" s="18">
        <v>19823796.039999999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1637883.53</v>
      </c>
      <c r="BC35" s="18">
        <v>0</v>
      </c>
      <c r="BD35" s="18">
        <v>17627288.007100001</v>
      </c>
      <c r="BE35" s="18">
        <v>2.8999999631196299E-3</v>
      </c>
      <c r="BF35" s="18">
        <v>0</v>
      </c>
      <c r="BG35" s="18">
        <v>0</v>
      </c>
      <c r="BH35" s="18">
        <v>2023152.31</v>
      </c>
      <c r="BI35" s="18">
        <v>0</v>
      </c>
      <c r="BJ35" s="18">
        <v>0</v>
      </c>
      <c r="BK35" s="18">
        <v>0</v>
      </c>
      <c r="BL35" s="18">
        <v>5517443.5800000001</v>
      </c>
      <c r="BM35" s="18">
        <v>0</v>
      </c>
      <c r="BN35" s="18">
        <v>0</v>
      </c>
      <c r="BO35" s="18">
        <v>0</v>
      </c>
      <c r="BP35" s="18">
        <v>840</v>
      </c>
      <c r="BQ35" s="18">
        <v>237868.14</v>
      </c>
      <c r="BR35" s="18">
        <v>13193.71</v>
      </c>
      <c r="BS35" s="18">
        <v>0</v>
      </c>
      <c r="BT35" s="18">
        <v>0</v>
      </c>
      <c r="BU35" s="18">
        <v>0</v>
      </c>
      <c r="BV35" s="18">
        <v>77110342.209999993</v>
      </c>
      <c r="BW35" s="18">
        <v>0</v>
      </c>
      <c r="BX35" s="18">
        <v>4199123.76</v>
      </c>
      <c r="BY35" s="18">
        <v>0</v>
      </c>
      <c r="BZ35" s="18">
        <v>2187859.04</v>
      </c>
      <c r="CA35" s="18">
        <v>0</v>
      </c>
      <c r="CB35" s="18">
        <v>15641213.879999999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233862466.2085</v>
      </c>
      <c r="CK35" s="18">
        <v>3729353.6914999802</v>
      </c>
      <c r="CL35" s="18">
        <v>7189928.1364000002</v>
      </c>
      <c r="CM35" s="18">
        <v>182.96359999992899</v>
      </c>
      <c r="CN35" s="18">
        <v>2812252.5700000003</v>
      </c>
      <c r="CO35" s="18">
        <v>182.959999999991</v>
      </c>
      <c r="CP35" s="18">
        <v>0</v>
      </c>
      <c r="CQ35" s="18">
        <v>0</v>
      </c>
      <c r="CR35" s="18">
        <v>2025749.0499999998</v>
      </c>
      <c r="CS35" s="18">
        <v>182.95999999993199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23017155.210000001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8682549.0899999999</v>
      </c>
      <c r="EC35" s="18">
        <v>0</v>
      </c>
      <c r="ED35" s="18">
        <v>2763747.57</v>
      </c>
      <c r="EE35" s="18">
        <v>0</v>
      </c>
      <c r="EF35" s="18">
        <v>3172391.58</v>
      </c>
      <c r="EG35" s="18">
        <v>0</v>
      </c>
      <c r="EH35" s="18">
        <v>1061313248.6999999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39621535.189999998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846835.82</v>
      </c>
      <c r="FM35" s="18">
        <v>0</v>
      </c>
      <c r="FN35" s="19">
        <v>14650123.52</v>
      </c>
      <c r="FO35" s="19">
        <v>0</v>
      </c>
      <c r="FP35" s="18">
        <v>141785.09</v>
      </c>
      <c r="FQ35" s="18">
        <v>0</v>
      </c>
      <c r="FR35" s="18">
        <v>14508338.43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14007006.82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1903106431.6885998</v>
      </c>
      <c r="HU35" s="18">
        <v>9589062.9013999794</v>
      </c>
      <c r="HV35" s="19">
        <v>1912695494.5899999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29198367.160000004</v>
      </c>
      <c r="E36" s="19">
        <v>0</v>
      </c>
      <c r="F36" s="18">
        <v>4695922</v>
      </c>
      <c r="G36" s="18">
        <v>0</v>
      </c>
      <c r="H36" s="18">
        <v>11464248.160000004</v>
      </c>
      <c r="I36" s="18">
        <v>0</v>
      </c>
      <c r="J36" s="18">
        <v>13038197</v>
      </c>
      <c r="K36" s="18">
        <v>0</v>
      </c>
      <c r="L36" s="18">
        <v>0</v>
      </c>
      <c r="M36" s="18">
        <v>0</v>
      </c>
      <c r="N36" s="18">
        <v>13760098</v>
      </c>
      <c r="O36" s="18">
        <v>0</v>
      </c>
      <c r="P36" s="18">
        <v>823546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16487268.610000001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316939687.59000003</v>
      </c>
      <c r="AK36" s="18">
        <v>0</v>
      </c>
      <c r="AL36" s="18">
        <v>3572594.34</v>
      </c>
      <c r="AM36" s="18">
        <v>0</v>
      </c>
      <c r="AN36" s="18">
        <v>22059674</v>
      </c>
      <c r="AO36" s="18">
        <v>0</v>
      </c>
      <c r="AP36" s="18">
        <v>329336303.81999993</v>
      </c>
      <c r="AQ36" s="18">
        <v>0</v>
      </c>
      <c r="AR36" s="18">
        <v>6631437</v>
      </c>
      <c r="AS36" s="18">
        <v>0</v>
      </c>
      <c r="AT36" s="18">
        <v>8562030</v>
      </c>
      <c r="AU36" s="18">
        <v>0</v>
      </c>
      <c r="AV36" s="18">
        <v>8559349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1262591</v>
      </c>
      <c r="BC36" s="18">
        <v>0</v>
      </c>
      <c r="BD36" s="18">
        <v>4934417</v>
      </c>
      <c r="BE36" s="18">
        <v>0</v>
      </c>
      <c r="BF36" s="18">
        <v>0</v>
      </c>
      <c r="BG36" s="18">
        <v>0</v>
      </c>
      <c r="BH36" s="18">
        <v>94178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755099.59000000008</v>
      </c>
      <c r="BQ36" s="18">
        <v>0</v>
      </c>
      <c r="BR36" s="18">
        <v>270827</v>
      </c>
      <c r="BS36" s="18">
        <v>0</v>
      </c>
      <c r="BT36" s="18">
        <v>0</v>
      </c>
      <c r="BU36" s="18">
        <v>0</v>
      </c>
      <c r="BV36" s="18">
        <v>3807560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498712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29830782</v>
      </c>
      <c r="CK36" s="18">
        <v>0</v>
      </c>
      <c r="CL36" s="18">
        <v>3234404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17514640.170000002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2696577</v>
      </c>
      <c r="EC36" s="18">
        <v>0</v>
      </c>
      <c r="ED36" s="18">
        <v>274605</v>
      </c>
      <c r="EE36" s="18">
        <v>0</v>
      </c>
      <c r="EF36" s="18">
        <v>4321196</v>
      </c>
      <c r="EG36" s="18">
        <v>0</v>
      </c>
      <c r="EH36" s="18">
        <v>4788865.53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250760334.11000001</v>
      </c>
      <c r="FO36" s="19">
        <v>0</v>
      </c>
      <c r="FP36" s="18">
        <v>0</v>
      </c>
      <c r="FQ36" s="18">
        <v>0</v>
      </c>
      <c r="FR36" s="18">
        <v>148878602.86000001</v>
      </c>
      <c r="FS36" s="18">
        <v>0</v>
      </c>
      <c r="FT36" s="80">
        <v>101881731.25</v>
      </c>
      <c r="FU36" s="80">
        <v>0</v>
      </c>
      <c r="FV36" s="18">
        <v>0</v>
      </c>
      <c r="FW36" s="18">
        <v>0</v>
      </c>
      <c r="FX36" s="18">
        <v>101881731.25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6874570.4500000011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1087852714.3699999</v>
      </c>
      <c r="HU36" s="18">
        <v>0</v>
      </c>
      <c r="HV36" s="19">
        <v>1087852714.3699999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434785116.14999998</v>
      </c>
      <c r="AE37" s="18">
        <v>13872706.65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251375424.48999998</v>
      </c>
      <c r="CA37" s="18">
        <v>22158865.34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686160540.63999999</v>
      </c>
      <c r="HU37" s="18">
        <v>36031571.990000002</v>
      </c>
      <c r="HV37" s="19">
        <v>722192112.63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514317592.9199785</v>
      </c>
      <c r="E38" s="19">
        <v>5289008.7199999904</v>
      </c>
      <c r="F38" s="18">
        <v>79796848.499982402</v>
      </c>
      <c r="G38" s="18">
        <v>2676982.1699999901</v>
      </c>
      <c r="H38" s="18">
        <v>307305184.61999601</v>
      </c>
      <c r="I38" s="18">
        <v>1959209.44</v>
      </c>
      <c r="J38" s="18">
        <v>127215559.8000001</v>
      </c>
      <c r="K38" s="18">
        <v>652817.11</v>
      </c>
      <c r="L38" s="18">
        <v>24580992.110000003</v>
      </c>
      <c r="M38" s="18">
        <v>7874.06</v>
      </c>
      <c r="N38" s="18">
        <v>19191225.379999999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76698603.079999998</v>
      </c>
      <c r="AA38" s="18">
        <v>956658.37</v>
      </c>
      <c r="AB38" s="18">
        <v>222414.55</v>
      </c>
      <c r="AC38" s="18">
        <v>0</v>
      </c>
      <c r="AD38" s="18">
        <v>5867414.9100000001</v>
      </c>
      <c r="AE38" s="18">
        <v>19840.310000000001</v>
      </c>
      <c r="AF38" s="18">
        <v>0</v>
      </c>
      <c r="AG38" s="18">
        <v>0</v>
      </c>
      <c r="AH38" s="18">
        <v>0</v>
      </c>
      <c r="AI38" s="18">
        <v>0</v>
      </c>
      <c r="AJ38" s="18">
        <v>485796156.78999996</v>
      </c>
      <c r="AK38" s="18">
        <v>571239.22</v>
      </c>
      <c r="AL38" s="18">
        <v>0</v>
      </c>
      <c r="AM38" s="18">
        <v>0</v>
      </c>
      <c r="AN38" s="18">
        <v>59097125.600000001</v>
      </c>
      <c r="AO38" s="18">
        <v>0</v>
      </c>
      <c r="AP38" s="18">
        <v>668602037.70000005</v>
      </c>
      <c r="AQ38" s="18">
        <v>5296535.32</v>
      </c>
      <c r="AR38" s="18">
        <v>1500</v>
      </c>
      <c r="AS38" s="18">
        <v>0</v>
      </c>
      <c r="AT38" s="18">
        <v>27410525.77</v>
      </c>
      <c r="AU38" s="18">
        <v>141526.47</v>
      </c>
      <c r="AV38" s="18">
        <v>42240181.439999998</v>
      </c>
      <c r="AW38" s="18">
        <v>141843.64000000001</v>
      </c>
      <c r="AX38" s="18">
        <v>0</v>
      </c>
      <c r="AY38" s="18">
        <v>0</v>
      </c>
      <c r="AZ38" s="18">
        <v>0</v>
      </c>
      <c r="BA38" s="18">
        <v>0</v>
      </c>
      <c r="BB38" s="18">
        <v>4623119.6899999995</v>
      </c>
      <c r="BC38" s="18">
        <v>162160.6</v>
      </c>
      <c r="BD38" s="18">
        <v>22776273.869999997</v>
      </c>
      <c r="BE38" s="18">
        <v>461083.11</v>
      </c>
      <c r="BF38" s="18">
        <v>2955386</v>
      </c>
      <c r="BG38" s="18">
        <v>0</v>
      </c>
      <c r="BH38" s="18">
        <v>4703645.83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426115.17</v>
      </c>
      <c r="BQ38" s="18">
        <v>0</v>
      </c>
      <c r="BR38" s="18">
        <v>222101.33</v>
      </c>
      <c r="BS38" s="18">
        <v>0</v>
      </c>
      <c r="BT38" s="18">
        <v>0</v>
      </c>
      <c r="BU38" s="18">
        <v>0</v>
      </c>
      <c r="BV38" s="18">
        <v>67260915.24000001</v>
      </c>
      <c r="BW38" s="18">
        <v>48250.8</v>
      </c>
      <c r="BX38" s="18">
        <v>0</v>
      </c>
      <c r="BY38" s="18">
        <v>0</v>
      </c>
      <c r="BZ38" s="18">
        <v>0</v>
      </c>
      <c r="CA38" s="18">
        <v>0</v>
      </c>
      <c r="CB38" s="18">
        <v>4406444.66</v>
      </c>
      <c r="CC38" s="18">
        <v>487712.31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23554418.800000001</v>
      </c>
      <c r="DE38" s="18">
        <v>1359096.46</v>
      </c>
      <c r="DF38" s="18">
        <v>-591773.91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137383.71</v>
      </c>
      <c r="DU38" s="18">
        <v>0</v>
      </c>
      <c r="DV38" s="18">
        <v>5910.84</v>
      </c>
      <c r="DW38" s="18">
        <v>0</v>
      </c>
      <c r="DX38" s="18">
        <v>2426601.9000000004</v>
      </c>
      <c r="DY38" s="18">
        <v>29030.36</v>
      </c>
      <c r="DZ38" s="18">
        <v>0</v>
      </c>
      <c r="EA38" s="18">
        <v>0</v>
      </c>
      <c r="EB38" s="18">
        <v>59796297.68</v>
      </c>
      <c r="EC38" s="18">
        <v>237760.3</v>
      </c>
      <c r="ED38" s="18">
        <v>1939108.17</v>
      </c>
      <c r="EE38" s="18">
        <v>0</v>
      </c>
      <c r="EF38" s="18">
        <v>10493561.52</v>
      </c>
      <c r="EG38" s="18">
        <v>724971.18</v>
      </c>
      <c r="EH38" s="18">
        <v>21267550.459999997</v>
      </c>
      <c r="EI38" s="18">
        <v>530760.34</v>
      </c>
      <c r="EJ38" s="18">
        <v>0</v>
      </c>
      <c r="EK38" s="18">
        <v>0</v>
      </c>
      <c r="EL38" s="18">
        <v>0</v>
      </c>
      <c r="EM38" s="18">
        <v>0</v>
      </c>
      <c r="EN38" s="18">
        <v>15960105.359999999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116664.58</v>
      </c>
      <c r="EW38" s="18">
        <v>0</v>
      </c>
      <c r="EX38" s="18">
        <v>24039591.989999998</v>
      </c>
      <c r="EY38" s="18">
        <v>0</v>
      </c>
      <c r="EZ38" s="18">
        <v>0</v>
      </c>
      <c r="FA38" s="18">
        <v>0</v>
      </c>
      <c r="FB38" s="18">
        <v>268082.67</v>
      </c>
      <c r="FC38" s="18">
        <v>0</v>
      </c>
      <c r="FD38" s="18">
        <v>542290.03999999992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60531485.280002698</v>
      </c>
      <c r="FO38" s="19">
        <v>1403251.11</v>
      </c>
      <c r="FP38" s="18">
        <v>2927.5</v>
      </c>
      <c r="FQ38" s="18">
        <v>0</v>
      </c>
      <c r="FR38" s="18">
        <v>0</v>
      </c>
      <c r="FS38" s="18">
        <v>0</v>
      </c>
      <c r="FT38" s="80">
        <v>48738020.660000101</v>
      </c>
      <c r="FU38" s="80">
        <v>0</v>
      </c>
      <c r="FV38" s="18">
        <v>15403459.390000099</v>
      </c>
      <c r="FW38" s="18">
        <v>0</v>
      </c>
      <c r="FX38" s="18">
        <v>33334561.27</v>
      </c>
      <c r="FY38" s="18">
        <v>0</v>
      </c>
      <c r="FZ38" s="80">
        <v>11790537.120002599</v>
      </c>
      <c r="GA38" s="80">
        <v>1403251.11</v>
      </c>
      <c r="GB38" s="18">
        <v>0</v>
      </c>
      <c r="GC38" s="18">
        <v>0</v>
      </c>
      <c r="GD38" s="18">
        <v>11790537.120002599</v>
      </c>
      <c r="GE38" s="18">
        <v>1403251.11</v>
      </c>
      <c r="GF38" s="18">
        <v>784355.73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2252671406.859982</v>
      </c>
      <c r="HU38" s="18">
        <v>17909323.77999999</v>
      </c>
      <c r="HV38" s="19">
        <v>2270580730.6399822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76131321.060000002</v>
      </c>
      <c r="E39" s="19">
        <v>0</v>
      </c>
      <c r="F39" s="18">
        <v>65846087.539999999</v>
      </c>
      <c r="G39" s="18">
        <v>0</v>
      </c>
      <c r="H39" s="18">
        <v>10285233.52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54775264.259999998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1707750651.6599998</v>
      </c>
      <c r="AK39" s="18">
        <v>0</v>
      </c>
      <c r="AL39" s="18">
        <v>2453055.63</v>
      </c>
      <c r="AM39" s="18">
        <v>0</v>
      </c>
      <c r="AN39" s="18">
        <v>144732018.02000001</v>
      </c>
      <c r="AO39" s="18">
        <v>0</v>
      </c>
      <c r="AP39" s="18">
        <v>134300115.13</v>
      </c>
      <c r="AQ39" s="18">
        <v>0</v>
      </c>
      <c r="AR39" s="18">
        <v>0</v>
      </c>
      <c r="AS39" s="18">
        <v>0</v>
      </c>
      <c r="AT39" s="18">
        <v>31521.4</v>
      </c>
      <c r="AU39" s="18">
        <v>0</v>
      </c>
      <c r="AV39" s="18">
        <v>982010.71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4577603.68</v>
      </c>
      <c r="BC39" s="18">
        <v>0</v>
      </c>
      <c r="BD39" s="18">
        <v>8090458.3399999999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241555.78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131934.87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13012961.57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23508220.68</v>
      </c>
      <c r="DY39" s="18">
        <v>0</v>
      </c>
      <c r="DZ39" s="18">
        <v>0</v>
      </c>
      <c r="EA39" s="18">
        <v>0</v>
      </c>
      <c r="EB39" s="18">
        <v>93620.73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1128198.03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71159805.959999993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71159805.959999993</v>
      </c>
      <c r="FU39" s="80">
        <v>0</v>
      </c>
      <c r="FV39" s="18">
        <v>972107.82</v>
      </c>
      <c r="FW39" s="18">
        <v>0</v>
      </c>
      <c r="FX39" s="18">
        <v>70187698.140000001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766948.53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2243867266.04</v>
      </c>
      <c r="HU39" s="18">
        <v>0</v>
      </c>
      <c r="HV39" s="19">
        <v>2243867266.04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18717274.41</v>
      </c>
      <c r="E40" s="19">
        <v>0</v>
      </c>
      <c r="F40" s="18">
        <v>3072433.46</v>
      </c>
      <c r="G40" s="18">
        <v>0</v>
      </c>
      <c r="H40" s="18">
        <v>10516819.879999999</v>
      </c>
      <c r="I40" s="18">
        <v>0</v>
      </c>
      <c r="J40" s="18">
        <v>5128021.07</v>
      </c>
      <c r="K40" s="18">
        <v>0</v>
      </c>
      <c r="L40" s="18">
        <v>850047.2102010001</v>
      </c>
      <c r="M40" s="18">
        <v>41010.370000000003</v>
      </c>
      <c r="N40" s="18">
        <v>19877695.030000001</v>
      </c>
      <c r="O40" s="18">
        <v>0</v>
      </c>
      <c r="P40" s="18">
        <v>0</v>
      </c>
      <c r="Q40" s="18">
        <v>0</v>
      </c>
      <c r="R40" s="18">
        <v>8588155.6300000008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231891.17</v>
      </c>
      <c r="Y40" s="18">
        <v>0</v>
      </c>
      <c r="Z40" s="18">
        <v>58040521.04676</v>
      </c>
      <c r="AA40" s="18">
        <v>0</v>
      </c>
      <c r="AB40" s="18">
        <v>0</v>
      </c>
      <c r="AC40" s="18">
        <v>0</v>
      </c>
      <c r="AD40" s="18">
        <v>2042443.2613609999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6171977564.0500011</v>
      </c>
      <c r="AK40" s="18">
        <v>0</v>
      </c>
      <c r="AL40" s="18">
        <v>0</v>
      </c>
      <c r="AM40" s="18">
        <v>2460482.27</v>
      </c>
      <c r="AN40" s="18">
        <v>255627095.45074999</v>
      </c>
      <c r="AO40" s="18">
        <v>0</v>
      </c>
      <c r="AP40" s="18">
        <v>8661337.1199999992</v>
      </c>
      <c r="AQ40" s="18">
        <v>0</v>
      </c>
      <c r="AR40" s="18">
        <v>0</v>
      </c>
      <c r="AS40" s="18">
        <v>0</v>
      </c>
      <c r="AT40" s="18">
        <v>11290629.493023999</v>
      </c>
      <c r="AU40" s="18">
        <v>47353.89</v>
      </c>
      <c r="AV40" s="18">
        <v>5802815.4327230006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589018.41567399993</v>
      </c>
      <c r="BC40" s="18">
        <v>10278.459999999999</v>
      </c>
      <c r="BD40" s="18">
        <v>2270774.9574219999</v>
      </c>
      <c r="BE40" s="18">
        <v>61862.96</v>
      </c>
      <c r="BF40" s="18">
        <v>2850</v>
      </c>
      <c r="BG40" s="18">
        <v>0</v>
      </c>
      <c r="BH40" s="18">
        <v>499487.02</v>
      </c>
      <c r="BI40" s="18">
        <v>0</v>
      </c>
      <c r="BJ40" s="18">
        <v>4399112.83</v>
      </c>
      <c r="BK40" s="18">
        <v>0</v>
      </c>
      <c r="BL40" s="18">
        <v>6330142.9994219998</v>
      </c>
      <c r="BM40" s="18">
        <v>0</v>
      </c>
      <c r="BN40" s="18">
        <v>0</v>
      </c>
      <c r="BO40" s="18">
        <v>0</v>
      </c>
      <c r="BP40" s="18">
        <v>2917808.62</v>
      </c>
      <c r="BQ40" s="18">
        <v>0</v>
      </c>
      <c r="BR40" s="18">
        <v>29271.64</v>
      </c>
      <c r="BS40" s="18">
        <v>0</v>
      </c>
      <c r="BT40" s="18">
        <v>0</v>
      </c>
      <c r="BU40" s="18">
        <v>0</v>
      </c>
      <c r="BV40" s="18">
        <v>803005.04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43360.3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57065552.780858003</v>
      </c>
      <c r="CK40" s="18">
        <v>1005901.35</v>
      </c>
      <c r="CL40" s="18">
        <v>2652782.3327219998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2272459.57901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1553977.0020920001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3496054.5030900002</v>
      </c>
      <c r="DY40" s="18">
        <v>51532.23</v>
      </c>
      <c r="DZ40" s="18">
        <v>0</v>
      </c>
      <c r="EA40" s="18">
        <v>0</v>
      </c>
      <c r="EB40" s="18">
        <v>32609382.626330003</v>
      </c>
      <c r="EC40" s="18">
        <v>2600846.4899999998</v>
      </c>
      <c r="ED40" s="18">
        <v>8922400.0700000003</v>
      </c>
      <c r="EE40" s="18">
        <v>3275889</v>
      </c>
      <c r="EF40" s="18">
        <v>48579692.560000002</v>
      </c>
      <c r="EG40" s="18">
        <v>6220347.4100000001</v>
      </c>
      <c r="EH40" s="18">
        <v>5127858.5010620002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217441.87</v>
      </c>
      <c r="EW40" s="18">
        <v>0</v>
      </c>
      <c r="EX40" s="18">
        <v>25310281.09</v>
      </c>
      <c r="EY40" s="18">
        <v>0</v>
      </c>
      <c r="EZ40" s="18">
        <v>0</v>
      </c>
      <c r="FA40" s="18">
        <v>0</v>
      </c>
      <c r="FB40" s="18">
        <v>581586.56999999995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149058.29</v>
      </c>
      <c r="FK40" s="18">
        <v>0</v>
      </c>
      <c r="FL40" s="18">
        <v>2117.38</v>
      </c>
      <c r="FM40" s="18">
        <v>0</v>
      </c>
      <c r="FN40" s="19">
        <v>45450308.840000004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45450308.840000004</v>
      </c>
      <c r="FU40" s="80">
        <v>0</v>
      </c>
      <c r="FV40" s="18">
        <v>0</v>
      </c>
      <c r="FW40" s="18">
        <v>0</v>
      </c>
      <c r="FX40" s="18">
        <v>45450308.840000004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12271286.00303</v>
      </c>
      <c r="GG40" s="18">
        <v>0</v>
      </c>
      <c r="GH40" s="18">
        <v>458842504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7284710580.9555321</v>
      </c>
      <c r="HU40" s="18">
        <v>15882175.529999999</v>
      </c>
      <c r="HV40" s="19">
        <v>7300592756.4855318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6783638.3600000003</v>
      </c>
      <c r="E41" s="19">
        <v>0</v>
      </c>
      <c r="F41" s="18">
        <v>1043878.75</v>
      </c>
      <c r="G41" s="18">
        <v>0</v>
      </c>
      <c r="H41" s="18">
        <v>3029942.62</v>
      </c>
      <c r="I41" s="18">
        <v>0</v>
      </c>
      <c r="J41" s="18">
        <v>2709816.9899999998</v>
      </c>
      <c r="K41" s="18">
        <v>0</v>
      </c>
      <c r="L41" s="18">
        <v>24877.22</v>
      </c>
      <c r="M41" s="18">
        <v>0</v>
      </c>
      <c r="N41" s="18">
        <v>1205502.21</v>
      </c>
      <c r="O41" s="18">
        <v>0</v>
      </c>
      <c r="P41" s="18">
        <v>0</v>
      </c>
      <c r="Q41" s="18">
        <v>0</v>
      </c>
      <c r="R41" s="18">
        <v>83462.48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18100754.079999998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321256454.02999997</v>
      </c>
      <c r="AQ41" s="18">
        <v>0</v>
      </c>
      <c r="AR41" s="18">
        <v>5323715.03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264504.34999999998</v>
      </c>
      <c r="BC41" s="18">
        <v>0</v>
      </c>
      <c r="BD41" s="18">
        <v>213805.88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19375730.120000001</v>
      </c>
      <c r="CK41" s="18">
        <v>0</v>
      </c>
      <c r="CL41" s="18">
        <v>737988.39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2206847.02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5927332.6500000004</v>
      </c>
      <c r="DY41" s="18">
        <v>0</v>
      </c>
      <c r="DZ41" s="18">
        <v>0</v>
      </c>
      <c r="EA41" s="18">
        <v>0</v>
      </c>
      <c r="EB41" s="18">
        <v>1427887.12</v>
      </c>
      <c r="EC41" s="18">
        <v>0</v>
      </c>
      <c r="ED41" s="18">
        <v>0</v>
      </c>
      <c r="EE41" s="18">
        <v>0</v>
      </c>
      <c r="EF41" s="18">
        <v>1658130.05</v>
      </c>
      <c r="EG41" s="18">
        <v>0</v>
      </c>
      <c r="EH41" s="18">
        <v>596987.82999999996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385187616.81999993</v>
      </c>
      <c r="HU41" s="18">
        <v>0</v>
      </c>
      <c r="HV41" s="19">
        <v>385187616.81999993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25975662.010000024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222681.24999999235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123065.62000000002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26330447.440000016</v>
      </c>
      <c r="HU42" s="18">
        <v>0</v>
      </c>
      <c r="HV42" s="19">
        <v>26330447.440000016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8668210.7700000145</v>
      </c>
      <c r="E43" s="19">
        <v>0</v>
      </c>
      <c r="F43" s="18">
        <v>4747223.1500000497</v>
      </c>
      <c r="G43" s="18">
        <v>0</v>
      </c>
      <c r="H43" s="18">
        <v>182205.43000000002</v>
      </c>
      <c r="I43" s="18">
        <v>0</v>
      </c>
      <c r="J43" s="18">
        <v>3738782.189999965</v>
      </c>
      <c r="K43" s="18">
        <v>0</v>
      </c>
      <c r="L43" s="18">
        <v>0</v>
      </c>
      <c r="M43" s="18">
        <v>0</v>
      </c>
      <c r="N43" s="18">
        <v>3734548.2399999793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204223.74</v>
      </c>
      <c r="AA43" s="18">
        <v>0</v>
      </c>
      <c r="AB43" s="18">
        <v>0</v>
      </c>
      <c r="AC43" s="18">
        <v>0</v>
      </c>
      <c r="AD43" s="18">
        <v>106437.98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36813819.180000007</v>
      </c>
      <c r="AK43" s="18">
        <v>0</v>
      </c>
      <c r="AL43" s="18">
        <v>0</v>
      </c>
      <c r="AM43" s="18">
        <v>0</v>
      </c>
      <c r="AN43" s="18">
        <v>689659.4199999962</v>
      </c>
      <c r="AO43" s="18">
        <v>0</v>
      </c>
      <c r="AP43" s="18">
        <v>35016296.739999957</v>
      </c>
      <c r="AQ43" s="18">
        <v>0</v>
      </c>
      <c r="AR43" s="18">
        <v>0</v>
      </c>
      <c r="AS43" s="18">
        <v>0</v>
      </c>
      <c r="AT43" s="18">
        <v>33132.959999999999</v>
      </c>
      <c r="AU43" s="18">
        <v>0</v>
      </c>
      <c r="AV43" s="18">
        <v>174380.02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121375.299999999</v>
      </c>
      <c r="BC43" s="18">
        <v>0</v>
      </c>
      <c r="BD43" s="18">
        <v>112922.300000006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213173.49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2550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30152446.460000101</v>
      </c>
      <c r="CK43" s="18">
        <v>0</v>
      </c>
      <c r="CL43" s="18">
        <v>2021567.02999999</v>
      </c>
      <c r="CM43" s="18">
        <v>0</v>
      </c>
      <c r="CN43" s="18">
        <v>438917.01</v>
      </c>
      <c r="CO43" s="18">
        <v>0</v>
      </c>
      <c r="CP43" s="18">
        <v>0</v>
      </c>
      <c r="CQ43" s="18">
        <v>0</v>
      </c>
      <c r="CR43" s="18">
        <v>379876.46999999799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7281873.1799999606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58220.730000000396</v>
      </c>
      <c r="DU43" s="18">
        <v>0</v>
      </c>
      <c r="DV43" s="18">
        <v>0</v>
      </c>
      <c r="DW43" s="18">
        <v>0</v>
      </c>
      <c r="DX43" s="18">
        <v>116948.50000000578</v>
      </c>
      <c r="DY43" s="18">
        <v>0</v>
      </c>
      <c r="DZ43" s="18">
        <v>0</v>
      </c>
      <c r="EA43" s="18">
        <v>0</v>
      </c>
      <c r="EB43" s="18">
        <v>11849453.810000001</v>
      </c>
      <c r="EC43" s="18">
        <v>0</v>
      </c>
      <c r="ED43" s="18">
        <v>0</v>
      </c>
      <c r="EE43" s="18">
        <v>0</v>
      </c>
      <c r="EF43" s="18">
        <v>56385.539999999994</v>
      </c>
      <c r="EG43" s="18">
        <v>0</v>
      </c>
      <c r="EH43" s="18">
        <v>6632983.5900000101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144879402.46000004</v>
      </c>
      <c r="HU43" s="18">
        <v>0</v>
      </c>
      <c r="HV43" s="19">
        <v>144879402.46000004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5709334.4599999851</v>
      </c>
      <c r="E44" s="19">
        <v>0</v>
      </c>
      <c r="F44" s="18">
        <v>4395713.7699999828</v>
      </c>
      <c r="G44" s="18">
        <v>0</v>
      </c>
      <c r="H44" s="18">
        <v>0</v>
      </c>
      <c r="I44" s="18">
        <v>0</v>
      </c>
      <c r="J44" s="18">
        <v>1313620.690000002</v>
      </c>
      <c r="K44" s="18">
        <v>0</v>
      </c>
      <c r="L44" s="18">
        <v>0</v>
      </c>
      <c r="M44" s="18">
        <v>0</v>
      </c>
      <c r="N44" s="18">
        <v>12758580.469999816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1486797.6099999966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262266669.13999149</v>
      </c>
      <c r="AK44" s="18">
        <v>0</v>
      </c>
      <c r="AL44" s="18">
        <v>6521880.6000000853</v>
      </c>
      <c r="AM44" s="18">
        <v>0</v>
      </c>
      <c r="AN44" s="18">
        <v>30175168.659999926</v>
      </c>
      <c r="AO44" s="18">
        <v>0</v>
      </c>
      <c r="AP44" s="18">
        <v>264164782.38000247</v>
      </c>
      <c r="AQ44" s="18">
        <v>0</v>
      </c>
      <c r="AR44" s="18">
        <v>0</v>
      </c>
      <c r="AS44" s="18">
        <v>0</v>
      </c>
      <c r="AT44" s="18">
        <v>33343.909999999996</v>
      </c>
      <c r="AU44" s="18">
        <v>0</v>
      </c>
      <c r="AV44" s="18">
        <v>107950.08999999988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588505.68000000017</v>
      </c>
      <c r="BC44" s="18">
        <v>0</v>
      </c>
      <c r="BD44" s="18">
        <v>294226.08000000246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277708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17863.09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11657605.960000157</v>
      </c>
      <c r="CK44" s="18">
        <v>0</v>
      </c>
      <c r="CL44" s="18">
        <v>638488.48000000243</v>
      </c>
      <c r="CM44" s="18">
        <v>0</v>
      </c>
      <c r="CN44" s="18">
        <v>590512.09000000183</v>
      </c>
      <c r="CO44" s="18">
        <v>0</v>
      </c>
      <c r="CP44" s="18">
        <v>0</v>
      </c>
      <c r="CQ44" s="18">
        <v>0</v>
      </c>
      <c r="CR44" s="18">
        <v>583987.6600000019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8611007.7000002153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3290093.0899999556</v>
      </c>
      <c r="DY44" s="18">
        <v>0</v>
      </c>
      <c r="DZ44" s="18">
        <v>0</v>
      </c>
      <c r="EA44" s="18">
        <v>0</v>
      </c>
      <c r="EB44" s="18">
        <v>153907.08000000028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466436.16000000056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2587704.7400000007</v>
      </c>
      <c r="EW44" s="18">
        <v>0</v>
      </c>
      <c r="EX44" s="18">
        <v>48252770.939999908</v>
      </c>
      <c r="EY44" s="18">
        <v>0</v>
      </c>
      <c r="EZ44" s="18">
        <v>0</v>
      </c>
      <c r="FA44" s="18">
        <v>0</v>
      </c>
      <c r="FB44" s="18">
        <v>391257.71999999991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34394.53</v>
      </c>
      <c r="FK44" s="18">
        <v>0</v>
      </c>
      <c r="FL44" s="18">
        <v>0</v>
      </c>
      <c r="FM44" s="18">
        <v>0</v>
      </c>
      <c r="FN44" s="19">
        <v>28955384.300000001</v>
      </c>
      <c r="FO44" s="19">
        <v>0</v>
      </c>
      <c r="FP44" s="18">
        <v>0</v>
      </c>
      <c r="FQ44" s="18">
        <v>0</v>
      </c>
      <c r="FR44" s="18">
        <v>610555.15999999992</v>
      </c>
      <c r="FS44" s="18">
        <v>0</v>
      </c>
      <c r="FT44" s="80">
        <v>28344829.140000001</v>
      </c>
      <c r="FU44" s="80">
        <v>0</v>
      </c>
      <c r="FV44" s="18">
        <v>481827.16000000003</v>
      </c>
      <c r="FW44" s="18">
        <v>0</v>
      </c>
      <c r="FX44" s="18">
        <v>27863001.98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893679.97000000987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691522347.76999402</v>
      </c>
      <c r="HU44" s="18">
        <v>0</v>
      </c>
      <c r="HV44" s="19">
        <v>691522347.76999402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10351485.379999975</v>
      </c>
      <c r="E45" s="19">
        <v>0</v>
      </c>
      <c r="F45" s="18">
        <v>2945880.6499999813</v>
      </c>
      <c r="G45" s="18">
        <v>0</v>
      </c>
      <c r="H45" s="18">
        <v>5300768.3099999931</v>
      </c>
      <c r="I45" s="18">
        <v>0</v>
      </c>
      <c r="J45" s="18">
        <v>2104836.42</v>
      </c>
      <c r="K45" s="18">
        <v>0</v>
      </c>
      <c r="L45" s="18">
        <v>0</v>
      </c>
      <c r="M45" s="18">
        <v>0</v>
      </c>
      <c r="N45" s="18">
        <v>9174564.5899999719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411659064.69997287</v>
      </c>
      <c r="AQ45" s="18">
        <v>0</v>
      </c>
      <c r="AR45" s="18">
        <v>6397807.030000098</v>
      </c>
      <c r="AS45" s="18">
        <v>0</v>
      </c>
      <c r="AT45" s="18">
        <v>186714.53</v>
      </c>
      <c r="AU45" s="18">
        <v>0</v>
      </c>
      <c r="AV45" s="18">
        <v>3202387.5000002738</v>
      </c>
      <c r="AW45" s="18">
        <v>0</v>
      </c>
      <c r="AX45" s="18">
        <v>1102.19</v>
      </c>
      <c r="AY45" s="18">
        <v>0</v>
      </c>
      <c r="AZ45" s="18">
        <v>0</v>
      </c>
      <c r="BA45" s="18">
        <v>0</v>
      </c>
      <c r="BB45" s="18">
        <v>443983.61000000342</v>
      </c>
      <c r="BC45" s="18">
        <v>0</v>
      </c>
      <c r="BD45" s="18">
        <v>844394.68000001204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242184.31</v>
      </c>
      <c r="BQ45" s="18">
        <v>0</v>
      </c>
      <c r="BR45" s="18">
        <v>481476.02999999811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28359132.599999838</v>
      </c>
      <c r="CK45" s="18">
        <v>0</v>
      </c>
      <c r="CL45" s="18">
        <v>17346466.409999996</v>
      </c>
      <c r="CM45" s="18">
        <v>0</v>
      </c>
      <c r="CN45" s="18">
        <v>136837.75000000081</v>
      </c>
      <c r="CO45" s="18">
        <v>0</v>
      </c>
      <c r="CP45" s="18">
        <v>0</v>
      </c>
      <c r="CQ45" s="18">
        <v>0</v>
      </c>
      <c r="CR45" s="18">
        <v>134828.74000000019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4661156.5099998489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2481402.5699999994</v>
      </c>
      <c r="EC45" s="18">
        <v>0</v>
      </c>
      <c r="ED45" s="18">
        <v>0</v>
      </c>
      <c r="EE45" s="18">
        <v>0</v>
      </c>
      <c r="EF45" s="18">
        <v>5634306.9000000004</v>
      </c>
      <c r="EG45" s="18">
        <v>0</v>
      </c>
      <c r="EH45" s="18">
        <v>383602.32000000041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1539771.9400000011</v>
      </c>
      <c r="EY45" s="18">
        <v>0</v>
      </c>
      <c r="EZ45" s="18">
        <v>0</v>
      </c>
      <c r="FA45" s="18">
        <v>0</v>
      </c>
      <c r="FB45" s="18">
        <v>-66179.259999999966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89836.809999999983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504774025.74997294</v>
      </c>
      <c r="HU45" s="18">
        <v>0</v>
      </c>
      <c r="HV45" s="19">
        <v>504774025.74997294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14191410.870000001</v>
      </c>
      <c r="E46" s="19">
        <v>0</v>
      </c>
      <c r="F46" s="18">
        <v>66133.39</v>
      </c>
      <c r="G46" s="18">
        <v>0</v>
      </c>
      <c r="H46" s="18">
        <v>8363821.1799999997</v>
      </c>
      <c r="I46" s="18">
        <v>0</v>
      </c>
      <c r="J46" s="18">
        <v>5761456.2999999998</v>
      </c>
      <c r="K46" s="18">
        <v>0</v>
      </c>
      <c r="L46" s="18">
        <v>86331.06</v>
      </c>
      <c r="M46" s="18">
        <v>0</v>
      </c>
      <c r="N46" s="18">
        <v>374158.33</v>
      </c>
      <c r="O46" s="18">
        <v>0</v>
      </c>
      <c r="P46" s="18">
        <v>0</v>
      </c>
      <c r="Q46" s="18">
        <v>0</v>
      </c>
      <c r="R46" s="18">
        <v>85211843.890000001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11896336.779999999</v>
      </c>
      <c r="AA46" s="18">
        <v>0</v>
      </c>
      <c r="AB46" s="18">
        <v>0</v>
      </c>
      <c r="AC46" s="18">
        <v>0</v>
      </c>
      <c r="AD46" s="18">
        <v>3918804.72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42968923.18</v>
      </c>
      <c r="AQ46" s="18">
        <v>0</v>
      </c>
      <c r="AR46" s="18">
        <v>127532.81</v>
      </c>
      <c r="AS46" s="18">
        <v>0</v>
      </c>
      <c r="AT46" s="18">
        <v>17202877.59</v>
      </c>
      <c r="AU46" s="18">
        <v>0</v>
      </c>
      <c r="AV46" s="18">
        <v>33596928.609999999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34361.35</v>
      </c>
      <c r="BC46" s="18">
        <v>0</v>
      </c>
      <c r="BD46" s="18">
        <v>4693620.43</v>
      </c>
      <c r="BE46" s="18">
        <v>0</v>
      </c>
      <c r="BF46" s="18">
        <v>0</v>
      </c>
      <c r="BG46" s="18">
        <v>0</v>
      </c>
      <c r="BH46" s="18">
        <v>518410.16</v>
      </c>
      <c r="BI46" s="18">
        <v>0</v>
      </c>
      <c r="BJ46" s="18">
        <v>-15412221.6</v>
      </c>
      <c r="BK46" s="18">
        <v>0</v>
      </c>
      <c r="BL46" s="18">
        <v>0</v>
      </c>
      <c r="BM46" s="18">
        <v>0</v>
      </c>
      <c r="BN46" s="18">
        <v>75518944.75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2149681.67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278674.53000000003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37196733.950000003</v>
      </c>
      <c r="CK46" s="18">
        <v>0</v>
      </c>
      <c r="CL46" s="18">
        <v>2412040.2200000002</v>
      </c>
      <c r="CM46" s="18">
        <v>0</v>
      </c>
      <c r="CN46" s="18">
        <v>415673.67</v>
      </c>
      <c r="CO46" s="18">
        <v>0</v>
      </c>
      <c r="CP46" s="18">
        <v>0</v>
      </c>
      <c r="CQ46" s="18">
        <v>0</v>
      </c>
      <c r="CR46" s="18">
        <v>414998.2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7820354.4699999997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1250.19</v>
      </c>
      <c r="DU46" s="18">
        <v>0</v>
      </c>
      <c r="DV46" s="18">
        <v>0</v>
      </c>
      <c r="DW46" s="18">
        <v>0</v>
      </c>
      <c r="DX46" s="18">
        <v>37793754.350000001</v>
      </c>
      <c r="DY46" s="18">
        <v>0</v>
      </c>
      <c r="DZ46" s="18">
        <v>0</v>
      </c>
      <c r="EA46" s="18">
        <v>0</v>
      </c>
      <c r="EB46" s="18">
        <v>13606428.68</v>
      </c>
      <c r="EC46" s="18">
        <v>0</v>
      </c>
      <c r="ED46" s="18">
        <v>320491.73</v>
      </c>
      <c r="EE46" s="18">
        <v>0</v>
      </c>
      <c r="EF46" s="18">
        <v>13091535.109999999</v>
      </c>
      <c r="EG46" s="18">
        <v>0</v>
      </c>
      <c r="EH46" s="18">
        <v>2516266.67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141312</v>
      </c>
      <c r="FM46" s="18">
        <v>0</v>
      </c>
      <c r="FN46" s="19">
        <v>17564334.399999999</v>
      </c>
      <c r="FO46" s="19">
        <v>0</v>
      </c>
      <c r="FP46" s="18">
        <v>0</v>
      </c>
      <c r="FQ46" s="18">
        <v>0</v>
      </c>
      <c r="FR46" s="18">
        <v>17564334.399999999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8316428.7400000002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418970876.19000018</v>
      </c>
      <c r="HU46" s="18">
        <v>0</v>
      </c>
      <c r="HV46" s="19">
        <v>418970876.19000018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180829.90999999995</v>
      </c>
      <c r="E47" s="19">
        <v>0</v>
      </c>
      <c r="F47" s="18">
        <v>16865.190000000006</v>
      </c>
      <c r="G47" s="18">
        <v>0</v>
      </c>
      <c r="H47" s="18">
        <v>0</v>
      </c>
      <c r="I47" s="18">
        <v>0</v>
      </c>
      <c r="J47" s="18">
        <v>163964.71999999994</v>
      </c>
      <c r="K47" s="18">
        <v>0</v>
      </c>
      <c r="L47" s="18">
        <v>368912.75</v>
      </c>
      <c r="M47" s="18">
        <v>0</v>
      </c>
      <c r="N47" s="18">
        <v>68159.859999999986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219886.98999999982</v>
      </c>
      <c r="AQ47" s="18">
        <v>0</v>
      </c>
      <c r="AR47" s="18">
        <v>0</v>
      </c>
      <c r="AS47" s="18">
        <v>0</v>
      </c>
      <c r="AT47" s="18">
        <v>53519.72</v>
      </c>
      <c r="AU47" s="18">
        <v>0</v>
      </c>
      <c r="AV47" s="18">
        <v>342510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1044.6300000000001</v>
      </c>
      <c r="BC47" s="18">
        <v>0</v>
      </c>
      <c r="BD47" s="18">
        <v>1442.4199999999994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213184.31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4187082.9299999997</v>
      </c>
      <c r="CK47" s="18">
        <v>0</v>
      </c>
      <c r="CL47" s="18">
        <v>7026.130000000001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5321.02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344657.24999999988</v>
      </c>
      <c r="DY47" s="18">
        <v>0</v>
      </c>
      <c r="DZ47" s="18">
        <v>0</v>
      </c>
      <c r="EA47" s="18">
        <v>0</v>
      </c>
      <c r="EB47" s="18">
        <v>78311.700000000012</v>
      </c>
      <c r="EC47" s="18">
        <v>0</v>
      </c>
      <c r="ED47" s="18">
        <v>0</v>
      </c>
      <c r="EE47" s="18">
        <v>0</v>
      </c>
      <c r="EF47" s="18">
        <v>14491.980000000001</v>
      </c>
      <c r="EG47" s="18">
        <v>0</v>
      </c>
      <c r="EH47" s="18">
        <v>92232.94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1576445.21</v>
      </c>
      <c r="FO47" s="19">
        <v>0</v>
      </c>
      <c r="FP47" s="18">
        <v>0</v>
      </c>
      <c r="FQ47" s="18">
        <v>0</v>
      </c>
      <c r="FR47" s="18">
        <v>1576445.21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39342.36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7798256.7799999993</v>
      </c>
      <c r="HU47" s="18">
        <v>0</v>
      </c>
      <c r="HV47" s="19">
        <v>7798256.7799999993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3291.18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1602633210.95</v>
      </c>
      <c r="AK48" s="18">
        <v>0</v>
      </c>
      <c r="AL48" s="18">
        <v>1616186</v>
      </c>
      <c r="AM48" s="18">
        <v>0</v>
      </c>
      <c r="AN48" s="18">
        <v>97302338.269999996</v>
      </c>
      <c r="AO48" s="18">
        <v>0</v>
      </c>
      <c r="AP48" s="18">
        <v>640853898.86300004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436206.01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157610.78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142471685.19999999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117439.32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43410001.32</v>
      </c>
      <c r="FO48" s="19">
        <v>0</v>
      </c>
      <c r="FP48" s="18">
        <v>0</v>
      </c>
      <c r="FQ48" s="18">
        <v>0</v>
      </c>
      <c r="FR48" s="18">
        <v>20670828.060000002</v>
      </c>
      <c r="FS48" s="18">
        <v>0</v>
      </c>
      <c r="FT48" s="80">
        <v>22739173.259999998</v>
      </c>
      <c r="FU48" s="80">
        <v>0</v>
      </c>
      <c r="FV48" s="18">
        <v>320636.89999999997</v>
      </c>
      <c r="FW48" s="18">
        <v>0</v>
      </c>
      <c r="FX48" s="18">
        <v>22418536.359999999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4998646.3099999996</v>
      </c>
      <c r="GG48" s="18">
        <v>0</v>
      </c>
      <c r="GH48" s="18">
        <v>0</v>
      </c>
      <c r="GI48" s="18">
        <v>0</v>
      </c>
      <c r="GJ48" s="18">
        <v>572438.81000000006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2536246991.6930003</v>
      </c>
      <c r="HU48" s="18">
        <v>0</v>
      </c>
      <c r="HV48" s="19">
        <v>2536246991.6930003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12661034.120000003</v>
      </c>
      <c r="E49" s="19">
        <v>0</v>
      </c>
      <c r="F49" s="18">
        <v>2324063.6900000013</v>
      </c>
      <c r="G49" s="18">
        <v>0</v>
      </c>
      <c r="H49" s="18">
        <v>1022221.5</v>
      </c>
      <c r="I49" s="18">
        <v>0</v>
      </c>
      <c r="J49" s="18">
        <v>9314748.9300000016</v>
      </c>
      <c r="K49" s="18">
        <v>0</v>
      </c>
      <c r="L49" s="18">
        <v>241322.46</v>
      </c>
      <c r="M49" s="18">
        <v>0</v>
      </c>
      <c r="N49" s="18">
        <v>3961654.27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46516.75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548215992.51999998</v>
      </c>
      <c r="AQ49" s="18">
        <v>0</v>
      </c>
      <c r="AR49" s="18">
        <v>0</v>
      </c>
      <c r="AS49" s="18">
        <v>0</v>
      </c>
      <c r="AT49" s="18">
        <v>646641.24</v>
      </c>
      <c r="AU49" s="18">
        <v>0</v>
      </c>
      <c r="AV49" s="18">
        <v>700015.58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400415.38</v>
      </c>
      <c r="BC49" s="18">
        <v>0</v>
      </c>
      <c r="BD49" s="18">
        <v>7378647.25</v>
      </c>
      <c r="BE49" s="18">
        <v>0</v>
      </c>
      <c r="BF49" s="18">
        <v>0</v>
      </c>
      <c r="BG49" s="18">
        <v>0</v>
      </c>
      <c r="BH49" s="18">
        <v>14971.96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27173.919999999998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47850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1894.5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28756225.239999998</v>
      </c>
      <c r="CK49" s="18">
        <v>0</v>
      </c>
      <c r="CL49" s="18">
        <v>4836386.84</v>
      </c>
      <c r="CM49" s="18">
        <v>0</v>
      </c>
      <c r="CN49" s="18">
        <v>1847668.7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6712499.1699999999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1251760.24</v>
      </c>
      <c r="DY49" s="18">
        <v>0</v>
      </c>
      <c r="DZ49" s="18">
        <v>0</v>
      </c>
      <c r="EA49" s="18">
        <v>0</v>
      </c>
      <c r="EB49" s="18">
        <v>36864704.840000004</v>
      </c>
      <c r="EC49" s="18">
        <v>0</v>
      </c>
      <c r="ED49" s="18">
        <v>32202.959999999999</v>
      </c>
      <c r="EE49" s="18">
        <v>0</v>
      </c>
      <c r="EF49" s="18">
        <v>109717.86</v>
      </c>
      <c r="EG49" s="18">
        <v>0</v>
      </c>
      <c r="EH49" s="18">
        <v>1130752.79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244677.72</v>
      </c>
      <c r="EU49" s="18">
        <v>0</v>
      </c>
      <c r="EV49" s="18">
        <v>161941.47</v>
      </c>
      <c r="EW49" s="18">
        <v>0</v>
      </c>
      <c r="EX49" s="18">
        <v>76954808.269999996</v>
      </c>
      <c r="EY49" s="18">
        <v>0</v>
      </c>
      <c r="EZ49" s="18">
        <v>686720</v>
      </c>
      <c r="FA49" s="18">
        <v>0</v>
      </c>
      <c r="FB49" s="18">
        <v>1547297.8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25242.75</v>
      </c>
      <c r="FK49" s="18">
        <v>0</v>
      </c>
      <c r="FL49" s="18">
        <v>0</v>
      </c>
      <c r="FM49" s="18">
        <v>0</v>
      </c>
      <c r="FN49" s="19">
        <v>25900598.030000001</v>
      </c>
      <c r="FO49" s="19">
        <v>0</v>
      </c>
      <c r="FP49" s="18">
        <v>1595</v>
      </c>
      <c r="FQ49" s="18">
        <v>0</v>
      </c>
      <c r="FR49" s="18">
        <v>1356435.95</v>
      </c>
      <c r="FS49" s="18">
        <v>0</v>
      </c>
      <c r="FT49" s="80">
        <v>24542567.080000002</v>
      </c>
      <c r="FU49" s="80">
        <v>0</v>
      </c>
      <c r="FV49" s="18">
        <v>0</v>
      </c>
      <c r="FW49" s="18">
        <v>0</v>
      </c>
      <c r="FX49" s="18">
        <v>24542567.080000002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2591694.17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764010338.5</v>
      </c>
      <c r="HU49" s="18">
        <v>0</v>
      </c>
      <c r="HV49" s="19">
        <v>764010338.5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3553298.92</v>
      </c>
      <c r="E50" s="19">
        <v>0</v>
      </c>
      <c r="F50" s="18">
        <v>2710196.23</v>
      </c>
      <c r="G50" s="18">
        <v>0</v>
      </c>
      <c r="H50" s="18">
        <v>198572.35</v>
      </c>
      <c r="I50" s="18">
        <v>0</v>
      </c>
      <c r="J50" s="18">
        <v>644530.34</v>
      </c>
      <c r="K50" s="18">
        <v>0</v>
      </c>
      <c r="L50" s="18">
        <v>2066.91</v>
      </c>
      <c r="M50" s="18">
        <v>0</v>
      </c>
      <c r="N50" s="18">
        <v>7762641.4400000004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28646131.149999999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768167180.49000001</v>
      </c>
      <c r="AQ50" s="18">
        <v>0</v>
      </c>
      <c r="AR50" s="18">
        <v>0</v>
      </c>
      <c r="AS50" s="18">
        <v>0</v>
      </c>
      <c r="AT50" s="18">
        <v>918085.96</v>
      </c>
      <c r="AU50" s="18">
        <v>0</v>
      </c>
      <c r="AV50" s="18">
        <v>219443.57</v>
      </c>
      <c r="AW50" s="18">
        <v>0</v>
      </c>
      <c r="AX50" s="18">
        <v>8220.6200000000008</v>
      </c>
      <c r="AY50" s="18">
        <v>0</v>
      </c>
      <c r="AZ50" s="18">
        <v>49961.51</v>
      </c>
      <c r="BA50" s="18">
        <v>0</v>
      </c>
      <c r="BB50" s="18">
        <v>131566.07999999999</v>
      </c>
      <c r="BC50" s="18">
        <v>0</v>
      </c>
      <c r="BD50" s="18">
        <v>340059.07</v>
      </c>
      <c r="BE50" s="18">
        <v>0</v>
      </c>
      <c r="BF50" s="18">
        <v>0</v>
      </c>
      <c r="BG50" s="18">
        <v>0</v>
      </c>
      <c r="BH50" s="18">
        <v>3476.33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286253.55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322083.77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13663022.32</v>
      </c>
      <c r="CK50" s="18">
        <v>0</v>
      </c>
      <c r="CL50" s="18">
        <v>174284.88</v>
      </c>
      <c r="CM50" s="18">
        <v>0</v>
      </c>
      <c r="CN50" s="18">
        <v>465520.58</v>
      </c>
      <c r="CO50" s="18">
        <v>0</v>
      </c>
      <c r="CP50" s="18">
        <v>0</v>
      </c>
      <c r="CQ50" s="18">
        <v>0</v>
      </c>
      <c r="CR50" s="18">
        <v>157446.17000000001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8049381.6399999997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4971519.42</v>
      </c>
      <c r="DY50" s="18">
        <v>0</v>
      </c>
      <c r="DZ50" s="18">
        <v>0</v>
      </c>
      <c r="EA50" s="18">
        <v>0</v>
      </c>
      <c r="EB50" s="18">
        <v>192112.01</v>
      </c>
      <c r="EC50" s="18">
        <v>0</v>
      </c>
      <c r="ED50" s="18">
        <v>0</v>
      </c>
      <c r="EE50" s="18">
        <v>0</v>
      </c>
      <c r="EF50" s="18">
        <v>382278.01</v>
      </c>
      <c r="EG50" s="18">
        <v>0</v>
      </c>
      <c r="EH50" s="18">
        <v>576533.44999999995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8708058.8000000007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847750626.6500001</v>
      </c>
      <c r="HU50" s="18">
        <v>0</v>
      </c>
      <c r="HV50" s="19">
        <v>847750626.6500001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58561835.789999999</v>
      </c>
      <c r="AK51" s="18">
        <v>0</v>
      </c>
      <c r="AL51" s="18">
        <v>1468375.8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271620.33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52700</v>
      </c>
      <c r="FO51" s="19">
        <v>0</v>
      </c>
      <c r="FP51" s="18">
        <v>0</v>
      </c>
      <c r="FQ51" s="18">
        <v>0</v>
      </c>
      <c r="FR51" s="18">
        <v>52700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501761727.35000002</v>
      </c>
      <c r="GG51" s="18">
        <v>0</v>
      </c>
      <c r="GH51" s="18">
        <v>3600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562119859.26999998</v>
      </c>
      <c r="HU51" s="18">
        <v>0</v>
      </c>
      <c r="HV51" s="19">
        <v>562119859.26999998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63890562.770000026</v>
      </c>
      <c r="E52" s="19">
        <v>0</v>
      </c>
      <c r="F52" s="18">
        <v>25056657.44000002</v>
      </c>
      <c r="G52" s="18">
        <v>0</v>
      </c>
      <c r="H52" s="18">
        <v>31269169.170000009</v>
      </c>
      <c r="I52" s="18">
        <v>0</v>
      </c>
      <c r="J52" s="18">
        <v>7564736.1600000001</v>
      </c>
      <c r="K52" s="18">
        <v>0</v>
      </c>
      <c r="L52" s="18">
        <v>0</v>
      </c>
      <c r="M52" s="18">
        <v>0</v>
      </c>
      <c r="N52" s="18">
        <v>6431623.9599999487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1544643.0699999998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176746778.59000009</v>
      </c>
      <c r="AQ52" s="18">
        <v>0</v>
      </c>
      <c r="AR52" s="18">
        <v>144356.16</v>
      </c>
      <c r="AS52" s="18">
        <v>0</v>
      </c>
      <c r="AT52" s="18">
        <v>2122258.02</v>
      </c>
      <c r="AU52" s="18">
        <v>0</v>
      </c>
      <c r="AV52" s="18">
        <v>1130327.6599999999</v>
      </c>
      <c r="AW52" s="18">
        <v>0</v>
      </c>
      <c r="AX52" s="18">
        <v>310.48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3356060.4099999098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239516</v>
      </c>
      <c r="BQ52" s="18">
        <v>0</v>
      </c>
      <c r="BR52" s="18">
        <v>50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84615.48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31811072.819995388</v>
      </c>
      <c r="DE52" s="18">
        <v>0</v>
      </c>
      <c r="DF52" s="18">
        <v>408727.239999999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122294651.19999905</v>
      </c>
      <c r="DY52" s="18">
        <v>0</v>
      </c>
      <c r="DZ52" s="18">
        <v>0</v>
      </c>
      <c r="EA52" s="18">
        <v>0</v>
      </c>
      <c r="EB52" s="18">
        <v>35948303.110000007</v>
      </c>
      <c r="EC52" s="18">
        <v>0</v>
      </c>
      <c r="ED52" s="18">
        <v>214575.38</v>
      </c>
      <c r="EE52" s="18">
        <v>0</v>
      </c>
      <c r="EF52" s="18">
        <v>1091600.1000000001</v>
      </c>
      <c r="EG52" s="18">
        <v>0</v>
      </c>
      <c r="EH52" s="18">
        <v>3034830.129999999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27928.79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450581489.83999443</v>
      </c>
      <c r="HU52" s="18">
        <v>0</v>
      </c>
      <c r="HV52" s="19">
        <v>450581489.83999443</v>
      </c>
    </row>
    <row r="53" spans="1:230" ht="12.75" customHeight="1">
      <c r="A53" s="57" t="s">
        <v>239</v>
      </c>
      <c r="B53" s="17">
        <v>1058</v>
      </c>
      <c r="C53" s="58" t="s">
        <v>146</v>
      </c>
      <c r="D53" s="19">
        <v>144568.70000000001</v>
      </c>
      <c r="E53" s="19">
        <v>0</v>
      </c>
      <c r="F53" s="18">
        <v>0</v>
      </c>
      <c r="G53" s="18">
        <v>0</v>
      </c>
      <c r="H53" s="18">
        <v>144568.70000000001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2271.65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177556.1</v>
      </c>
      <c r="AQ53" s="18">
        <v>0</v>
      </c>
      <c r="AR53" s="18">
        <v>0</v>
      </c>
      <c r="AS53" s="18">
        <v>0</v>
      </c>
      <c r="AT53" s="18">
        <v>263711.42</v>
      </c>
      <c r="AU53" s="18">
        <v>0</v>
      </c>
      <c r="AV53" s="18">
        <v>263713.33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21157.62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21047.62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56115.8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75486992.290000007</v>
      </c>
      <c r="DW53" s="18">
        <v>0</v>
      </c>
      <c r="DX53" s="18">
        <v>18924573.010000002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0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0</v>
      </c>
      <c r="FU53" s="80">
        <v>0</v>
      </c>
      <c r="FV53" s="18">
        <v>0</v>
      </c>
      <c r="FW53" s="18">
        <v>0</v>
      </c>
      <c r="FX53" s="18">
        <v>0</v>
      </c>
      <c r="FY53" s="18">
        <v>0</v>
      </c>
      <c r="FZ53" s="80">
        <v>0</v>
      </c>
      <c r="GA53" s="80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95361707.540000007</v>
      </c>
      <c r="HU53" s="18">
        <v>0</v>
      </c>
      <c r="HV53" s="19">
        <v>95361707.540000007</v>
      </c>
    </row>
    <row r="54" spans="1:230" ht="12.75" customHeight="1">
      <c r="A54" s="57" t="s">
        <v>241</v>
      </c>
      <c r="B54" s="17">
        <v>2001</v>
      </c>
      <c r="C54" s="58" t="s">
        <v>146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7317432689.1744423</v>
      </c>
      <c r="FO54" s="19">
        <v>0</v>
      </c>
      <c r="FP54" s="18">
        <v>3045297.1244999995</v>
      </c>
      <c r="FQ54" s="18">
        <v>0</v>
      </c>
      <c r="FR54" s="18">
        <v>43143.429299999902</v>
      </c>
      <c r="FS54" s="18">
        <v>0</v>
      </c>
      <c r="FT54" s="80">
        <v>1279854728.5235038</v>
      </c>
      <c r="FU54" s="80">
        <v>0</v>
      </c>
      <c r="FV54" s="18">
        <v>20183988.835000228</v>
      </c>
      <c r="FW54" s="18">
        <v>0</v>
      </c>
      <c r="FX54" s="18">
        <v>1259670739.6885035</v>
      </c>
      <c r="FY54" s="18">
        <v>0</v>
      </c>
      <c r="FZ54" s="80">
        <v>6034489520.0971384</v>
      </c>
      <c r="GA54" s="80">
        <v>0</v>
      </c>
      <c r="GB54" s="18">
        <v>439817801.82999849</v>
      </c>
      <c r="GC54" s="18">
        <v>0</v>
      </c>
      <c r="GD54" s="18">
        <v>5594671718.2671394</v>
      </c>
      <c r="GE54" s="18">
        <v>0</v>
      </c>
      <c r="GF54" s="18">
        <v>433155.97000000032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7317865845.1444387</v>
      </c>
      <c r="HU54" s="18">
        <v>0</v>
      </c>
      <c r="HV54" s="19">
        <v>7317865845.1444387</v>
      </c>
    </row>
    <row r="55" spans="1:230" ht="12.75" customHeight="1">
      <c r="A55" s="57" t="s">
        <v>243</v>
      </c>
      <c r="B55" s="17">
        <v>2002</v>
      </c>
      <c r="C55" s="58" t="s">
        <v>244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3789594.05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363.48571428571427</v>
      </c>
      <c r="FM55" s="18">
        <v>0</v>
      </c>
      <c r="FN55" s="19">
        <v>0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0</v>
      </c>
      <c r="FU55" s="80">
        <v>0</v>
      </c>
      <c r="FV55" s="18">
        <v>0</v>
      </c>
      <c r="FW55" s="18">
        <v>0</v>
      </c>
      <c r="FX55" s="18">
        <v>0</v>
      </c>
      <c r="FY55" s="18">
        <v>0</v>
      </c>
      <c r="FZ55" s="80">
        <v>0</v>
      </c>
      <c r="GA55" s="80">
        <v>0</v>
      </c>
      <c r="GB55" s="18">
        <v>0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812940648.10500741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816730605.64072168</v>
      </c>
      <c r="HU55" s="18">
        <v>0</v>
      </c>
      <c r="HV55" s="19">
        <v>816730605.64072168</v>
      </c>
    </row>
    <row r="56" spans="1:230" ht="12.75" customHeight="1">
      <c r="A56" s="57" t="s">
        <v>246</v>
      </c>
      <c r="B56" s="17">
        <v>2005</v>
      </c>
      <c r="C56" s="58" t="s">
        <v>244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150334.87999998307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252874811.51000413</v>
      </c>
      <c r="FO56" s="19">
        <v>0</v>
      </c>
      <c r="FP56" s="18">
        <v>14457.520000000002</v>
      </c>
      <c r="FQ56" s="18">
        <v>0</v>
      </c>
      <c r="FR56" s="18">
        <v>74654450.95000343</v>
      </c>
      <c r="FS56" s="18">
        <v>0</v>
      </c>
      <c r="FT56" s="80">
        <v>85489834.720000654</v>
      </c>
      <c r="FU56" s="80">
        <v>0</v>
      </c>
      <c r="FV56" s="18">
        <v>407079.86000000092</v>
      </c>
      <c r="FW56" s="18">
        <v>0</v>
      </c>
      <c r="FX56" s="18">
        <v>85082754.860000655</v>
      </c>
      <c r="FY56" s="18">
        <v>0</v>
      </c>
      <c r="FZ56" s="80">
        <v>92716068.320000038</v>
      </c>
      <c r="GA56" s="80">
        <v>0</v>
      </c>
      <c r="GB56" s="18">
        <v>11111728.170000004</v>
      </c>
      <c r="GC56" s="18">
        <v>0</v>
      </c>
      <c r="GD56" s="18">
        <v>81604340.150000036</v>
      </c>
      <c r="GE56" s="18">
        <v>0</v>
      </c>
      <c r="GF56" s="18">
        <v>48461957.539974518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187583.56000000006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301674687.48997873</v>
      </c>
      <c r="HU56" s="18">
        <v>0</v>
      </c>
      <c r="HV56" s="19">
        <v>301674687.48997873</v>
      </c>
    </row>
    <row r="57" spans="1:230" ht="12.75" customHeight="1">
      <c r="A57" s="57" t="s">
        <v>248</v>
      </c>
      <c r="B57" s="17">
        <v>2006</v>
      </c>
      <c r="C57" s="58" t="s">
        <v>244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162542.45000000001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87037169.359999999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87199711.810000002</v>
      </c>
      <c r="HU57" s="18">
        <v>0</v>
      </c>
      <c r="HV57" s="19">
        <v>87199711.810000002</v>
      </c>
    </row>
    <row r="58" spans="1:230" ht="12.75" customHeight="1">
      <c r="A58" s="57" t="s">
        <v>250</v>
      </c>
      <c r="B58" s="17">
        <v>2007</v>
      </c>
      <c r="C58" s="58" t="s">
        <v>244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329773.68</v>
      </c>
      <c r="DE58" s="18">
        <v>0</v>
      </c>
      <c r="DF58" s="18">
        <v>797028.6399999999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77373623.969999999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78500426.289999992</v>
      </c>
      <c r="HU58" s="18">
        <v>0</v>
      </c>
      <c r="HV58" s="19">
        <v>78500426.289999992</v>
      </c>
    </row>
    <row r="59" spans="1:230" ht="12.75" customHeight="1">
      <c r="A59" s="57" t="s">
        <v>252</v>
      </c>
      <c r="B59" s="17">
        <v>3001</v>
      </c>
      <c r="C59" s="58" t="s">
        <v>253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9.9999999999999995E-7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13065986.101499999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13065986.101499999</v>
      </c>
      <c r="GA59" s="80">
        <v>0</v>
      </c>
      <c r="GB59" s="18">
        <v>0.01</v>
      </c>
      <c r="GC59" s="18">
        <v>0</v>
      </c>
      <c r="GD59" s="18">
        <v>13065986.091499999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0.01</v>
      </c>
      <c r="GM59" s="18">
        <v>0</v>
      </c>
      <c r="GN59" s="18">
        <v>2513681300.2526507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2526747286.3641515</v>
      </c>
      <c r="HU59" s="18">
        <v>0</v>
      </c>
      <c r="HV59" s="19">
        <v>2526747286.3641515</v>
      </c>
    </row>
    <row r="60" spans="1:230" ht="12.75" customHeight="1">
      <c r="A60" s="57" t="s">
        <v>255</v>
      </c>
      <c r="B60" s="17">
        <v>3002</v>
      </c>
      <c r="C60" s="58" t="s">
        <v>253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715399.47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244418384.27999997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245133783.74999997</v>
      </c>
      <c r="HU60" s="18">
        <v>0</v>
      </c>
      <c r="HV60" s="19">
        <v>245133783.74999997</v>
      </c>
    </row>
    <row r="61" spans="1:230" ht="12.75" customHeight="1">
      <c r="A61" s="57" t="s">
        <v>257</v>
      </c>
      <c r="B61" s="17">
        <v>3003</v>
      </c>
      <c r="C61" s="58" t="s">
        <v>253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108441.07999999989</v>
      </c>
      <c r="DE61" s="18">
        <v>0</v>
      </c>
      <c r="DF61" s="18">
        <v>903817.69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2219022911.02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2220035169.79</v>
      </c>
      <c r="HU61" s="18">
        <v>0</v>
      </c>
      <c r="HV61" s="19">
        <v>2220035169.79</v>
      </c>
    </row>
    <row r="62" spans="1:230" ht="12.75" customHeight="1">
      <c r="A62" s="57" t="s">
        <v>259</v>
      </c>
      <c r="B62" s="17">
        <v>3004</v>
      </c>
      <c r="C62" s="58" t="s">
        <v>253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681152.83000010438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79849982.620000303</v>
      </c>
      <c r="GM62" s="18">
        <v>2906841.95</v>
      </c>
      <c r="GN62" s="18">
        <v>2708737921.0942492</v>
      </c>
      <c r="GO62" s="18">
        <v>102325854.02999729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2789269056.5442495</v>
      </c>
      <c r="HU62" s="18">
        <v>105232695.97999729</v>
      </c>
      <c r="HV62" s="19">
        <v>2894501752.5242467</v>
      </c>
    </row>
    <row r="63" spans="1:230" ht="12.75" customHeight="1">
      <c r="A63" s="57" t="s">
        <v>261</v>
      </c>
      <c r="B63" s="17">
        <v>3005</v>
      </c>
      <c r="C63" s="58" t="s">
        <v>253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23489915.190007199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6816618.7599999998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6816618.7599999998</v>
      </c>
      <c r="FU63" s="80">
        <v>0</v>
      </c>
      <c r="FV63" s="18">
        <v>6816618.7599999998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328339911.80000812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358646445.75001532</v>
      </c>
      <c r="HU63" s="18">
        <v>0</v>
      </c>
      <c r="HV63" s="19">
        <v>358646445.75001532</v>
      </c>
    </row>
    <row r="64" spans="1:230" ht="12.75" customHeight="1">
      <c r="A64" s="57" t="s">
        <v>263</v>
      </c>
      <c r="B64" s="17">
        <v>3006</v>
      </c>
      <c r="C64" s="58" t="s">
        <v>253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67959367.480000004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3131954064.1999998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3199913431.6799998</v>
      </c>
      <c r="HU64" s="18">
        <v>0</v>
      </c>
      <c r="HV64" s="19">
        <v>3199913431.6799998</v>
      </c>
    </row>
    <row r="65" spans="1:242" ht="12.75" customHeight="1">
      <c r="A65" s="57" t="s">
        <v>265</v>
      </c>
      <c r="B65" s="17">
        <v>3007</v>
      </c>
      <c r="C65" s="58" t="s">
        <v>253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102453.17</v>
      </c>
      <c r="DE65" s="18">
        <v>2857.1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45341390.780000001</v>
      </c>
      <c r="GO65" s="18">
        <v>1461681.02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45443843.950000003</v>
      </c>
      <c r="HU65" s="18">
        <v>1464538.12</v>
      </c>
      <c r="HV65" s="19">
        <v>46908382.07</v>
      </c>
    </row>
    <row r="66" spans="1:242" ht="12.75" customHeight="1">
      <c r="A66" s="57" t="s">
        <v>267</v>
      </c>
      <c r="B66" s="17">
        <v>3008</v>
      </c>
      <c r="C66" s="58" t="s">
        <v>253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23858703.100000042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650509391.19002998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674368094.29003</v>
      </c>
      <c r="HU66" s="18">
        <v>0</v>
      </c>
      <c r="HV66" s="19">
        <v>674368094.29003</v>
      </c>
    </row>
    <row r="67" spans="1:242" ht="12.75" customHeight="1">
      <c r="A67" s="57" t="s">
        <v>269</v>
      </c>
      <c r="B67" s="17">
        <v>3009</v>
      </c>
      <c r="C67" s="58" t="s">
        <v>253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112563197.99000013</v>
      </c>
      <c r="DE67" s="18">
        <v>0</v>
      </c>
      <c r="DF67" s="18">
        <v>93832569.860000014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117618587.66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117618587.66</v>
      </c>
      <c r="FU67" s="80">
        <v>0</v>
      </c>
      <c r="FV67" s="18">
        <v>16821696.379999999</v>
      </c>
      <c r="FW67" s="18">
        <v>0</v>
      </c>
      <c r="FX67" s="18">
        <v>100796891.28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1525197249.2700002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1849211604.7800002</v>
      </c>
      <c r="HU67" s="18">
        <v>0</v>
      </c>
      <c r="HV67" s="19">
        <v>1849211604.7800002</v>
      </c>
    </row>
    <row r="68" spans="1:242" ht="12.75" customHeight="1">
      <c r="A68" s="57" t="s">
        <v>271</v>
      </c>
      <c r="B68" s="17">
        <v>3011</v>
      </c>
      <c r="C68" s="58" t="s">
        <v>253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321075771.28185511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4380231.03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4380231.03</v>
      </c>
      <c r="FU68" s="80">
        <v>0</v>
      </c>
      <c r="FV68" s="18">
        <v>237142.22000000003</v>
      </c>
      <c r="FW68" s="18">
        <v>0</v>
      </c>
      <c r="FX68" s="18">
        <v>4143088.81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650909467.50521314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976365469.81706834</v>
      </c>
      <c r="HU68" s="18">
        <v>0</v>
      </c>
      <c r="HV68" s="19">
        <v>976365469.81706834</v>
      </c>
    </row>
    <row r="69" spans="1:242" ht="12.75" customHeight="1">
      <c r="A69" s="57" t="s">
        <v>273</v>
      </c>
      <c r="B69" s="17">
        <v>3012</v>
      </c>
      <c r="C69" s="58" t="s">
        <v>253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2264.8000000000002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7554721.9400000013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7554721.9400000013</v>
      </c>
      <c r="FU69" s="80">
        <v>0</v>
      </c>
      <c r="FV69" s="18">
        <v>1165190.9400000011</v>
      </c>
      <c r="FW69" s="18">
        <v>0</v>
      </c>
      <c r="FX69" s="18">
        <v>6389531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2202419015.21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2209976001.9499998</v>
      </c>
      <c r="HU69" s="18">
        <v>0</v>
      </c>
      <c r="HV69" s="19">
        <v>2209976001.9499998</v>
      </c>
    </row>
    <row r="70" spans="1:242" ht="12.75" customHeight="1">
      <c r="A70" s="57" t="s">
        <v>275</v>
      </c>
      <c r="B70" s="17">
        <v>3013</v>
      </c>
      <c r="C70" s="58" t="s">
        <v>244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497024.39999999991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49230286.229999989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49727310.629999988</v>
      </c>
      <c r="HU70" s="18">
        <v>0</v>
      </c>
      <c r="HV70" s="19">
        <v>49727310.629999988</v>
      </c>
    </row>
    <row r="71" spans="1:242" ht="12.75" customHeight="1">
      <c r="A71" s="57" t="s">
        <v>277</v>
      </c>
      <c r="B71" s="17">
        <v>3015</v>
      </c>
      <c r="C71" s="58" t="s">
        <v>253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4880701.13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45213353.270000026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45213353.270000026</v>
      </c>
      <c r="FU71" s="80">
        <v>0</v>
      </c>
      <c r="FV71" s="18">
        <v>0</v>
      </c>
      <c r="FW71" s="18">
        <v>0</v>
      </c>
      <c r="FX71" s="18">
        <v>45213353.270000026</v>
      </c>
      <c r="FY71" s="18">
        <v>0</v>
      </c>
      <c r="FZ71" s="80">
        <v>0</v>
      </c>
      <c r="GA71" s="80">
        <v>0</v>
      </c>
      <c r="GB71" s="18">
        <v>0</v>
      </c>
      <c r="GC71" s="18">
        <v>0</v>
      </c>
      <c r="GD71" s="18">
        <v>0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104414339.28999996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154508393.68999994</v>
      </c>
      <c r="HU71" s="18">
        <v>0</v>
      </c>
      <c r="HV71" s="19">
        <v>154508393.68999994</v>
      </c>
    </row>
    <row r="72" spans="1:242" ht="12.75" customHeight="1">
      <c r="A72" s="57" t="s">
        <v>279</v>
      </c>
      <c r="B72" s="17">
        <v>3016</v>
      </c>
      <c r="C72" s="58" t="s">
        <v>253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9649578</v>
      </c>
      <c r="DE72" s="18">
        <v>0</v>
      </c>
      <c r="DF72" s="18">
        <v>61512595.549999997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460408528.93000424</v>
      </c>
      <c r="FO72" s="19">
        <v>0</v>
      </c>
      <c r="FP72" s="18">
        <v>56967.5</v>
      </c>
      <c r="FQ72" s="18">
        <v>0</v>
      </c>
      <c r="FR72" s="18">
        <v>306371.42</v>
      </c>
      <c r="FS72" s="18">
        <v>0</v>
      </c>
      <c r="FT72" s="80">
        <v>67898596.770000011</v>
      </c>
      <c r="FU72" s="80">
        <v>0</v>
      </c>
      <c r="FV72" s="18">
        <v>742027.74000000011</v>
      </c>
      <c r="FW72" s="18">
        <v>0</v>
      </c>
      <c r="FX72" s="18">
        <v>67156569.030000016</v>
      </c>
      <c r="FY72" s="18">
        <v>0</v>
      </c>
      <c r="FZ72" s="80">
        <v>392146593.24000424</v>
      </c>
      <c r="GA72" s="80">
        <v>0</v>
      </c>
      <c r="GB72" s="18">
        <v>0</v>
      </c>
      <c r="GC72" s="18">
        <v>0</v>
      </c>
      <c r="GD72" s="18">
        <v>392146593.24000424</v>
      </c>
      <c r="GE72" s="18">
        <v>0</v>
      </c>
      <c r="GF72" s="18">
        <v>2278187.5200017211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165082626.21000001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698931516.210006</v>
      </c>
      <c r="HU72" s="18">
        <v>0</v>
      </c>
      <c r="HV72" s="19">
        <v>698931516.210006</v>
      </c>
    </row>
    <row r="73" spans="1:242" ht="12.75" customHeight="1">
      <c r="A73" s="57" t="s">
        <v>281</v>
      </c>
      <c r="B73" s="17">
        <v>3017</v>
      </c>
      <c r="C73" s="58" t="s">
        <v>253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373273171.16999799</v>
      </c>
      <c r="DE73" s="18">
        <v>0</v>
      </c>
      <c r="DF73" s="18">
        <v>47225247.47999987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1196832.3399999999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1196832.3399999999</v>
      </c>
      <c r="FU73" s="80">
        <v>0</v>
      </c>
      <c r="FV73" s="18">
        <v>58717.67</v>
      </c>
      <c r="FW73" s="18">
        <v>0</v>
      </c>
      <c r="FX73" s="18">
        <v>1138114.67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1425578423.77685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1847273674.7668478</v>
      </c>
      <c r="HU73" s="18">
        <v>0</v>
      </c>
      <c r="HV73" s="19">
        <v>1847273674.7668478</v>
      </c>
    </row>
    <row r="74" spans="1:242" ht="12.75" customHeight="1">
      <c r="A74" s="57" t="s">
        <v>283</v>
      </c>
      <c r="B74" s="17">
        <v>3018</v>
      </c>
      <c r="C74" s="58" t="s">
        <v>253</v>
      </c>
      <c r="D74" s="19">
        <v>0</v>
      </c>
      <c r="E74" s="19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0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0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0</v>
      </c>
      <c r="CI74" s="18">
        <v>0</v>
      </c>
      <c r="CJ74" s="18">
        <v>0</v>
      </c>
      <c r="CK74" s="18">
        <v>0</v>
      </c>
      <c r="CL74" s="18">
        <v>0</v>
      </c>
      <c r="CM74" s="18">
        <v>0</v>
      </c>
      <c r="CN74" s="18">
        <v>0</v>
      </c>
      <c r="CO74" s="18">
        <v>0</v>
      </c>
      <c r="CP74" s="18">
        <v>0</v>
      </c>
      <c r="CQ74" s="18">
        <v>0</v>
      </c>
      <c r="CR74" s="18">
        <v>0</v>
      </c>
      <c r="CS74" s="18">
        <v>0</v>
      </c>
      <c r="CT74" s="18">
        <v>0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4868435.6000000043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</v>
      </c>
      <c r="FK74" s="18">
        <v>0</v>
      </c>
      <c r="FL74" s="18">
        <v>0</v>
      </c>
      <c r="FM74" s="18">
        <v>0</v>
      </c>
      <c r="FN74" s="19">
        <v>0</v>
      </c>
      <c r="FO74" s="19">
        <v>0</v>
      </c>
      <c r="FP74" s="18">
        <v>0</v>
      </c>
      <c r="FQ74" s="18">
        <v>0</v>
      </c>
      <c r="FR74" s="18">
        <v>0</v>
      </c>
      <c r="FS74" s="18">
        <v>0</v>
      </c>
      <c r="FT74" s="80">
        <v>0</v>
      </c>
      <c r="FU74" s="80">
        <v>0</v>
      </c>
      <c r="FV74" s="18">
        <v>0</v>
      </c>
      <c r="FW74" s="18">
        <v>0</v>
      </c>
      <c r="FX74" s="18">
        <v>0</v>
      </c>
      <c r="FY74" s="18">
        <v>0</v>
      </c>
      <c r="FZ74" s="80">
        <v>0</v>
      </c>
      <c r="GA74" s="80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0</v>
      </c>
      <c r="GH74" s="18">
        <v>0</v>
      </c>
      <c r="GI74" s="18">
        <v>0</v>
      </c>
      <c r="GJ74" s="18">
        <v>0</v>
      </c>
      <c r="GK74" s="18">
        <v>0</v>
      </c>
      <c r="GL74" s="18">
        <v>0</v>
      </c>
      <c r="GM74" s="18">
        <v>0</v>
      </c>
      <c r="GN74" s="18">
        <v>5510888996.4804468</v>
      </c>
      <c r="GO74" s="18">
        <v>0</v>
      </c>
      <c r="GP74" s="18">
        <v>0</v>
      </c>
      <c r="GQ74" s="18">
        <v>0</v>
      </c>
      <c r="GR74" s="18">
        <v>0</v>
      </c>
      <c r="GS74" s="18">
        <v>0</v>
      </c>
      <c r="GT74" s="18">
        <v>0</v>
      </c>
      <c r="GU74" s="18">
        <v>0</v>
      </c>
      <c r="GV74" s="18">
        <v>0</v>
      </c>
      <c r="GW74" s="18">
        <v>0</v>
      </c>
      <c r="GX74" s="18">
        <v>0</v>
      </c>
      <c r="GY74" s="18">
        <v>0</v>
      </c>
      <c r="GZ74" s="80">
        <v>0</v>
      </c>
      <c r="HA74" s="80">
        <v>0</v>
      </c>
      <c r="HB74" s="18">
        <v>0</v>
      </c>
      <c r="HC74" s="18">
        <v>0</v>
      </c>
      <c r="HD74" s="18">
        <v>0</v>
      </c>
      <c r="HE74" s="18">
        <v>0</v>
      </c>
      <c r="HF74" s="80">
        <v>0</v>
      </c>
      <c r="HG74" s="80">
        <v>0</v>
      </c>
      <c r="HH74" s="18">
        <v>0</v>
      </c>
      <c r="HI74" s="18">
        <v>0</v>
      </c>
      <c r="HJ74" s="18">
        <v>0</v>
      </c>
      <c r="HK74" s="18">
        <v>0</v>
      </c>
      <c r="HL74" s="80">
        <v>0</v>
      </c>
      <c r="HM74" s="80">
        <v>0</v>
      </c>
      <c r="HN74" s="18">
        <v>0</v>
      </c>
      <c r="HO74" s="18">
        <v>0</v>
      </c>
      <c r="HP74" s="18">
        <v>0</v>
      </c>
      <c r="HQ74" s="18">
        <v>0</v>
      </c>
      <c r="HR74" s="18">
        <v>0</v>
      </c>
      <c r="HS74" s="18">
        <v>0</v>
      </c>
      <c r="HT74" s="18">
        <v>5515757432.0804472</v>
      </c>
      <c r="HU74" s="18">
        <v>0</v>
      </c>
      <c r="HV74" s="19">
        <v>5515757432.0804472</v>
      </c>
    </row>
    <row r="75" spans="1:242" ht="12.75" customHeight="1">
      <c r="A75" s="59" t="s">
        <v>285</v>
      </c>
      <c r="B75" s="48">
        <v>9000</v>
      </c>
      <c r="C75" s="58" t="s">
        <v>286</v>
      </c>
      <c r="D75" s="49">
        <v>17360190050.886547</v>
      </c>
      <c r="E75" s="49">
        <v>768735923.29758263</v>
      </c>
      <c r="F75" s="49">
        <v>3542549323.0472889</v>
      </c>
      <c r="G75" s="49">
        <v>81837256.327254355</v>
      </c>
      <c r="H75" s="49">
        <v>7257935615.1440067</v>
      </c>
      <c r="I75" s="49">
        <v>324601778.85991412</v>
      </c>
      <c r="J75" s="49">
        <v>6559705112.6952534</v>
      </c>
      <c r="K75" s="49">
        <v>362296888.11041409</v>
      </c>
      <c r="L75" s="49">
        <v>2118935334.8234181</v>
      </c>
      <c r="M75" s="49">
        <v>59024132.415000007</v>
      </c>
      <c r="N75" s="49">
        <v>2391249626.4400411</v>
      </c>
      <c r="O75" s="49">
        <v>776.48</v>
      </c>
      <c r="P75" s="49">
        <v>17569139.059999995</v>
      </c>
      <c r="Q75" s="49">
        <v>0</v>
      </c>
      <c r="R75" s="49">
        <v>130406625.70999993</v>
      </c>
      <c r="S75" s="49">
        <v>299957.87</v>
      </c>
      <c r="T75" s="49">
        <v>71085150.402195662</v>
      </c>
      <c r="U75" s="49">
        <v>0</v>
      </c>
      <c r="V75" s="49">
        <v>34678298.560000002</v>
      </c>
      <c r="W75" s="49">
        <v>0</v>
      </c>
      <c r="X75" s="49">
        <v>231891.17</v>
      </c>
      <c r="Y75" s="49">
        <v>0</v>
      </c>
      <c r="Z75" s="49">
        <v>2832269043.3293371</v>
      </c>
      <c r="AA75" s="49">
        <v>89049026.181000009</v>
      </c>
      <c r="AB75" s="49">
        <v>8555283.2599999998</v>
      </c>
      <c r="AC75" s="49">
        <v>0</v>
      </c>
      <c r="AD75" s="49">
        <v>1643573477.6519778</v>
      </c>
      <c r="AE75" s="49">
        <v>108923305.676</v>
      </c>
      <c r="AF75" s="49">
        <v>0</v>
      </c>
      <c r="AG75" s="49">
        <v>0</v>
      </c>
      <c r="AH75" s="49">
        <v>0</v>
      </c>
      <c r="AI75" s="49">
        <v>0</v>
      </c>
      <c r="AJ75" s="49">
        <v>46774329595.294792</v>
      </c>
      <c r="AK75" s="49">
        <v>899126.86</v>
      </c>
      <c r="AL75" s="49">
        <v>899249608.22167432</v>
      </c>
      <c r="AM75" s="49">
        <v>2460482.27</v>
      </c>
      <c r="AN75" s="49">
        <v>3322582965.2042794</v>
      </c>
      <c r="AO75" s="49">
        <v>151108459.88999999</v>
      </c>
      <c r="AP75" s="49">
        <v>35570953510.652802</v>
      </c>
      <c r="AQ75" s="49">
        <v>127095507.89000002</v>
      </c>
      <c r="AR75" s="49">
        <v>48606416.619998537</v>
      </c>
      <c r="AS75" s="49">
        <v>0</v>
      </c>
      <c r="AT75" s="49">
        <v>1522543449.3783584</v>
      </c>
      <c r="AU75" s="49">
        <v>16213704.428000003</v>
      </c>
      <c r="AV75" s="49">
        <v>1649425005.7975211</v>
      </c>
      <c r="AW75" s="49">
        <v>113126269.046</v>
      </c>
      <c r="AX75" s="49">
        <v>473243.19</v>
      </c>
      <c r="AY75" s="49">
        <v>100769.81</v>
      </c>
      <c r="AZ75" s="49">
        <v>6511553.6299999999</v>
      </c>
      <c r="BA75" s="49">
        <v>6631702.6600000001</v>
      </c>
      <c r="BB75" s="49">
        <v>115077602.10596333</v>
      </c>
      <c r="BC75" s="49">
        <v>1749255.1209999998</v>
      </c>
      <c r="BD75" s="49">
        <v>720618964.79486859</v>
      </c>
      <c r="BE75" s="49">
        <v>3194977.0168999997</v>
      </c>
      <c r="BF75" s="49">
        <v>10646759.030000001</v>
      </c>
      <c r="BG75" s="49">
        <v>0</v>
      </c>
      <c r="BH75" s="49">
        <v>121351044.09009999</v>
      </c>
      <c r="BI75" s="49">
        <v>0</v>
      </c>
      <c r="BJ75" s="49">
        <v>414057741.20999998</v>
      </c>
      <c r="BK75" s="49">
        <v>31573622.350000001</v>
      </c>
      <c r="BL75" s="49">
        <v>291754497.29942203</v>
      </c>
      <c r="BM75" s="49">
        <v>7186286.1799999997</v>
      </c>
      <c r="BN75" s="49">
        <v>115677352.81</v>
      </c>
      <c r="BO75" s="49">
        <v>0</v>
      </c>
      <c r="BP75" s="49">
        <v>41665460.719700009</v>
      </c>
      <c r="BQ75" s="49">
        <v>237868.14</v>
      </c>
      <c r="BR75" s="49">
        <v>5834844.8199999984</v>
      </c>
      <c r="BS75" s="49">
        <v>0</v>
      </c>
      <c r="BT75" s="49">
        <v>0</v>
      </c>
      <c r="BU75" s="49">
        <v>0</v>
      </c>
      <c r="BV75" s="49">
        <v>743486986.16539931</v>
      </c>
      <c r="BW75" s="49">
        <v>53909591.049999997</v>
      </c>
      <c r="BX75" s="49">
        <v>7998783.5800000001</v>
      </c>
      <c r="BY75" s="49">
        <v>25000</v>
      </c>
      <c r="BZ75" s="49">
        <v>253794786.40999997</v>
      </c>
      <c r="CA75" s="49">
        <v>22158865.34</v>
      </c>
      <c r="CB75" s="49">
        <v>122819177.61299999</v>
      </c>
      <c r="CC75" s="49">
        <v>3283752.7039999994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4439082646.4568195</v>
      </c>
      <c r="CK75" s="49">
        <v>16114637.361499978</v>
      </c>
      <c r="CL75" s="49">
        <v>563290224.40305746</v>
      </c>
      <c r="CM75" s="49">
        <v>1850132.2035999997</v>
      </c>
      <c r="CN75" s="49">
        <v>146730073.82778114</v>
      </c>
      <c r="CO75" s="49">
        <v>-452915.5</v>
      </c>
      <c r="CP75" s="49">
        <v>0</v>
      </c>
      <c r="CQ75" s="49">
        <v>0</v>
      </c>
      <c r="CR75" s="49">
        <v>96783129.946482152</v>
      </c>
      <c r="CS75" s="49">
        <v>57276.359999999935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37647582.719999999</v>
      </c>
      <c r="DA75" s="49">
        <v>0</v>
      </c>
      <c r="DB75" s="49">
        <v>2621189.7199999997</v>
      </c>
      <c r="DC75" s="49">
        <v>3609.72</v>
      </c>
      <c r="DD75" s="49">
        <v>3387974434.0278788</v>
      </c>
      <c r="DE75" s="49">
        <v>29763253.813000005</v>
      </c>
      <c r="DF75" s="49">
        <v>19734437.113809522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760026.80999999994</v>
      </c>
      <c r="DM75" s="49">
        <v>906.3</v>
      </c>
      <c r="DN75" s="49">
        <v>495570485.29337132</v>
      </c>
      <c r="DO75" s="49">
        <v>11436198.550000001</v>
      </c>
      <c r="DP75" s="49">
        <v>69607356.461943641</v>
      </c>
      <c r="DQ75" s="49">
        <v>116074498.16942252</v>
      </c>
      <c r="DR75" s="49">
        <v>0</v>
      </c>
      <c r="DS75" s="49">
        <v>0</v>
      </c>
      <c r="DT75" s="49">
        <v>13965389.58808095</v>
      </c>
      <c r="DU75" s="49">
        <v>29097.7</v>
      </c>
      <c r="DV75" s="49">
        <v>790469668.18412566</v>
      </c>
      <c r="DW75" s="49">
        <v>23688681.780000001</v>
      </c>
      <c r="DX75" s="49">
        <v>1012213708.4609928</v>
      </c>
      <c r="DY75" s="49">
        <v>183208.37000000002</v>
      </c>
      <c r="DZ75" s="49">
        <v>0</v>
      </c>
      <c r="EA75" s="49">
        <v>0</v>
      </c>
      <c r="EB75" s="49">
        <v>2992134968.3213367</v>
      </c>
      <c r="EC75" s="49">
        <v>196208864.66500002</v>
      </c>
      <c r="ED75" s="49">
        <v>279297919.86371094</v>
      </c>
      <c r="EE75" s="49">
        <v>12741743.713000001</v>
      </c>
      <c r="EF75" s="49">
        <v>1425223536.1512589</v>
      </c>
      <c r="EG75" s="49">
        <v>188247341.82099998</v>
      </c>
      <c r="EH75" s="49">
        <v>3304516728.7630982</v>
      </c>
      <c r="EI75" s="49">
        <v>6781286.6770000011</v>
      </c>
      <c r="EJ75" s="49">
        <v>0</v>
      </c>
      <c r="EK75" s="49">
        <v>0</v>
      </c>
      <c r="EL75" s="49">
        <v>80952.3</v>
      </c>
      <c r="EM75" s="49">
        <v>0</v>
      </c>
      <c r="EN75" s="49">
        <v>588290706.90999985</v>
      </c>
      <c r="EO75" s="49">
        <v>40720.719999999994</v>
      </c>
      <c r="EP75" s="49">
        <v>27441073.170000002</v>
      </c>
      <c r="EQ75" s="49">
        <v>0</v>
      </c>
      <c r="ER75" s="49">
        <v>0</v>
      </c>
      <c r="ES75" s="49">
        <v>0</v>
      </c>
      <c r="ET75" s="49">
        <v>108517017.69</v>
      </c>
      <c r="EU75" s="49">
        <v>48076593.420000002</v>
      </c>
      <c r="EV75" s="49">
        <v>275362396.98000008</v>
      </c>
      <c r="EW75" s="49">
        <v>0</v>
      </c>
      <c r="EX75" s="49">
        <v>8374896845.6799669</v>
      </c>
      <c r="EY75" s="49">
        <v>0</v>
      </c>
      <c r="EZ75" s="49">
        <v>61747514.199999996</v>
      </c>
      <c r="FA75" s="49">
        <v>0</v>
      </c>
      <c r="FB75" s="49">
        <v>2276311575.1499996</v>
      </c>
      <c r="FC75" s="49">
        <v>0</v>
      </c>
      <c r="FD75" s="49">
        <v>826784.48</v>
      </c>
      <c r="FE75" s="49">
        <v>1263125.18</v>
      </c>
      <c r="FF75" s="49">
        <v>468923.46</v>
      </c>
      <c r="FG75" s="49">
        <v>0</v>
      </c>
      <c r="FH75" s="49">
        <v>74952303.540000007</v>
      </c>
      <c r="FI75" s="49">
        <v>3</v>
      </c>
      <c r="FJ75" s="49">
        <v>348327507.00999993</v>
      </c>
      <c r="FK75" s="49">
        <v>0</v>
      </c>
      <c r="FL75" s="49">
        <v>110967283.13047618</v>
      </c>
      <c r="FM75" s="49">
        <v>0</v>
      </c>
      <c r="FN75" s="49">
        <v>29549346570.518738</v>
      </c>
      <c r="FO75" s="49">
        <v>36272185.890000001</v>
      </c>
      <c r="FP75" s="49">
        <v>169283986.12449995</v>
      </c>
      <c r="FQ75" s="49">
        <v>990.48</v>
      </c>
      <c r="FR75" s="49">
        <v>483533312.71930408</v>
      </c>
      <c r="FS75" s="49">
        <v>0</v>
      </c>
      <c r="FT75" s="49">
        <v>7598982262.1064377</v>
      </c>
      <c r="FU75" s="49">
        <v>0</v>
      </c>
      <c r="FV75" s="49">
        <v>587105772.17414105</v>
      </c>
      <c r="FW75" s="49">
        <v>0</v>
      </c>
      <c r="FX75" s="49">
        <v>7011876489.9322977</v>
      </c>
      <c r="FY75" s="49">
        <v>0</v>
      </c>
      <c r="FZ75" s="49">
        <v>21297547009.568501</v>
      </c>
      <c r="GA75" s="49">
        <v>36271195.409999996</v>
      </c>
      <c r="GB75" s="49">
        <v>4254821704.2021523</v>
      </c>
      <c r="GC75" s="49">
        <v>9364991.0899999999</v>
      </c>
      <c r="GD75" s="49">
        <v>17042725305.366348</v>
      </c>
      <c r="GE75" s="49">
        <v>26906204.319999997</v>
      </c>
      <c r="GF75" s="49">
        <v>817772438.51485264</v>
      </c>
      <c r="GG75" s="49">
        <v>929731.6</v>
      </c>
      <c r="GH75" s="49">
        <v>458846104</v>
      </c>
      <c r="GI75" s="49">
        <v>0</v>
      </c>
      <c r="GJ75" s="49">
        <v>660759.91</v>
      </c>
      <c r="GK75" s="49">
        <v>0</v>
      </c>
      <c r="GL75" s="49">
        <v>0</v>
      </c>
      <c r="GM75" s="49">
        <v>0</v>
      </c>
      <c r="GN75" s="49">
        <v>0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181520643532.68915</v>
      </c>
      <c r="HU75" s="49">
        <v>2256298544.1890049</v>
      </c>
      <c r="HV75" s="49">
        <v>183776942076.8782</v>
      </c>
    </row>
    <row r="76" spans="1:242" ht="12.75" customHeight="1">
      <c r="A76" s="59" t="s">
        <v>288</v>
      </c>
      <c r="B76" s="48">
        <v>9001</v>
      </c>
      <c r="C76" s="58" t="s">
        <v>289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0</v>
      </c>
      <c r="BT76" s="49">
        <v>0</v>
      </c>
      <c r="BU76" s="49">
        <v>0</v>
      </c>
      <c r="BV76" s="49">
        <v>0</v>
      </c>
      <c r="BW76" s="49">
        <v>0</v>
      </c>
      <c r="BX76" s="49">
        <v>0</v>
      </c>
      <c r="BY76" s="49">
        <v>0</v>
      </c>
      <c r="BZ76" s="49">
        <v>0</v>
      </c>
      <c r="CA76" s="49">
        <v>0</v>
      </c>
      <c r="CB76" s="49">
        <v>0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0</v>
      </c>
      <c r="CL76" s="49">
        <v>0</v>
      </c>
      <c r="CM76" s="49">
        <v>0</v>
      </c>
      <c r="CN76" s="49">
        <v>0</v>
      </c>
      <c r="CO76" s="49">
        <v>0</v>
      </c>
      <c r="CP76" s="49">
        <v>0</v>
      </c>
      <c r="CQ76" s="49">
        <v>0</v>
      </c>
      <c r="CR76" s="49">
        <v>0</v>
      </c>
      <c r="CS76" s="49">
        <v>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948157821.75186169</v>
      </c>
      <c r="DE76" s="49">
        <v>2857.1</v>
      </c>
      <c r="DF76" s="49">
        <v>204271259.21999988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49">
        <v>0</v>
      </c>
      <c r="DP76" s="49">
        <v>0</v>
      </c>
      <c r="DQ76" s="49">
        <v>0</v>
      </c>
      <c r="DR76" s="49">
        <v>0</v>
      </c>
      <c r="DS76" s="49">
        <v>0</v>
      </c>
      <c r="DT76" s="49">
        <v>0</v>
      </c>
      <c r="DU76" s="49">
        <v>0</v>
      </c>
      <c r="DV76" s="49">
        <v>0</v>
      </c>
      <c r="DW76" s="49">
        <v>0</v>
      </c>
      <c r="DX76" s="49">
        <v>0</v>
      </c>
      <c r="DY76" s="49">
        <v>0</v>
      </c>
      <c r="DZ76" s="49">
        <v>0</v>
      </c>
      <c r="EA76" s="49">
        <v>0</v>
      </c>
      <c r="EB76" s="49">
        <v>0</v>
      </c>
      <c r="EC76" s="49">
        <v>0</v>
      </c>
      <c r="ED76" s="49">
        <v>0</v>
      </c>
      <c r="EE76" s="49">
        <v>0</v>
      </c>
      <c r="EF76" s="49">
        <v>0</v>
      </c>
      <c r="EG76" s="49">
        <v>0</v>
      </c>
      <c r="EH76" s="49">
        <v>0</v>
      </c>
      <c r="EI76" s="49">
        <v>0</v>
      </c>
      <c r="EJ76" s="49">
        <v>0</v>
      </c>
      <c r="EK76" s="49">
        <v>0</v>
      </c>
      <c r="EL76" s="49">
        <v>0</v>
      </c>
      <c r="EM76" s="49">
        <v>0</v>
      </c>
      <c r="EN76" s="49">
        <v>0</v>
      </c>
      <c r="EO76" s="49">
        <v>0</v>
      </c>
      <c r="EP76" s="49">
        <v>0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0</v>
      </c>
      <c r="EW76" s="49">
        <v>0</v>
      </c>
      <c r="EX76" s="49">
        <v>0</v>
      </c>
      <c r="EY76" s="49">
        <v>0</v>
      </c>
      <c r="EZ76" s="49">
        <v>0</v>
      </c>
      <c r="FA76" s="49">
        <v>0</v>
      </c>
      <c r="FB76" s="49">
        <v>0</v>
      </c>
      <c r="FC76" s="49">
        <v>0</v>
      </c>
      <c r="FD76" s="49">
        <v>0</v>
      </c>
      <c r="FE76" s="49">
        <v>0</v>
      </c>
      <c r="FF76" s="49">
        <v>0</v>
      </c>
      <c r="FG76" s="49">
        <v>0</v>
      </c>
      <c r="FH76" s="49">
        <v>0</v>
      </c>
      <c r="FI76" s="49">
        <v>0</v>
      </c>
      <c r="FJ76" s="49">
        <v>0</v>
      </c>
      <c r="FK76" s="49">
        <v>0</v>
      </c>
      <c r="FL76" s="49">
        <v>363.48571428571427</v>
      </c>
      <c r="FM76" s="49">
        <v>0</v>
      </c>
      <c r="FN76" s="49">
        <v>909129671.54150844</v>
      </c>
      <c r="FO76" s="49">
        <v>0</v>
      </c>
      <c r="FP76" s="49">
        <v>71425.02</v>
      </c>
      <c r="FQ76" s="49">
        <v>0</v>
      </c>
      <c r="FR76" s="49">
        <v>74960822.370003432</v>
      </c>
      <c r="FS76" s="49">
        <v>0</v>
      </c>
      <c r="FT76" s="49">
        <v>336168776.49000072</v>
      </c>
      <c r="FU76" s="49">
        <v>0</v>
      </c>
      <c r="FV76" s="49">
        <v>26248473.57</v>
      </c>
      <c r="FW76" s="49">
        <v>0</v>
      </c>
      <c r="FX76" s="49">
        <v>309920302.92000067</v>
      </c>
      <c r="FY76" s="49">
        <v>0</v>
      </c>
      <c r="FZ76" s="49">
        <v>497928647.66150427</v>
      </c>
      <c r="GA76" s="49">
        <v>0</v>
      </c>
      <c r="GB76" s="49">
        <v>11111728.180000003</v>
      </c>
      <c r="GC76" s="49">
        <v>0</v>
      </c>
      <c r="GD76" s="49">
        <v>486816919.48150426</v>
      </c>
      <c r="GE76" s="49">
        <v>0</v>
      </c>
      <c r="GF76" s="49">
        <v>50740145.059976242</v>
      </c>
      <c r="GG76" s="49">
        <v>0</v>
      </c>
      <c r="GH76" s="49">
        <v>0</v>
      </c>
      <c r="GI76" s="49">
        <v>0</v>
      </c>
      <c r="GJ76" s="49">
        <v>0</v>
      </c>
      <c r="GK76" s="49">
        <v>0</v>
      </c>
      <c r="GL76" s="49">
        <v>79849982.630000308</v>
      </c>
      <c r="GM76" s="49">
        <v>2906841.95</v>
      </c>
      <c r="GN76" s="49">
        <v>24453264703.584454</v>
      </c>
      <c r="GO76" s="49">
        <v>103787535.04999729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26645413947.273518</v>
      </c>
      <c r="HU76" s="49">
        <v>106697234.0999973</v>
      </c>
      <c r="HV76" s="49">
        <v>26752111181.373512</v>
      </c>
      <c r="HW76" s="35"/>
      <c r="HX76" s="35"/>
      <c r="HY76" s="35"/>
      <c r="HZ76" s="35"/>
      <c r="IA76" s="35"/>
    </row>
    <row r="77" spans="1:242">
      <c r="A77" s="59" t="s">
        <v>291</v>
      </c>
      <c r="B77" s="48">
        <v>9003</v>
      </c>
      <c r="C77" s="58" t="s">
        <v>292</v>
      </c>
      <c r="D77" s="49">
        <v>17360190050.886547</v>
      </c>
      <c r="E77" s="49">
        <v>768735923.29758263</v>
      </c>
      <c r="F77" s="49">
        <v>3542549323.0472889</v>
      </c>
      <c r="G77" s="49">
        <v>81837256.327254355</v>
      </c>
      <c r="H77" s="49">
        <v>7257935615.1440067</v>
      </c>
      <c r="I77" s="49">
        <v>324601778.85991412</v>
      </c>
      <c r="J77" s="49">
        <v>6559705112.6952534</v>
      </c>
      <c r="K77" s="49">
        <v>362296888.11041409</v>
      </c>
      <c r="L77" s="49">
        <v>2118935334.8234181</v>
      </c>
      <c r="M77" s="49">
        <v>59024132.415000007</v>
      </c>
      <c r="N77" s="49">
        <v>2391249626.4400411</v>
      </c>
      <c r="O77" s="49">
        <v>776.48</v>
      </c>
      <c r="P77" s="49">
        <v>17569139.059999995</v>
      </c>
      <c r="Q77" s="49">
        <v>0</v>
      </c>
      <c r="R77" s="49">
        <v>130406625.70999993</v>
      </c>
      <c r="S77" s="49">
        <v>299957.87</v>
      </c>
      <c r="T77" s="49">
        <v>71085150.402195662</v>
      </c>
      <c r="U77" s="49">
        <v>0</v>
      </c>
      <c r="V77" s="49">
        <v>34678298.560000002</v>
      </c>
      <c r="W77" s="49">
        <v>0</v>
      </c>
      <c r="X77" s="49">
        <v>231891.17</v>
      </c>
      <c r="Y77" s="49">
        <v>0</v>
      </c>
      <c r="Z77" s="49">
        <v>2832269043.3293371</v>
      </c>
      <c r="AA77" s="49">
        <v>89049026.181000009</v>
      </c>
      <c r="AB77" s="49">
        <v>8555283.2599999998</v>
      </c>
      <c r="AC77" s="49">
        <v>0</v>
      </c>
      <c r="AD77" s="49">
        <v>1643573477.6519778</v>
      </c>
      <c r="AE77" s="49">
        <v>108923305.676</v>
      </c>
      <c r="AF77" s="49">
        <v>0</v>
      </c>
      <c r="AG77" s="49">
        <v>0</v>
      </c>
      <c r="AH77" s="49">
        <v>0</v>
      </c>
      <c r="AI77" s="49">
        <v>0</v>
      </c>
      <c r="AJ77" s="49">
        <v>46774329595.294792</v>
      </c>
      <c r="AK77" s="49">
        <v>899126.86</v>
      </c>
      <c r="AL77" s="49">
        <v>899249608.22167432</v>
      </c>
      <c r="AM77" s="49">
        <v>2460482.27</v>
      </c>
      <c r="AN77" s="49">
        <v>3322582965.2042794</v>
      </c>
      <c r="AO77" s="49">
        <v>151108459.88999999</v>
      </c>
      <c r="AP77" s="49">
        <v>35570953510.652802</v>
      </c>
      <c r="AQ77" s="49">
        <v>127095507.89000002</v>
      </c>
      <c r="AR77" s="49">
        <v>48606416.619998537</v>
      </c>
      <c r="AS77" s="49">
        <v>0</v>
      </c>
      <c r="AT77" s="49">
        <v>1522543449.3783584</v>
      </c>
      <c r="AU77" s="49">
        <v>16213704.428000003</v>
      </c>
      <c r="AV77" s="49">
        <v>1649425005.7975211</v>
      </c>
      <c r="AW77" s="49">
        <v>113126269.046</v>
      </c>
      <c r="AX77" s="49">
        <v>473243.19</v>
      </c>
      <c r="AY77" s="49">
        <v>100769.81</v>
      </c>
      <c r="AZ77" s="49">
        <v>6511553.6299999999</v>
      </c>
      <c r="BA77" s="49">
        <v>6631702.6600000001</v>
      </c>
      <c r="BB77" s="49">
        <v>115077602.10596333</v>
      </c>
      <c r="BC77" s="49">
        <v>1749255.1209999998</v>
      </c>
      <c r="BD77" s="49">
        <v>720618964.79486859</v>
      </c>
      <c r="BE77" s="49">
        <v>3194977.0168999997</v>
      </c>
      <c r="BF77" s="49">
        <v>10646759.030000001</v>
      </c>
      <c r="BG77" s="49">
        <v>0</v>
      </c>
      <c r="BH77" s="49">
        <v>121351044.09009999</v>
      </c>
      <c r="BI77" s="49">
        <v>0</v>
      </c>
      <c r="BJ77" s="49">
        <v>414057741.20999998</v>
      </c>
      <c r="BK77" s="49">
        <v>31573622.350000001</v>
      </c>
      <c r="BL77" s="49">
        <v>291754497.29942203</v>
      </c>
      <c r="BM77" s="49">
        <v>7186286.1799999997</v>
      </c>
      <c r="BN77" s="49">
        <v>115677352.81</v>
      </c>
      <c r="BO77" s="49">
        <v>0</v>
      </c>
      <c r="BP77" s="49">
        <v>41665460.719700009</v>
      </c>
      <c r="BQ77" s="49">
        <v>237868.14</v>
      </c>
      <c r="BR77" s="49">
        <v>5834844.8199999984</v>
      </c>
      <c r="BS77" s="49">
        <v>0</v>
      </c>
      <c r="BT77" s="49">
        <v>0</v>
      </c>
      <c r="BU77" s="49">
        <v>0</v>
      </c>
      <c r="BV77" s="49">
        <v>743486986.16539931</v>
      </c>
      <c r="BW77" s="49">
        <v>53909591.049999997</v>
      </c>
      <c r="BX77" s="49">
        <v>7998783.5800000001</v>
      </c>
      <c r="BY77" s="49">
        <v>25000</v>
      </c>
      <c r="BZ77" s="49">
        <v>253794786.40999997</v>
      </c>
      <c r="CA77" s="49">
        <v>22158865.34</v>
      </c>
      <c r="CB77" s="49">
        <v>122819177.61299999</v>
      </c>
      <c r="CC77" s="49">
        <v>3283752.7039999994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4439082646.4568195</v>
      </c>
      <c r="CK77" s="49">
        <v>16114637.361499978</v>
      </c>
      <c r="CL77" s="49">
        <v>563290224.40305746</v>
      </c>
      <c r="CM77" s="49">
        <v>1850132.2035999997</v>
      </c>
      <c r="CN77" s="49">
        <v>146730073.82778114</v>
      </c>
      <c r="CO77" s="49">
        <v>-452915.5</v>
      </c>
      <c r="CP77" s="49">
        <v>0</v>
      </c>
      <c r="CQ77" s="49">
        <v>0</v>
      </c>
      <c r="CR77" s="49">
        <v>96783129.946482152</v>
      </c>
      <c r="CS77" s="49">
        <v>57276.359999999935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37647582.719999999</v>
      </c>
      <c r="DA77" s="49">
        <v>0</v>
      </c>
      <c r="DB77" s="49">
        <v>2621189.7199999997</v>
      </c>
      <c r="DC77" s="49">
        <v>3609.72</v>
      </c>
      <c r="DD77" s="49">
        <v>4336132255.7797403</v>
      </c>
      <c r="DE77" s="49">
        <v>29766110.913000006</v>
      </c>
      <c r="DF77" s="49">
        <v>224005696.33380941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760026.80999999994</v>
      </c>
      <c r="DM77" s="49">
        <v>906.3</v>
      </c>
      <c r="DN77" s="49">
        <v>495570485.29337132</v>
      </c>
      <c r="DO77" s="49">
        <v>11436198.550000001</v>
      </c>
      <c r="DP77" s="49">
        <v>69607356.461943641</v>
      </c>
      <c r="DQ77" s="49">
        <v>116074498.16942252</v>
      </c>
      <c r="DR77" s="49">
        <v>0</v>
      </c>
      <c r="DS77" s="49">
        <v>0</v>
      </c>
      <c r="DT77" s="49">
        <v>13965389.58808095</v>
      </c>
      <c r="DU77" s="49">
        <v>29097.7</v>
      </c>
      <c r="DV77" s="49">
        <v>790469668.18412566</v>
      </c>
      <c r="DW77" s="49">
        <v>23688681.780000001</v>
      </c>
      <c r="DX77" s="49">
        <v>1012213708.4609928</v>
      </c>
      <c r="DY77" s="49">
        <v>183208.37000000002</v>
      </c>
      <c r="DZ77" s="49">
        <v>0</v>
      </c>
      <c r="EA77" s="49">
        <v>0</v>
      </c>
      <c r="EB77" s="49">
        <v>2992134968.3213367</v>
      </c>
      <c r="EC77" s="49">
        <v>196208864.66500002</v>
      </c>
      <c r="ED77" s="49">
        <v>279297919.86371094</v>
      </c>
      <c r="EE77" s="49">
        <v>12741743.713000001</v>
      </c>
      <c r="EF77" s="49">
        <v>1425223536.1512589</v>
      </c>
      <c r="EG77" s="49">
        <v>188247341.82099998</v>
      </c>
      <c r="EH77" s="49">
        <v>3304516728.7630982</v>
      </c>
      <c r="EI77" s="49">
        <v>6781286.6770000011</v>
      </c>
      <c r="EJ77" s="49">
        <v>0</v>
      </c>
      <c r="EK77" s="49">
        <v>0</v>
      </c>
      <c r="EL77" s="49">
        <v>80952.3</v>
      </c>
      <c r="EM77" s="49">
        <v>0</v>
      </c>
      <c r="EN77" s="49">
        <v>588290706.90999985</v>
      </c>
      <c r="EO77" s="49">
        <v>40720.719999999994</v>
      </c>
      <c r="EP77" s="49">
        <v>27441073.170000002</v>
      </c>
      <c r="EQ77" s="49">
        <v>0</v>
      </c>
      <c r="ER77" s="49">
        <v>0</v>
      </c>
      <c r="ES77" s="49">
        <v>0</v>
      </c>
      <c r="ET77" s="49">
        <v>108517017.69</v>
      </c>
      <c r="EU77" s="49">
        <v>48076593.420000002</v>
      </c>
      <c r="EV77" s="49">
        <v>275362396.98000008</v>
      </c>
      <c r="EW77" s="49">
        <v>0</v>
      </c>
      <c r="EX77" s="49">
        <v>8374896845.6799669</v>
      </c>
      <c r="EY77" s="49">
        <v>0</v>
      </c>
      <c r="EZ77" s="49">
        <v>61747514.199999996</v>
      </c>
      <c r="FA77" s="49">
        <v>0</v>
      </c>
      <c r="FB77" s="49">
        <v>2276311575.1499996</v>
      </c>
      <c r="FC77" s="49">
        <v>0</v>
      </c>
      <c r="FD77" s="49">
        <v>826784.48</v>
      </c>
      <c r="FE77" s="49">
        <v>1263125.18</v>
      </c>
      <c r="FF77" s="49">
        <v>468923.46</v>
      </c>
      <c r="FG77" s="49">
        <v>0</v>
      </c>
      <c r="FH77" s="49">
        <v>74952303.540000007</v>
      </c>
      <c r="FI77" s="49">
        <v>3</v>
      </c>
      <c r="FJ77" s="49">
        <v>348327507.00999993</v>
      </c>
      <c r="FK77" s="49">
        <v>0</v>
      </c>
      <c r="FL77" s="49">
        <v>110967646.61619046</v>
      </c>
      <c r="FM77" s="49">
        <v>0</v>
      </c>
      <c r="FN77" s="49">
        <v>30458476242.060246</v>
      </c>
      <c r="FO77" s="49">
        <v>36272185.890000001</v>
      </c>
      <c r="FP77" s="49">
        <v>169355411.14449996</v>
      </c>
      <c r="FQ77" s="49">
        <v>990.48</v>
      </c>
      <c r="FR77" s="49">
        <v>558494135.08930755</v>
      </c>
      <c r="FS77" s="49">
        <v>0</v>
      </c>
      <c r="FT77" s="49">
        <v>7935151038.5964384</v>
      </c>
      <c r="FU77" s="49">
        <v>0</v>
      </c>
      <c r="FV77" s="49">
        <v>613354245.7441411</v>
      </c>
      <c r="FW77" s="49">
        <v>0</v>
      </c>
      <c r="FX77" s="49">
        <v>7321796792.8522987</v>
      </c>
      <c r="FY77" s="49">
        <v>0</v>
      </c>
      <c r="FZ77" s="49">
        <v>21795475657.230003</v>
      </c>
      <c r="GA77" s="49">
        <v>36271195.409999996</v>
      </c>
      <c r="GB77" s="49">
        <v>4265933432.3821521</v>
      </c>
      <c r="GC77" s="49">
        <v>9364991.0899999999</v>
      </c>
      <c r="GD77" s="49">
        <v>17529542224.847851</v>
      </c>
      <c r="GE77" s="49">
        <v>26906204.319999997</v>
      </c>
      <c r="GF77" s="49">
        <v>868512583.57482886</v>
      </c>
      <c r="GG77" s="49">
        <v>929731.6</v>
      </c>
      <c r="GH77" s="49">
        <v>458846104</v>
      </c>
      <c r="GI77" s="49">
        <v>0</v>
      </c>
      <c r="GJ77" s="49">
        <v>660759.91</v>
      </c>
      <c r="GK77" s="49">
        <v>0</v>
      </c>
      <c r="GL77" s="49">
        <v>79849982.630000308</v>
      </c>
      <c r="GM77" s="49">
        <v>2906841.95</v>
      </c>
      <c r="GN77" s="49">
        <v>24453264703.584454</v>
      </c>
      <c r="GO77" s="49">
        <v>103787535.04999729</v>
      </c>
      <c r="GP77" s="49">
        <v>0</v>
      </c>
      <c r="GQ77" s="49">
        <v>0</v>
      </c>
      <c r="GR77" s="49">
        <v>0</v>
      </c>
      <c r="GS77" s="49">
        <v>0</v>
      </c>
      <c r="GT77" s="49">
        <v>0</v>
      </c>
      <c r="GU77" s="49">
        <v>0</v>
      </c>
      <c r="GV77" s="49">
        <v>0</v>
      </c>
      <c r="GW77" s="49">
        <v>0</v>
      </c>
      <c r="GX77" s="49">
        <v>0</v>
      </c>
      <c r="GY77" s="49">
        <v>0</v>
      </c>
      <c r="GZ77" s="49">
        <v>0</v>
      </c>
      <c r="HA77" s="49">
        <v>0</v>
      </c>
      <c r="HB77" s="49">
        <v>0</v>
      </c>
      <c r="HC77" s="49">
        <v>0</v>
      </c>
      <c r="HD77" s="49">
        <v>0</v>
      </c>
      <c r="HE77" s="49">
        <v>0</v>
      </c>
      <c r="HF77" s="49">
        <v>0</v>
      </c>
      <c r="HG77" s="49">
        <v>0</v>
      </c>
      <c r="HH77" s="49">
        <v>0</v>
      </c>
      <c r="HI77" s="49">
        <v>0</v>
      </c>
      <c r="HJ77" s="49">
        <v>0</v>
      </c>
      <c r="HK77" s="49">
        <v>0</v>
      </c>
      <c r="HL77" s="49">
        <v>0</v>
      </c>
      <c r="HM77" s="49">
        <v>0</v>
      </c>
      <c r="HN77" s="49">
        <v>0</v>
      </c>
      <c r="HO77" s="49">
        <v>0</v>
      </c>
      <c r="HP77" s="49">
        <v>0</v>
      </c>
      <c r="HQ77" s="49">
        <v>0</v>
      </c>
      <c r="HR77" s="49">
        <v>0</v>
      </c>
      <c r="HS77" s="49">
        <v>0</v>
      </c>
      <c r="HT77" s="49">
        <v>208166057479.96268</v>
      </c>
      <c r="HU77" s="49">
        <v>2362995778.2890024</v>
      </c>
      <c r="HV77" s="49">
        <v>210529053258.25171</v>
      </c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/>
      <c r="B115" s="53"/>
      <c r="C115" s="53"/>
    </row>
    <row r="116" spans="1:3" s="35" customFormat="1">
      <c r="A116" s="53" t="s">
        <v>219</v>
      </c>
      <c r="B116" s="53">
        <v>1048</v>
      </c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/>
      <c r="B129" s="53"/>
      <c r="C129" s="53"/>
    </row>
    <row r="130" spans="1:230" s="35" customFormat="1">
      <c r="A130" s="53" t="s">
        <v>250</v>
      </c>
      <c r="B130" s="53">
        <v>2007</v>
      </c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>
      <c r="A136" s="53"/>
      <c r="B136" s="53"/>
      <c r="C136" s="53"/>
    </row>
    <row r="137" spans="1:230" s="35" customFormat="1"/>
    <row r="138" spans="1:230" s="35" customFormat="1"/>
    <row r="139" spans="1:230">
      <c r="A139" s="35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</row>
    <row r="140" spans="1:230" s="35" customFormat="1"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</row>
    <row r="141" spans="1:230" s="35" customFormat="1"/>
    <row r="142" spans="1:230" s="35" customFormat="1"/>
    <row r="143" spans="1:230" s="35" customFormat="1"/>
    <row r="144" spans="1:230" s="35" customFormat="1">
      <c r="A144" s="53"/>
      <c r="B144" s="53"/>
      <c r="C144" s="53"/>
    </row>
    <row r="145" spans="1:3" s="35" customFormat="1">
      <c r="A145" s="53"/>
      <c r="B145" s="53"/>
      <c r="C145" s="53"/>
    </row>
    <row r="146" spans="1:3" s="35" customFormat="1">
      <c r="A146" s="53"/>
      <c r="B146" s="53"/>
      <c r="C146" s="53"/>
    </row>
    <row r="147" spans="1:3" s="35" customFormat="1">
      <c r="A147" s="53"/>
      <c r="B147" s="53"/>
      <c r="C147" s="53"/>
    </row>
    <row r="148" spans="1:3" s="35" customFormat="1">
      <c r="A148" s="53"/>
      <c r="B148" s="53"/>
      <c r="C148" s="53"/>
    </row>
    <row r="149" spans="1:3" s="35" customFormat="1">
      <c r="A149" s="53"/>
      <c r="B149" s="53"/>
      <c r="C149" s="53"/>
    </row>
    <row r="150" spans="1:3" s="35" customFormat="1">
      <c r="A150" s="53"/>
      <c r="B150" s="53"/>
      <c r="C150" s="53"/>
    </row>
    <row r="151" spans="1:3" s="35" customFormat="1">
      <c r="A151" s="53"/>
      <c r="B151" s="53"/>
      <c r="C151" s="53"/>
    </row>
    <row r="152" spans="1:3" s="35" customFormat="1">
      <c r="A152" s="53"/>
      <c r="B152" s="53"/>
      <c r="C152" s="53"/>
    </row>
    <row r="153" spans="1:3" s="35" customFormat="1">
      <c r="A153" s="53"/>
      <c r="B153" s="53"/>
      <c r="C153" s="53"/>
    </row>
    <row r="154" spans="1:3" s="35" customFormat="1">
      <c r="A154" s="53"/>
      <c r="B154" s="53"/>
      <c r="C154" s="53"/>
    </row>
    <row r="155" spans="1:3" s="35" customFormat="1">
      <c r="A155" s="53"/>
      <c r="B155" s="53"/>
      <c r="C155" s="53"/>
    </row>
    <row r="156" spans="1:3" s="35" customFormat="1">
      <c r="A156" s="53"/>
      <c r="B156" s="53"/>
      <c r="C156" s="53"/>
    </row>
    <row r="157" spans="1:3" s="35" customFormat="1">
      <c r="A157" s="53"/>
      <c r="B157" s="53"/>
      <c r="C157" s="53"/>
    </row>
    <row r="158" spans="1:3" s="35" customFormat="1">
      <c r="A158" s="53"/>
      <c r="B158" s="53"/>
      <c r="C158" s="53"/>
    </row>
    <row r="159" spans="1:3" s="35" customFormat="1">
      <c r="A159" s="53"/>
      <c r="B159" s="53"/>
      <c r="C159" s="53"/>
    </row>
    <row r="160" spans="1:3" s="35" customFormat="1">
      <c r="A160" s="53"/>
      <c r="B160" s="53"/>
      <c r="C160" s="53"/>
    </row>
    <row r="161" spans="1:242" s="35" customFormat="1">
      <c r="A161" s="53"/>
      <c r="B161" s="53"/>
      <c r="C161" s="5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2023-09-12T11:14:19Z</dcterms:created>
  <dcterms:modified xsi:type="dcterms:W3CDTF">2023-09-12T12:12:35Z</dcterms:modified>
</cp:coreProperties>
</file>