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bookViews>
    <workbookView xWindow="720" yWindow="345" windowWidth="27660" windowHeight="12255" tabRatio="742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Analiz'!$C$1:$C$78</definedName>
    <definedName name="_xlnm._FilterDatabase" localSheetId="24" hidden="1">Destek!$C$1:$C$78</definedName>
    <definedName name="_xlnm._FilterDatabase" localSheetId="25" hidden="1">'Dev.Dest.Tarım Sigortaları'!$C$1:$C$78</definedName>
    <definedName name="_xlnm._FilterDatabase" localSheetId="30" hidden="1">Direkt!$C$1:$C$78</definedName>
    <definedName name="_xlnm._FilterDatabase" localSheetId="31" hidden="1">Endirekt!$C$1:$C$78</definedName>
    <definedName name="_xlnm._FilterDatabase" localSheetId="22" hidden="1">'Finansal Kayıplar'!$C$1:$C$78</definedName>
    <definedName name="_xlnm._FilterDatabase" localSheetId="0" hidden="1">Genel!#REF!</definedName>
    <definedName name="_xlnm._FilterDatabase" localSheetId="19" hidden="1">'Genel Sorumluluk'!$C$1:$C$78</definedName>
    <definedName name="_xlnm._FilterDatabase" localSheetId="14" hidden="1">'Genel Zararlar'!$C$1:$C$78</definedName>
    <definedName name="_xlnm._FilterDatabase" localSheetId="6" hidden="1">'Hastalık-Sağlık'!$C$1:$C$78</definedName>
    <definedName name="_xlnm._FilterDatabase" localSheetId="10" hidden="1">'Hava Araçları'!$C$1:$C$78</definedName>
    <definedName name="_xlnm._FilterDatabase" localSheetId="17" hidden="1">'Hava Araçları Sorumluluk'!$C$1:$C$78</definedName>
    <definedName name="_xlnm._FilterDatabase" localSheetId="4" hidden="1">Hayat!$C$1:$C$78</definedName>
    <definedName name="_xlnm._FilterDatabase" localSheetId="29" hidden="1">'Hayat Grubu Toplam'!$C$1:$C$78</definedName>
    <definedName name="_xlnm._FilterDatabase" localSheetId="3" hidden="1">Hayatdışı!$C$1:$C$78</definedName>
    <definedName name="_xlnm._FilterDatabase" localSheetId="28" hidden="1">'H-Hastalık Sağlık'!$C$1:$C$78</definedName>
    <definedName name="_xlnm._FilterDatabase" localSheetId="27" hidden="1">'H-Hayat Toplam'!$C$1:$C$78</definedName>
    <definedName name="_xlnm._FilterDatabase" localSheetId="23" hidden="1">'Hukuksal Koruma'!$C$1:$C$78</definedName>
    <definedName name="_xlnm._FilterDatabase" localSheetId="7" hidden="1">'Kara Araçları'!$C$1:$C$78</definedName>
    <definedName name="_xlnm._FilterDatabase" localSheetId="15" hidden="1">'Kara Araçları Sorumluluk'!$C$1:$C$78</definedName>
    <definedName name="_xlnm._FilterDatabase" localSheetId="2" hidden="1">'Karşılaştırmalı Prim Üretimi'!#REF!</definedName>
    <definedName name="_xlnm._FilterDatabase" localSheetId="8" hidden="1">Kasko!$C$1:$C$78</definedName>
    <definedName name="_xlnm._FilterDatabase" localSheetId="5" hidden="1">Kaza!$C$1:$C$78</definedName>
    <definedName name="_xlnm._FilterDatabase" localSheetId="21" hidden="1">Kefalet!$C$1:$C$78</definedName>
    <definedName name="_xlnm._FilterDatabase" localSheetId="20" hidden="1">Kredi!$C$1:$C$78</definedName>
    <definedName name="_xlnm._FilterDatabase" localSheetId="26" hidden="1">'Mühendislik Sigortaları'!$C$1:$C$78</definedName>
    <definedName name="_xlnm._FilterDatabase" localSheetId="12" hidden="1">Nakliyat!$C$1:$C$78</definedName>
    <definedName name="_xlnm._FilterDatabase" localSheetId="9" hidden="1">'Raylı Araçlar'!$C$1:$C$78</definedName>
    <definedName name="_xlnm._FilterDatabase" localSheetId="11" hidden="1">'Su Araçları'!$C$1:$C$78</definedName>
    <definedName name="_xlnm._FilterDatabase" localSheetId="18" hidden="1">'Su Araçları Sorumluluk'!$C$1:$C$78</definedName>
    <definedName name="_xlnm._FilterDatabase" localSheetId="32" hidden="1">Toplam!$C$1:$C$78</definedName>
    <definedName name="_xlnm._FilterDatabase" localSheetId="16" hidden="1">Trafik!$C$1:$C$78</definedName>
    <definedName name="_xlnm._FilterDatabase" localSheetId="13" hidden="1">'Yangın ve Doğal Afetler'!$C$1:$C$78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G75" i="30" l="1"/>
  <c r="G67" i="30"/>
  <c r="G59" i="30"/>
  <c r="G51" i="30"/>
  <c r="G43" i="30"/>
  <c r="G35" i="30"/>
  <c r="G27" i="30"/>
  <c r="G19" i="30"/>
  <c r="G11" i="30"/>
  <c r="L70" i="29"/>
  <c r="D62" i="29"/>
  <c r="G53" i="29"/>
  <c r="J44" i="29"/>
  <c r="M35" i="29"/>
  <c r="F24" i="29"/>
  <c r="I15" i="29"/>
  <c r="H75" i="30"/>
  <c r="H67" i="30"/>
  <c r="H59" i="30"/>
  <c r="H51" i="30"/>
  <c r="H43" i="30"/>
  <c r="H35" i="30"/>
  <c r="H27" i="30"/>
  <c r="H19" i="30"/>
  <c r="H11" i="30"/>
  <c r="D73" i="29"/>
  <c r="G64" i="29"/>
  <c r="J55" i="29"/>
  <c r="M46" i="29"/>
  <c r="F35" i="29"/>
  <c r="I26" i="29"/>
  <c r="L17" i="29"/>
  <c r="D9" i="29"/>
  <c r="I70" i="30"/>
  <c r="I62" i="30"/>
  <c r="I54" i="30"/>
  <c r="I46" i="30"/>
  <c r="I38" i="30"/>
  <c r="I30" i="30"/>
  <c r="I22" i="30"/>
  <c r="I14" i="30"/>
  <c r="G75" i="29"/>
  <c r="J66" i="29"/>
  <c r="M57" i="29"/>
  <c r="F46" i="29"/>
  <c r="I37" i="29"/>
  <c r="L28" i="29"/>
  <c r="D20" i="29"/>
  <c r="G11" i="29"/>
  <c r="J70" i="30"/>
  <c r="J62" i="30"/>
  <c r="J54" i="30"/>
  <c r="J46" i="30"/>
  <c r="J38" i="30"/>
  <c r="J30" i="30"/>
  <c r="J22" i="30"/>
  <c r="J14" i="30"/>
  <c r="F73" i="29"/>
  <c r="I64" i="29"/>
  <c r="L55" i="29"/>
  <c r="D47" i="29"/>
  <c r="G38" i="29"/>
  <c r="J29" i="29"/>
  <c r="M20" i="29"/>
  <c r="D74" i="29"/>
  <c r="G65" i="29"/>
  <c r="J56" i="29"/>
  <c r="M47" i="29"/>
  <c r="F36" i="29"/>
  <c r="I27" i="29"/>
  <c r="L18" i="29"/>
  <c r="D10" i="29"/>
  <c r="D71" i="30"/>
  <c r="D63" i="30"/>
  <c r="D55" i="30"/>
  <c r="D47" i="30"/>
  <c r="D39" i="30"/>
  <c r="D31" i="30"/>
  <c r="D23" i="30"/>
  <c r="D15" i="30"/>
  <c r="D7" i="30"/>
  <c r="J67" i="29"/>
  <c r="M58" i="29"/>
  <c r="F47" i="29"/>
  <c r="I38" i="29"/>
  <c r="L29" i="29"/>
  <c r="E73" i="30"/>
  <c r="E65" i="30"/>
  <c r="E57" i="30"/>
  <c r="E49" i="30"/>
  <c r="E41" i="30"/>
  <c r="E33" i="30"/>
  <c r="E25" i="30"/>
  <c r="E17" i="30"/>
  <c r="E9" i="30"/>
  <c r="J70" i="29"/>
  <c r="M61" i="29"/>
  <c r="F50" i="29"/>
  <c r="I41" i="29"/>
  <c r="F12" i="30"/>
  <c r="F21" i="29"/>
  <c r="D67" i="28"/>
  <c r="D35" i="28"/>
  <c r="G74" i="27"/>
  <c r="G58" i="27"/>
  <c r="G42" i="27"/>
  <c r="G26" i="27"/>
  <c r="G10" i="27"/>
  <c r="D68" i="26"/>
  <c r="E59" i="26"/>
  <c r="F50" i="26"/>
  <c r="G41" i="26"/>
  <c r="H32" i="26"/>
  <c r="I23" i="26"/>
  <c r="J14" i="26"/>
  <c r="D72" i="25"/>
  <c r="D56" i="25"/>
  <c r="D40" i="25"/>
  <c r="F21" i="30"/>
  <c r="M29" i="29"/>
  <c r="D70" i="28"/>
  <c r="D38" i="28"/>
  <c r="F73" i="27"/>
  <c r="F57" i="27"/>
  <c r="F41" i="27"/>
  <c r="F25" i="27"/>
  <c r="F9" i="27"/>
  <c r="G74" i="30"/>
  <c r="G66" i="30"/>
  <c r="G58" i="30"/>
  <c r="G50" i="30"/>
  <c r="G42" i="30"/>
  <c r="G34" i="30"/>
  <c r="G26" i="30"/>
  <c r="G18" i="30"/>
  <c r="G10" i="30"/>
  <c r="D70" i="29"/>
  <c r="G61" i="29"/>
  <c r="J52" i="29"/>
  <c r="M43" i="29"/>
  <c r="F32" i="29"/>
  <c r="I23" i="29"/>
  <c r="L14" i="29"/>
  <c r="H74" i="30"/>
  <c r="H66" i="30"/>
  <c r="H58" i="30"/>
  <c r="H50" i="30"/>
  <c r="H42" i="30"/>
  <c r="H34" i="30"/>
  <c r="H26" i="30"/>
  <c r="H18" i="30"/>
  <c r="H10" i="30"/>
  <c r="G72" i="29"/>
  <c r="J63" i="29"/>
  <c r="M54" i="29"/>
  <c r="F43" i="29"/>
  <c r="I34" i="29"/>
  <c r="L25" i="29"/>
  <c r="D17" i="29"/>
  <c r="G8" i="29"/>
  <c r="I69" i="30"/>
  <c r="I61" i="30"/>
  <c r="I53" i="30"/>
  <c r="I45" i="30"/>
  <c r="I37" i="30"/>
  <c r="I29" i="30"/>
  <c r="I21" i="30"/>
  <c r="I13" i="30"/>
  <c r="J74" i="29"/>
  <c r="M65" i="29"/>
  <c r="F54" i="29"/>
  <c r="I45" i="29"/>
  <c r="L36" i="29"/>
  <c r="D28" i="29"/>
  <c r="G19" i="29"/>
  <c r="J10" i="29"/>
  <c r="J69" i="30"/>
  <c r="J61" i="30"/>
  <c r="J53" i="30"/>
  <c r="J45" i="30"/>
  <c r="J37" i="30"/>
  <c r="J29" i="30"/>
  <c r="J21" i="30"/>
  <c r="J13" i="30"/>
  <c r="I72" i="29"/>
  <c r="L63" i="29"/>
  <c r="D55" i="29"/>
  <c r="G46" i="29"/>
  <c r="J37" i="29"/>
  <c r="M28" i="29"/>
  <c r="F17" i="29"/>
  <c r="G73" i="29"/>
  <c r="J64" i="29"/>
  <c r="M55" i="29"/>
  <c r="F44" i="29"/>
  <c r="I35" i="29"/>
  <c r="L26" i="29"/>
  <c r="D18" i="29"/>
  <c r="G9" i="29"/>
  <c r="D70" i="30"/>
  <c r="D62" i="30"/>
  <c r="D54" i="30"/>
  <c r="D46" i="30"/>
  <c r="D38" i="30"/>
  <c r="D30" i="30"/>
  <c r="D22" i="30"/>
  <c r="D14" i="30"/>
  <c r="J75" i="29"/>
  <c r="M66" i="29"/>
  <c r="F55" i="29"/>
  <c r="I46" i="29"/>
  <c r="L37" i="29"/>
  <c r="D29" i="29"/>
  <c r="E72" i="30"/>
  <c r="E64" i="30"/>
  <c r="E56" i="30"/>
  <c r="E48" i="30"/>
  <c r="E40" i="30"/>
  <c r="E32" i="30"/>
  <c r="E24" i="30"/>
  <c r="E16" i="30"/>
  <c r="E8" i="30"/>
  <c r="M69" i="29"/>
  <c r="F58" i="29"/>
  <c r="I49" i="29"/>
  <c r="F68" i="30"/>
  <c r="L75" i="29"/>
  <c r="J19" i="29"/>
  <c r="E64" i="28"/>
  <c r="E32" i="28"/>
  <c r="E73" i="27"/>
  <c r="E57" i="27"/>
  <c r="E41" i="27"/>
  <c r="E25" i="27"/>
  <c r="E9" i="27"/>
  <c r="E67" i="26"/>
  <c r="F58" i="26"/>
  <c r="G49" i="26"/>
  <c r="H40" i="26"/>
  <c r="I31" i="26"/>
  <c r="J22" i="26"/>
  <c r="D12" i="26"/>
  <c r="D70" i="25"/>
  <c r="D54" i="25"/>
  <c r="D38" i="25"/>
  <c r="F13" i="30"/>
  <c r="D24" i="29"/>
  <c r="E67" i="28"/>
  <c r="E35" i="28"/>
  <c r="D72" i="27"/>
  <c r="D56" i="27"/>
  <c r="D40" i="27"/>
  <c r="D24" i="27"/>
  <c r="D8" i="27"/>
  <c r="G73" i="30"/>
  <c r="G65" i="30"/>
  <c r="G57" i="30"/>
  <c r="G49" i="30"/>
  <c r="G41" i="30"/>
  <c r="G33" i="30"/>
  <c r="G25" i="30"/>
  <c r="G17" i="30"/>
  <c r="G9" i="30"/>
  <c r="G69" i="29"/>
  <c r="J60" i="29"/>
  <c r="M51" i="29"/>
  <c r="F40" i="29"/>
  <c r="I31" i="29"/>
  <c r="L22" i="29"/>
  <c r="D14" i="29"/>
  <c r="H73" i="30"/>
  <c r="H65" i="30"/>
  <c r="H57" i="30"/>
  <c r="H49" i="30"/>
  <c r="H41" i="30"/>
  <c r="H33" i="30"/>
  <c r="H25" i="30"/>
  <c r="H17" i="30"/>
  <c r="H9" i="30"/>
  <c r="J71" i="29"/>
  <c r="M62" i="29"/>
  <c r="F51" i="29"/>
  <c r="I42" i="29"/>
  <c r="L33" i="29"/>
  <c r="D25" i="29"/>
  <c r="G16" i="29"/>
  <c r="J7" i="29"/>
  <c r="I68" i="30"/>
  <c r="I60" i="30"/>
  <c r="I52" i="30"/>
  <c r="I44" i="30"/>
  <c r="I36" i="30"/>
  <c r="I28" i="30"/>
  <c r="I20" i="30"/>
  <c r="I12" i="30"/>
  <c r="M73" i="29"/>
  <c r="F62" i="29"/>
  <c r="I53" i="29"/>
  <c r="L44" i="29"/>
  <c r="D36" i="29"/>
  <c r="G27" i="29"/>
  <c r="J18" i="29"/>
  <c r="M9" i="29"/>
  <c r="J68" i="30"/>
  <c r="J60" i="30"/>
  <c r="J52" i="30"/>
  <c r="J44" i="30"/>
  <c r="J36" i="30"/>
  <c r="J28" i="30"/>
  <c r="J20" i="30"/>
  <c r="J12" i="30"/>
  <c r="L71" i="29"/>
  <c r="D63" i="29"/>
  <c r="G54" i="29"/>
  <c r="J45" i="29"/>
  <c r="M36" i="29"/>
  <c r="F25" i="29"/>
  <c r="I16" i="29"/>
  <c r="J72" i="29"/>
  <c r="M63" i="29"/>
  <c r="F52" i="29"/>
  <c r="I43" i="29"/>
  <c r="L34" i="29"/>
  <c r="D26" i="29"/>
  <c r="G17" i="29"/>
  <c r="J8" i="29"/>
  <c r="D69" i="30"/>
  <c r="D61" i="30"/>
  <c r="D53" i="30"/>
  <c r="D45" i="30"/>
  <c r="D37" i="30"/>
  <c r="D29" i="30"/>
  <c r="D21" i="30"/>
  <c r="D13" i="30"/>
  <c r="M74" i="29"/>
  <c r="F63" i="29"/>
  <c r="I54" i="29"/>
  <c r="L45" i="29"/>
  <c r="D37" i="29"/>
  <c r="G28" i="29"/>
  <c r="E71" i="30"/>
  <c r="E63" i="30"/>
  <c r="E55" i="30"/>
  <c r="E47" i="30"/>
  <c r="E39" i="30"/>
  <c r="E31" i="30"/>
  <c r="E23" i="30"/>
  <c r="E15" i="30"/>
  <c r="E7" i="30"/>
  <c r="F66" i="29"/>
  <c r="I57" i="29"/>
  <c r="L48" i="29"/>
  <c r="F60" i="30"/>
  <c r="G58" i="29"/>
  <c r="I17" i="29"/>
  <c r="D59" i="28"/>
  <c r="D27" i="28"/>
  <c r="G70" i="27"/>
  <c r="G54" i="27"/>
  <c r="G38" i="27"/>
  <c r="G22" i="27"/>
  <c r="E75" i="26"/>
  <c r="F66" i="26"/>
  <c r="G57" i="26"/>
  <c r="H48" i="26"/>
  <c r="I39" i="26"/>
  <c r="J30" i="26"/>
  <c r="D20" i="26"/>
  <c r="E11" i="26"/>
  <c r="D68" i="25"/>
  <c r="D52" i="25"/>
  <c r="F69" i="30"/>
  <c r="M64" i="29"/>
  <c r="L21" i="29"/>
  <c r="D62" i="28"/>
  <c r="D30" i="28"/>
  <c r="F69" i="27"/>
  <c r="F53" i="27"/>
  <c r="F37" i="27"/>
  <c r="F21" i="27"/>
  <c r="F75" i="26"/>
  <c r="G72" i="30"/>
  <c r="G64" i="30"/>
  <c r="G56" i="30"/>
  <c r="G48" i="30"/>
  <c r="G40" i="30"/>
  <c r="G32" i="30"/>
  <c r="G24" i="30"/>
  <c r="G16" i="30"/>
  <c r="G8" i="30"/>
  <c r="J68" i="29"/>
  <c r="M59" i="29"/>
  <c r="F48" i="29"/>
  <c r="I39" i="29"/>
  <c r="L30" i="29"/>
  <c r="D22" i="29"/>
  <c r="G13" i="29"/>
  <c r="H72" i="30"/>
  <c r="H64" i="30"/>
  <c r="H56" i="30"/>
  <c r="H48" i="30"/>
  <c r="H40" i="30"/>
  <c r="H32" i="30"/>
  <c r="H24" i="30"/>
  <c r="H16" i="30"/>
  <c r="H8" i="30"/>
  <c r="M70" i="29"/>
  <c r="F59" i="29"/>
  <c r="I50" i="29"/>
  <c r="L41" i="29"/>
  <c r="D33" i="29"/>
  <c r="G24" i="29"/>
  <c r="J15" i="29"/>
  <c r="I75" i="30"/>
  <c r="I67" i="30"/>
  <c r="I59" i="30"/>
  <c r="I51" i="30"/>
  <c r="I43" i="30"/>
  <c r="I35" i="30"/>
  <c r="I27" i="30"/>
  <c r="I19" i="30"/>
  <c r="I11" i="30"/>
  <c r="F70" i="29"/>
  <c r="I61" i="29"/>
  <c r="L52" i="29"/>
  <c r="D44" i="29"/>
  <c r="G35" i="29"/>
  <c r="J26" i="29"/>
  <c r="M17" i="29"/>
  <c r="J75" i="30"/>
  <c r="J67" i="30"/>
  <c r="J59" i="30"/>
  <c r="J51" i="30"/>
  <c r="J43" i="30"/>
  <c r="J35" i="30"/>
  <c r="J27" i="30"/>
  <c r="J19" i="30"/>
  <c r="J11" i="30"/>
  <c r="D71" i="29"/>
  <c r="G62" i="29"/>
  <c r="J53" i="29"/>
  <c r="M44" i="29"/>
  <c r="F33" i="29"/>
  <c r="I24" i="29"/>
  <c r="L15" i="29"/>
  <c r="M71" i="29"/>
  <c r="F60" i="29"/>
  <c r="I51" i="29"/>
  <c r="L42" i="29"/>
  <c r="D34" i="29"/>
  <c r="G25" i="29"/>
  <c r="J16" i="29"/>
  <c r="M7" i="29"/>
  <c r="D68" i="30"/>
  <c r="D60" i="30"/>
  <c r="D52" i="30"/>
  <c r="D44" i="30"/>
  <c r="D36" i="30"/>
  <c r="D28" i="30"/>
  <c r="D20" i="30"/>
  <c r="D12" i="30"/>
  <c r="F71" i="29"/>
  <c r="I62" i="29"/>
  <c r="L53" i="29"/>
  <c r="D45" i="29"/>
  <c r="G36" i="29"/>
  <c r="J27" i="29"/>
  <c r="E70" i="30"/>
  <c r="E62" i="30"/>
  <c r="E54" i="30"/>
  <c r="E46" i="30"/>
  <c r="E38" i="30"/>
  <c r="E30" i="30"/>
  <c r="E22" i="30"/>
  <c r="E14" i="30"/>
  <c r="F74" i="29"/>
  <c r="I65" i="29"/>
  <c r="L56" i="29"/>
  <c r="D48" i="29"/>
  <c r="F52" i="30"/>
  <c r="I52" i="29"/>
  <c r="L13" i="29"/>
  <c r="E56" i="28"/>
  <c r="E24" i="28"/>
  <c r="E69" i="27"/>
  <c r="E53" i="27"/>
  <c r="E37" i="27"/>
  <c r="E21" i="27"/>
  <c r="F74" i="26"/>
  <c r="G65" i="26"/>
  <c r="H56" i="26"/>
  <c r="I47" i="26"/>
  <c r="J38" i="26"/>
  <c r="D28" i="26"/>
  <c r="E19" i="26"/>
  <c r="F10" i="26"/>
  <c r="D66" i="25"/>
  <c r="D50" i="25"/>
  <c r="F61" i="30"/>
  <c r="D59" i="29"/>
  <c r="J17" i="29"/>
  <c r="E59" i="28"/>
  <c r="E27" i="28"/>
  <c r="D68" i="27"/>
  <c r="D52" i="27"/>
  <c r="D36" i="27"/>
  <c r="D20" i="27"/>
  <c r="G74" i="26"/>
  <c r="G71" i="30"/>
  <c r="G63" i="30"/>
  <c r="G55" i="30"/>
  <c r="G47" i="30"/>
  <c r="G39" i="30"/>
  <c r="G31" i="30"/>
  <c r="G23" i="30"/>
  <c r="G15" i="30"/>
  <c r="G7" i="30"/>
  <c r="M67" i="29"/>
  <c r="F56" i="29"/>
  <c r="I47" i="29"/>
  <c r="L38" i="29"/>
  <c r="D30" i="29"/>
  <c r="G21" i="29"/>
  <c r="J12" i="29"/>
  <c r="H71" i="30"/>
  <c r="H63" i="30"/>
  <c r="H55" i="30"/>
  <c r="H47" i="30"/>
  <c r="H39" i="30"/>
  <c r="H31" i="30"/>
  <c r="H23" i="30"/>
  <c r="H15" i="30"/>
  <c r="H7" i="30"/>
  <c r="F67" i="29"/>
  <c r="I58" i="29"/>
  <c r="L49" i="29"/>
  <c r="D41" i="29"/>
  <c r="G32" i="29"/>
  <c r="J23" i="29"/>
  <c r="M14" i="29"/>
  <c r="I74" i="30"/>
  <c r="I66" i="30"/>
  <c r="I58" i="30"/>
  <c r="I50" i="30"/>
  <c r="I42" i="30"/>
  <c r="I34" i="30"/>
  <c r="I26" i="30"/>
  <c r="I18" i="30"/>
  <c r="I10" i="30"/>
  <c r="I69" i="29"/>
  <c r="L60" i="29"/>
  <c r="D52" i="29"/>
  <c r="G43" i="29"/>
  <c r="J34" i="29"/>
  <c r="M25" i="29"/>
  <c r="F14" i="29"/>
  <c r="J74" i="30"/>
  <c r="J66" i="30"/>
  <c r="J58" i="30"/>
  <c r="J50" i="30"/>
  <c r="J42" i="30"/>
  <c r="J34" i="30"/>
  <c r="J26" i="30"/>
  <c r="J18" i="30"/>
  <c r="J10" i="30"/>
  <c r="G70" i="29"/>
  <c r="J61" i="29"/>
  <c r="M52" i="29"/>
  <c r="F41" i="29"/>
  <c r="I32" i="29"/>
  <c r="L23" i="29"/>
  <c r="D15" i="29"/>
  <c r="F68" i="29"/>
  <c r="I59" i="29"/>
  <c r="L50" i="29"/>
  <c r="D42" i="29"/>
  <c r="G33" i="29"/>
  <c r="J24" i="29"/>
  <c r="M15" i="29"/>
  <c r="D75" i="30"/>
  <c r="D67" i="30"/>
  <c r="D59" i="30"/>
  <c r="D51" i="30"/>
  <c r="D43" i="30"/>
  <c r="D35" i="30"/>
  <c r="D27" i="30"/>
  <c r="D19" i="30"/>
  <c r="D11" i="30"/>
  <c r="I70" i="29"/>
  <c r="L61" i="29"/>
  <c r="D53" i="29"/>
  <c r="G44" i="29"/>
  <c r="J35" i="29"/>
  <c r="M26" i="29"/>
  <c r="E69" i="30"/>
  <c r="E61" i="30"/>
  <c r="E53" i="30"/>
  <c r="E45" i="30"/>
  <c r="E37" i="30"/>
  <c r="E29" i="30"/>
  <c r="E21" i="30"/>
  <c r="E13" i="30"/>
  <c r="I73" i="29"/>
  <c r="L64" i="29"/>
  <c r="D56" i="29"/>
  <c r="G47" i="29"/>
  <c r="F44" i="30"/>
  <c r="M40" i="29"/>
  <c r="G12" i="29"/>
  <c r="D51" i="28"/>
  <c r="D19" i="28"/>
  <c r="G66" i="27"/>
  <c r="G50" i="27"/>
  <c r="G69" i="30"/>
  <c r="G61" i="30"/>
  <c r="G53" i="30"/>
  <c r="G45" i="30"/>
  <c r="G37" i="30"/>
  <c r="G29" i="30"/>
  <c r="G21" i="30"/>
  <c r="G13" i="30"/>
  <c r="F72" i="29"/>
  <c r="I63" i="29"/>
  <c r="L54" i="29"/>
  <c r="D46" i="29"/>
  <c r="G37" i="29"/>
  <c r="J28" i="29"/>
  <c r="M19" i="29"/>
  <c r="F8" i="29"/>
  <c r="H69" i="30"/>
  <c r="H61" i="30"/>
  <c r="H53" i="30"/>
  <c r="H45" i="30"/>
  <c r="H37" i="30"/>
  <c r="H29" i="30"/>
  <c r="H21" i="30"/>
  <c r="H13" i="30"/>
  <c r="I74" i="29"/>
  <c r="L65" i="29"/>
  <c r="D57" i="29"/>
  <c r="G48" i="29"/>
  <c r="J39" i="29"/>
  <c r="M30" i="29"/>
  <c r="F19" i="29"/>
  <c r="I10" i="29"/>
  <c r="I72" i="30"/>
  <c r="I64" i="30"/>
  <c r="I56" i="30"/>
  <c r="I48" i="30"/>
  <c r="I40" i="30"/>
  <c r="I32" i="30"/>
  <c r="I24" i="30"/>
  <c r="I16" i="30"/>
  <c r="I8" i="30"/>
  <c r="D68" i="29"/>
  <c r="G59" i="29"/>
  <c r="J50" i="29"/>
  <c r="M41" i="29"/>
  <c r="F30" i="29"/>
  <c r="I21" i="29"/>
  <c r="L12" i="29"/>
  <c r="J72" i="30"/>
  <c r="J64" i="30"/>
  <c r="J56" i="30"/>
  <c r="J48" i="30"/>
  <c r="J40" i="30"/>
  <c r="J32" i="30"/>
  <c r="J24" i="30"/>
  <c r="J16" i="30"/>
  <c r="J8" i="30"/>
  <c r="M68" i="29"/>
  <c r="F57" i="29"/>
  <c r="I48" i="29"/>
  <c r="L39" i="29"/>
  <c r="D31" i="29"/>
  <c r="G22" i="29"/>
  <c r="I75" i="29"/>
  <c r="L66" i="29"/>
  <c r="D58" i="29"/>
  <c r="G49" i="29"/>
  <c r="J40" i="29"/>
  <c r="M31" i="29"/>
  <c r="F20" i="29"/>
  <c r="I11" i="29"/>
  <c r="D73" i="30"/>
  <c r="D65" i="30"/>
  <c r="D57" i="30"/>
  <c r="D49" i="30"/>
  <c r="D41" i="30"/>
  <c r="D33" i="30"/>
  <c r="D25" i="30"/>
  <c r="D17" i="30"/>
  <c r="D9" i="30"/>
  <c r="D69" i="29"/>
  <c r="G60" i="29"/>
  <c r="J51" i="29"/>
  <c r="M42" i="29"/>
  <c r="F31" i="29"/>
  <c r="E75" i="30"/>
  <c r="E67" i="30"/>
  <c r="E59" i="30"/>
  <c r="E51" i="30"/>
  <c r="E43" i="30"/>
  <c r="E35" i="30"/>
  <c r="E27" i="30"/>
  <c r="E19" i="30"/>
  <c r="E11" i="30"/>
  <c r="D72" i="29"/>
  <c r="G63" i="29"/>
  <c r="J54" i="29"/>
  <c r="M45" i="29"/>
  <c r="F28" i="30"/>
  <c r="F29" i="29"/>
  <c r="D75" i="28"/>
  <c r="D43" i="28"/>
  <c r="D11" i="28"/>
  <c r="G62" i="27"/>
  <c r="G46" i="27"/>
  <c r="G30" i="27"/>
  <c r="G14" i="27"/>
  <c r="I71" i="26"/>
  <c r="J62" i="26"/>
  <c r="D52" i="26"/>
  <c r="E43" i="26"/>
  <c r="F34" i="26"/>
  <c r="G25" i="26"/>
  <c r="H16" i="26"/>
  <c r="I7" i="26"/>
  <c r="D60" i="25"/>
  <c r="D44" i="25"/>
  <c r="F37" i="30"/>
  <c r="J38" i="29"/>
  <c r="D8" i="29"/>
  <c r="D46" i="28"/>
  <c r="D14" i="28"/>
  <c r="F61" i="27"/>
  <c r="F45" i="27"/>
  <c r="F29" i="27"/>
  <c r="F13" i="27"/>
  <c r="J71" i="26"/>
  <c r="G70" i="30"/>
  <c r="G38" i="30"/>
  <c r="M75" i="29"/>
  <c r="D38" i="29"/>
  <c r="H70" i="30"/>
  <c r="H38" i="30"/>
  <c r="F75" i="29"/>
  <c r="G40" i="29"/>
  <c r="I73" i="30"/>
  <c r="I41" i="30"/>
  <c r="I9" i="30"/>
  <c r="J42" i="29"/>
  <c r="J73" i="30"/>
  <c r="J41" i="30"/>
  <c r="J9" i="30"/>
  <c r="I40" i="29"/>
  <c r="I67" i="29"/>
  <c r="J32" i="29"/>
  <c r="D66" i="30"/>
  <c r="D34" i="30"/>
  <c r="L69" i="29"/>
  <c r="M34" i="29"/>
  <c r="E52" i="30"/>
  <c r="E20" i="30"/>
  <c r="G55" i="29"/>
  <c r="M10" i="29"/>
  <c r="E49" i="27"/>
  <c r="G73" i="26"/>
  <c r="E51" i="26"/>
  <c r="F26" i="26"/>
  <c r="D64" i="25"/>
  <c r="F29" i="30"/>
  <c r="E51" i="28"/>
  <c r="F49" i="27"/>
  <c r="D12" i="27"/>
  <c r="I64" i="26"/>
  <c r="J55" i="26"/>
  <c r="D45" i="26"/>
  <c r="E36" i="26"/>
  <c r="F27" i="26"/>
  <c r="F54" i="30"/>
  <c r="G42" i="29"/>
  <c r="D11" i="29"/>
  <c r="D49" i="28"/>
  <c r="D17" i="28"/>
  <c r="E64" i="27"/>
  <c r="E48" i="27"/>
  <c r="E32" i="27"/>
  <c r="E16" i="27"/>
  <c r="J72" i="26"/>
  <c r="D62" i="26"/>
  <c r="E53" i="26"/>
  <c r="F44" i="26"/>
  <c r="G35" i="26"/>
  <c r="H26" i="26"/>
  <c r="I17" i="26"/>
  <c r="J8" i="26"/>
  <c r="F23" i="30"/>
  <c r="I33" i="29"/>
  <c r="D7" i="29"/>
  <c r="D44" i="28"/>
  <c r="D12" i="28"/>
  <c r="D63" i="27"/>
  <c r="D47" i="27"/>
  <c r="D31" i="27"/>
  <c r="D15" i="27"/>
  <c r="D71" i="26"/>
  <c r="E62" i="26"/>
  <c r="F53" i="26"/>
  <c r="G44" i="26"/>
  <c r="H35" i="26"/>
  <c r="I26" i="26"/>
  <c r="J17" i="26"/>
  <c r="D7" i="26"/>
  <c r="F16" i="30"/>
  <c r="J33" i="29"/>
  <c r="F7" i="29"/>
  <c r="E44" i="28"/>
  <c r="E12" i="28"/>
  <c r="E63" i="27"/>
  <c r="E47" i="27"/>
  <c r="E31" i="27"/>
  <c r="E15" i="27"/>
  <c r="E71" i="26"/>
  <c r="F62" i="26"/>
  <c r="G53" i="26"/>
  <c r="F73" i="30"/>
  <c r="F9" i="30"/>
  <c r="I25" i="29"/>
  <c r="D74" i="28"/>
  <c r="D42" i="28"/>
  <c r="D10" i="28"/>
  <c r="F63" i="27"/>
  <c r="F47" i="27"/>
  <c r="F31" i="27"/>
  <c r="F15" i="27"/>
  <c r="F71" i="26"/>
  <c r="G62" i="26"/>
  <c r="H53" i="26"/>
  <c r="I44" i="26"/>
  <c r="J35" i="26"/>
  <c r="D25" i="26"/>
  <c r="E16" i="26"/>
  <c r="F7" i="26"/>
  <c r="E61" i="25"/>
  <c r="E45" i="25"/>
  <c r="E29" i="25"/>
  <c r="F34" i="30"/>
  <c r="F45" i="29"/>
  <c r="F13" i="29"/>
  <c r="E58" i="28"/>
  <c r="E26" i="28"/>
  <c r="E70" i="27"/>
  <c r="E54" i="27"/>
  <c r="E38" i="27"/>
  <c r="E22" i="27"/>
  <c r="D74" i="26"/>
  <c r="E65" i="26"/>
  <c r="F56" i="26"/>
  <c r="G47" i="26"/>
  <c r="H38" i="26"/>
  <c r="I29" i="26"/>
  <c r="J20" i="26"/>
  <c r="D10" i="26"/>
  <c r="D57" i="24"/>
  <c r="D25" i="24"/>
  <c r="E53" i="28"/>
  <c r="I62" i="26"/>
  <c r="D19" i="26"/>
  <c r="D18" i="25"/>
  <c r="D20" i="24"/>
  <c r="K70" i="23"/>
  <c r="G68" i="30"/>
  <c r="G36" i="30"/>
  <c r="I71" i="29"/>
  <c r="J36" i="29"/>
  <c r="H68" i="30"/>
  <c r="H36" i="30"/>
  <c r="L73" i="29"/>
  <c r="M38" i="29"/>
  <c r="I71" i="30"/>
  <c r="I39" i="30"/>
  <c r="I7" i="30"/>
  <c r="F38" i="29"/>
  <c r="J71" i="30"/>
  <c r="J39" i="30"/>
  <c r="J7" i="30"/>
  <c r="D39" i="29"/>
  <c r="D66" i="29"/>
  <c r="F28" i="29"/>
  <c r="D64" i="30"/>
  <c r="D32" i="30"/>
  <c r="G68" i="29"/>
  <c r="I30" i="29"/>
  <c r="E50" i="30"/>
  <c r="E18" i="30"/>
  <c r="M53" i="29"/>
  <c r="E72" i="28"/>
  <c r="E45" i="27"/>
  <c r="H72" i="26"/>
  <c r="J46" i="26"/>
  <c r="H24" i="26"/>
  <c r="D62" i="25"/>
  <c r="F53" i="29"/>
  <c r="E43" i="28"/>
  <c r="D48" i="27"/>
  <c r="H73" i="26"/>
  <c r="J63" i="26"/>
  <c r="D53" i="26"/>
  <c r="E44" i="26"/>
  <c r="F35" i="26"/>
  <c r="G26" i="26"/>
  <c r="F46" i="30"/>
  <c r="L35" i="29"/>
  <c r="J9" i="29"/>
  <c r="E46" i="28"/>
  <c r="E14" i="28"/>
  <c r="G61" i="27"/>
  <c r="G45" i="27"/>
  <c r="G29" i="27"/>
  <c r="G13" i="27"/>
  <c r="D70" i="26"/>
  <c r="E61" i="26"/>
  <c r="F52" i="26"/>
  <c r="G43" i="26"/>
  <c r="H34" i="26"/>
  <c r="I25" i="26"/>
  <c r="J16" i="26"/>
  <c r="D75" i="24"/>
  <c r="F15" i="30"/>
  <c r="J30" i="29"/>
  <c r="E73" i="28"/>
  <c r="E41" i="28"/>
  <c r="E9" i="28"/>
  <c r="F60" i="27"/>
  <c r="F44" i="27"/>
  <c r="F28" i="27"/>
  <c r="F12" i="27"/>
  <c r="E70" i="26"/>
  <c r="F61" i="26"/>
  <c r="G52" i="26"/>
  <c r="H43" i="26"/>
  <c r="I34" i="26"/>
  <c r="J25" i="26"/>
  <c r="D15" i="26"/>
  <c r="F72" i="30"/>
  <c r="F8" i="30"/>
  <c r="L27" i="29"/>
  <c r="D71" i="28"/>
  <c r="D39" i="28"/>
  <c r="D7" i="28"/>
  <c r="G60" i="27"/>
  <c r="G44" i="27"/>
  <c r="G28" i="27"/>
  <c r="G12" i="27"/>
  <c r="F70" i="26"/>
  <c r="G61" i="26"/>
  <c r="H52" i="26"/>
  <c r="F65" i="30"/>
  <c r="J73" i="29"/>
  <c r="J22" i="29"/>
  <c r="E71" i="28"/>
  <c r="E39" i="28"/>
  <c r="E7" i="28"/>
  <c r="D62" i="27"/>
  <c r="D46" i="27"/>
  <c r="D30" i="27"/>
  <c r="D14" i="27"/>
  <c r="G70" i="26"/>
  <c r="H61" i="26"/>
  <c r="I52" i="26"/>
  <c r="J43" i="26"/>
  <c r="D33" i="26"/>
  <c r="E24" i="26"/>
  <c r="F15" i="26"/>
  <c r="E75" i="25"/>
  <c r="E59" i="25"/>
  <c r="E43" i="25"/>
  <c r="E27" i="25"/>
  <c r="F26" i="30"/>
  <c r="F37" i="29"/>
  <c r="L11" i="29"/>
  <c r="D53" i="28"/>
  <c r="D21" i="28"/>
  <c r="G67" i="27"/>
  <c r="G51" i="27"/>
  <c r="G35" i="27"/>
  <c r="G19" i="27"/>
  <c r="E73" i="26"/>
  <c r="F64" i="26"/>
  <c r="G55" i="26"/>
  <c r="H46" i="26"/>
  <c r="I37" i="26"/>
  <c r="J28" i="26"/>
  <c r="D18" i="26"/>
  <c r="E9" i="26"/>
  <c r="D53" i="24"/>
  <c r="D21" i="24"/>
  <c r="D32" i="28"/>
  <c r="G62" i="30"/>
  <c r="G30" i="30"/>
  <c r="F64" i="29"/>
  <c r="G29" i="29"/>
  <c r="H62" i="30"/>
  <c r="H30" i="30"/>
  <c r="I66" i="29"/>
  <c r="J31" i="29"/>
  <c r="I65" i="30"/>
  <c r="I33" i="30"/>
  <c r="L68" i="29"/>
  <c r="M33" i="29"/>
  <c r="J65" i="30"/>
  <c r="J33" i="30"/>
  <c r="J69" i="29"/>
  <c r="L31" i="29"/>
  <c r="L58" i="29"/>
  <c r="M23" i="29"/>
  <c r="D58" i="30"/>
  <c r="D26" i="30"/>
  <c r="D61" i="29"/>
  <c r="F23" i="29"/>
  <c r="E44" i="30"/>
  <c r="E12" i="30"/>
  <c r="J46" i="29"/>
  <c r="E48" i="28"/>
  <c r="G34" i="27"/>
  <c r="J70" i="26"/>
  <c r="D44" i="26"/>
  <c r="F18" i="26"/>
  <c r="D58" i="25"/>
  <c r="J41" i="29"/>
  <c r="D22" i="28"/>
  <c r="D44" i="27"/>
  <c r="I72" i="26"/>
  <c r="D61" i="26"/>
  <c r="E52" i="26"/>
  <c r="F43" i="26"/>
  <c r="G34" i="26"/>
  <c r="H25" i="26"/>
  <c r="F38" i="30"/>
  <c r="M32" i="29"/>
  <c r="D73" i="28"/>
  <c r="D41" i="28"/>
  <c r="D9" i="28"/>
  <c r="E60" i="27"/>
  <c r="E44" i="27"/>
  <c r="E28" i="27"/>
  <c r="E12" i="27"/>
  <c r="E69" i="26"/>
  <c r="F60" i="26"/>
  <c r="G51" i="26"/>
  <c r="H42" i="26"/>
  <c r="I33" i="26"/>
  <c r="J24" i="26"/>
  <c r="D14" i="26"/>
  <c r="F71" i="30"/>
  <c r="F7" i="30"/>
  <c r="L24" i="29"/>
  <c r="D68" i="28"/>
  <c r="D36" i="28"/>
  <c r="D75" i="27"/>
  <c r="D59" i="27"/>
  <c r="D43" i="27"/>
  <c r="D27" i="27"/>
  <c r="D11" i="27"/>
  <c r="F69" i="26"/>
  <c r="G60" i="26"/>
  <c r="H51" i="26"/>
  <c r="I42" i="26"/>
  <c r="J33" i="26"/>
  <c r="D23" i="26"/>
  <c r="E14" i="26"/>
  <c r="F64" i="30"/>
  <c r="M72" i="29"/>
  <c r="M24" i="29"/>
  <c r="E68" i="28"/>
  <c r="E36" i="28"/>
  <c r="E75" i="27"/>
  <c r="E59" i="27"/>
  <c r="E43" i="27"/>
  <c r="E27" i="27"/>
  <c r="E11" i="27"/>
  <c r="G69" i="26"/>
  <c r="H60" i="26"/>
  <c r="I51" i="26"/>
  <c r="F57" i="30"/>
  <c r="L67" i="29"/>
  <c r="I20" i="29"/>
  <c r="D66" i="28"/>
  <c r="D34" i="28"/>
  <c r="F75" i="27"/>
  <c r="F59" i="27"/>
  <c r="F43" i="27"/>
  <c r="F27" i="27"/>
  <c r="F11" i="27"/>
  <c r="H69" i="26"/>
  <c r="I60" i="26"/>
  <c r="J51" i="26"/>
  <c r="D41" i="26"/>
  <c r="E32" i="26"/>
  <c r="F23" i="26"/>
  <c r="G14" i="26"/>
  <c r="E73" i="25"/>
  <c r="E57" i="25"/>
  <c r="E41" i="25"/>
  <c r="E25" i="25"/>
  <c r="F18" i="30"/>
  <c r="G34" i="29"/>
  <c r="G10" i="29"/>
  <c r="E50" i="28"/>
  <c r="E18" i="28"/>
  <c r="E66" i="27"/>
  <c r="E50" i="27"/>
  <c r="E34" i="27"/>
  <c r="E18" i="27"/>
  <c r="F72" i="26"/>
  <c r="G63" i="26"/>
  <c r="H54" i="26"/>
  <c r="I45" i="26"/>
  <c r="J36" i="26"/>
  <c r="D26" i="26"/>
  <c r="E17" i="26"/>
  <c r="F8" i="26"/>
  <c r="D49" i="24"/>
  <c r="D17" i="24"/>
  <c r="D73" i="27"/>
  <c r="G60" i="30"/>
  <c r="G28" i="30"/>
  <c r="L62" i="29"/>
  <c r="M27" i="29"/>
  <c r="H60" i="30"/>
  <c r="H28" i="30"/>
  <c r="D65" i="29"/>
  <c r="F27" i="29"/>
  <c r="I63" i="30"/>
  <c r="I31" i="30"/>
  <c r="G67" i="29"/>
  <c r="I29" i="29"/>
  <c r="J63" i="30"/>
  <c r="J31" i="30"/>
  <c r="F65" i="29"/>
  <c r="G30" i="29"/>
  <c r="G57" i="29"/>
  <c r="I19" i="29"/>
  <c r="D56" i="30"/>
  <c r="D24" i="30"/>
  <c r="J59" i="29"/>
  <c r="E74" i="30"/>
  <c r="E42" i="30"/>
  <c r="E10" i="30"/>
  <c r="F42" i="29"/>
  <c r="E40" i="28"/>
  <c r="E33" i="27"/>
  <c r="H64" i="26"/>
  <c r="F42" i="26"/>
  <c r="G17" i="26"/>
  <c r="D48" i="25"/>
  <c r="L32" i="29"/>
  <c r="E19" i="28"/>
  <c r="F33" i="27"/>
  <c r="D69" i="26"/>
  <c r="E60" i="26"/>
  <c r="F51" i="26"/>
  <c r="G42" i="26"/>
  <c r="H33" i="26"/>
  <c r="I24" i="26"/>
  <c r="F30" i="30"/>
  <c r="D27" i="29"/>
  <c r="E70" i="28"/>
  <c r="E38" i="28"/>
  <c r="G73" i="27"/>
  <c r="G57" i="27"/>
  <c r="G41" i="27"/>
  <c r="G25" i="27"/>
  <c r="G9" i="27"/>
  <c r="F68" i="26"/>
  <c r="G59" i="26"/>
  <c r="H50" i="26"/>
  <c r="I41" i="26"/>
  <c r="J32" i="26"/>
  <c r="D22" i="26"/>
  <c r="E13" i="26"/>
  <c r="F63" i="30"/>
  <c r="G66" i="29"/>
  <c r="G20" i="29"/>
  <c r="E65" i="28"/>
  <c r="E33" i="28"/>
  <c r="F72" i="27"/>
  <c r="F56" i="27"/>
  <c r="F40" i="27"/>
  <c r="F24" i="27"/>
  <c r="F8" i="27"/>
  <c r="G68" i="26"/>
  <c r="H59" i="26"/>
  <c r="I50" i="26"/>
  <c r="J41" i="26"/>
  <c r="D31" i="26"/>
  <c r="E22" i="26"/>
  <c r="F13" i="26"/>
  <c r="F56" i="30"/>
  <c r="D67" i="29"/>
  <c r="I22" i="29"/>
  <c r="D63" i="28"/>
  <c r="D31" i="28"/>
  <c r="G72" i="27"/>
  <c r="G56" i="27"/>
  <c r="G40" i="27"/>
  <c r="G24" i="27"/>
  <c r="G8" i="27"/>
  <c r="H68" i="26"/>
  <c r="I59" i="26"/>
  <c r="J50" i="26"/>
  <c r="F49" i="30"/>
  <c r="G50" i="29"/>
  <c r="M18" i="29"/>
  <c r="E63" i="28"/>
  <c r="E31" i="28"/>
  <c r="D74" i="27"/>
  <c r="D58" i="27"/>
  <c r="D42" i="27"/>
  <c r="D26" i="27"/>
  <c r="D10" i="27"/>
  <c r="I68" i="26"/>
  <c r="J59" i="26"/>
  <c r="D49" i="26"/>
  <c r="E40" i="26"/>
  <c r="F31" i="26"/>
  <c r="G22" i="26"/>
  <c r="H13" i="26"/>
  <c r="E71" i="25"/>
  <c r="E55" i="25"/>
  <c r="E39" i="25"/>
  <c r="F74" i="30"/>
  <c r="F10" i="30"/>
  <c r="I28" i="29"/>
  <c r="M8" i="29"/>
  <c r="D45" i="28"/>
  <c r="D13" i="28"/>
  <c r="G63" i="27"/>
  <c r="G47" i="27"/>
  <c r="G31" i="27"/>
  <c r="G15" i="27"/>
  <c r="G71" i="26"/>
  <c r="H62" i="26"/>
  <c r="I53" i="26"/>
  <c r="J44" i="26"/>
  <c r="G54" i="30"/>
  <c r="G22" i="30"/>
  <c r="I55" i="29"/>
  <c r="J20" i="29"/>
  <c r="H54" i="30"/>
  <c r="H22" i="30"/>
  <c r="L57" i="29"/>
  <c r="M22" i="29"/>
  <c r="I57" i="30"/>
  <c r="I25" i="30"/>
  <c r="D60" i="29"/>
  <c r="F22" i="29"/>
  <c r="J57" i="30"/>
  <c r="J25" i="30"/>
  <c r="M60" i="29"/>
  <c r="D23" i="29"/>
  <c r="D50" i="29"/>
  <c r="F12" i="29"/>
  <c r="D50" i="30"/>
  <c r="D18" i="30"/>
  <c r="G52" i="29"/>
  <c r="E68" i="30"/>
  <c r="E36" i="30"/>
  <c r="L72" i="29"/>
  <c r="F36" i="30"/>
  <c r="E16" i="28"/>
  <c r="E29" i="27"/>
  <c r="I63" i="26"/>
  <c r="D36" i="26"/>
  <c r="I15" i="26"/>
  <c r="D46" i="25"/>
  <c r="M13" i="29"/>
  <c r="E11" i="28"/>
  <c r="D32" i="27"/>
  <c r="E68" i="26"/>
  <c r="F59" i="26"/>
  <c r="G50" i="26"/>
  <c r="H41" i="26"/>
  <c r="I32" i="26"/>
  <c r="J23" i="26"/>
  <c r="F22" i="30"/>
  <c r="M21" i="29"/>
  <c r="D65" i="28"/>
  <c r="D33" i="28"/>
  <c r="E72" i="27"/>
  <c r="E56" i="27"/>
  <c r="E40" i="27"/>
  <c r="E24" i="27"/>
  <c r="E8" i="27"/>
  <c r="G67" i="26"/>
  <c r="H58" i="26"/>
  <c r="I49" i="26"/>
  <c r="J40" i="26"/>
  <c r="D30" i="26"/>
  <c r="E21" i="26"/>
  <c r="F12" i="26"/>
  <c r="F55" i="30"/>
  <c r="I60" i="29"/>
  <c r="F18" i="29"/>
  <c r="D60" i="28"/>
  <c r="D28" i="28"/>
  <c r="D71" i="27"/>
  <c r="D55" i="27"/>
  <c r="D39" i="27"/>
  <c r="D23" i="27"/>
  <c r="D7" i="27"/>
  <c r="H67" i="26"/>
  <c r="I58" i="26"/>
  <c r="J49" i="26"/>
  <c r="D39" i="26"/>
  <c r="E30" i="26"/>
  <c r="F21" i="26"/>
  <c r="G12" i="26"/>
  <c r="F48" i="30"/>
  <c r="F61" i="29"/>
  <c r="G18" i="29"/>
  <c r="E60" i="28"/>
  <c r="E28" i="28"/>
  <c r="E71" i="27"/>
  <c r="E55" i="27"/>
  <c r="E39" i="27"/>
  <c r="E23" i="27"/>
  <c r="E7" i="27"/>
  <c r="I67" i="26"/>
  <c r="J58" i="26"/>
  <c r="D48" i="26"/>
  <c r="F41" i="30"/>
  <c r="I44" i="29"/>
  <c r="L16" i="29"/>
  <c r="D58" i="28"/>
  <c r="D26" i="28"/>
  <c r="F71" i="27"/>
  <c r="F55" i="27"/>
  <c r="F39" i="27"/>
  <c r="F23" i="27"/>
  <c r="F7" i="27"/>
  <c r="J67" i="26"/>
  <c r="D57" i="26"/>
  <c r="E48" i="26"/>
  <c r="F39" i="26"/>
  <c r="G30" i="26"/>
  <c r="H21" i="26"/>
  <c r="I12" i="26"/>
  <c r="E69" i="25"/>
  <c r="E53" i="25"/>
  <c r="E37" i="25"/>
  <c r="F66" i="30"/>
  <c r="G74" i="29"/>
  <c r="J25" i="29"/>
  <c r="E74" i="28"/>
  <c r="E42" i="28"/>
  <c r="E10" i="28"/>
  <c r="E62" i="27"/>
  <c r="E46" i="27"/>
  <c r="G46" i="30"/>
  <c r="G14" i="30"/>
  <c r="L46" i="29"/>
  <c r="M11" i="29"/>
  <c r="H46" i="30"/>
  <c r="H14" i="30"/>
  <c r="D49" i="29"/>
  <c r="F11" i="29"/>
  <c r="I49" i="30"/>
  <c r="I17" i="30"/>
  <c r="G51" i="29"/>
  <c r="I13" i="29"/>
  <c r="J49" i="30"/>
  <c r="J17" i="30"/>
  <c r="F49" i="29"/>
  <c r="G14" i="29"/>
  <c r="G41" i="29"/>
  <c r="D74" i="30"/>
  <c r="D42" i="30"/>
  <c r="D10" i="30"/>
  <c r="J43" i="29"/>
  <c r="E60" i="30"/>
  <c r="E28" i="30"/>
  <c r="D64" i="29"/>
  <c r="D35" i="29"/>
  <c r="E65" i="27"/>
  <c r="E17" i="27"/>
  <c r="I55" i="26"/>
  <c r="G33" i="26"/>
  <c r="H8" i="26"/>
  <c r="F53" i="30"/>
  <c r="E75" i="28"/>
  <c r="D64" i="27"/>
  <c r="F17" i="27"/>
  <c r="G66" i="26"/>
  <c r="H57" i="26"/>
  <c r="I48" i="26"/>
  <c r="J39" i="26"/>
  <c r="D29" i="26"/>
  <c r="F70" i="30"/>
  <c r="J65" i="29"/>
  <c r="D16" i="29"/>
  <c r="D57" i="28"/>
  <c r="D25" i="28"/>
  <c r="E68" i="27"/>
  <c r="E52" i="27"/>
  <c r="E36" i="27"/>
  <c r="E20" i="27"/>
  <c r="H74" i="26"/>
  <c r="I65" i="26"/>
  <c r="J56" i="26"/>
  <c r="D46" i="26"/>
  <c r="E37" i="26"/>
  <c r="F28" i="26"/>
  <c r="G19" i="26"/>
  <c r="H10" i="26"/>
  <c r="F39" i="30"/>
  <c r="D43" i="29"/>
  <c r="M12" i="29"/>
  <c r="D52" i="28"/>
  <c r="D20" i="28"/>
  <c r="D67" i="27"/>
  <c r="D51" i="27"/>
  <c r="D35" i="27"/>
  <c r="D19" i="27"/>
  <c r="I74" i="26"/>
  <c r="J65" i="26"/>
  <c r="D55" i="26"/>
  <c r="E46" i="26"/>
  <c r="F37" i="26"/>
  <c r="G28" i="26"/>
  <c r="H19" i="26"/>
  <c r="I10" i="26"/>
  <c r="F32" i="30"/>
  <c r="L43" i="29"/>
  <c r="D13" i="29"/>
  <c r="E52" i="28"/>
  <c r="E20" i="28"/>
  <c r="E67" i="27"/>
  <c r="E51" i="27"/>
  <c r="E35" i="27"/>
  <c r="E19" i="27"/>
  <c r="J74" i="26"/>
  <c r="D64" i="26"/>
  <c r="E55" i="26"/>
  <c r="F46" i="26"/>
  <c r="F25" i="30"/>
  <c r="F34" i="29"/>
  <c r="L8" i="29"/>
  <c r="D50" i="28"/>
  <c r="D18" i="28"/>
  <c r="F67" i="27"/>
  <c r="F51" i="27"/>
  <c r="F35" i="27"/>
  <c r="F19" i="27"/>
  <c r="D73" i="26"/>
  <c r="E64" i="26"/>
  <c r="F55" i="26"/>
  <c r="G46" i="26"/>
  <c r="H37" i="26"/>
  <c r="I28" i="26"/>
  <c r="J19" i="26"/>
  <c r="D9" i="26"/>
  <c r="E65" i="25"/>
  <c r="E49" i="25"/>
  <c r="E33" i="25"/>
  <c r="F50" i="30"/>
  <c r="M56" i="29"/>
  <c r="M16" i="29"/>
  <c r="E66" i="28"/>
  <c r="E34" i="28"/>
  <c r="E74" i="27"/>
  <c r="E58" i="27"/>
  <c r="E42" i="27"/>
  <c r="E26" i="27"/>
  <c r="E10" i="27"/>
  <c r="J68" i="26"/>
  <c r="D58" i="26"/>
  <c r="E49" i="26"/>
  <c r="F40" i="26"/>
  <c r="G52" i="30"/>
  <c r="H52" i="30"/>
  <c r="I55" i="30"/>
  <c r="J55" i="30"/>
  <c r="J48" i="29"/>
  <c r="M50" i="29"/>
  <c r="F20" i="30"/>
  <c r="E35" i="26"/>
  <c r="F65" i="27"/>
  <c r="H49" i="26"/>
  <c r="F14" i="30"/>
  <c r="G69" i="27"/>
  <c r="G75" i="26"/>
  <c r="D38" i="26"/>
  <c r="F47" i="30"/>
  <c r="E25" i="28"/>
  <c r="F20" i="27"/>
  <c r="D47" i="26"/>
  <c r="H11" i="26"/>
  <c r="D55" i="28"/>
  <c r="G36" i="27"/>
  <c r="D56" i="26"/>
  <c r="F10" i="29"/>
  <c r="D54" i="27"/>
  <c r="D65" i="26"/>
  <c r="H29" i="26"/>
  <c r="E51" i="25"/>
  <c r="D21" i="29"/>
  <c r="G59" i="27"/>
  <c r="G11" i="27"/>
  <c r="J52" i="26"/>
  <c r="F32" i="26"/>
  <c r="F16" i="26"/>
  <c r="D65" i="24"/>
  <c r="D9" i="24"/>
  <c r="J69" i="26"/>
  <c r="I16" i="26"/>
  <c r="D10" i="25"/>
  <c r="D75" i="23"/>
  <c r="D67" i="23"/>
  <c r="L59" i="23"/>
  <c r="I52" i="23"/>
  <c r="F45" i="23"/>
  <c r="K38" i="23"/>
  <c r="H31" i="23"/>
  <c r="E24" i="23"/>
  <c r="J17" i="23"/>
  <c r="G10" i="23"/>
  <c r="G66" i="22"/>
  <c r="G50" i="22"/>
  <c r="G34" i="22"/>
  <c r="G18" i="22"/>
  <c r="E13" i="28"/>
  <c r="G56" i="26"/>
  <c r="I14" i="26"/>
  <c r="E52" i="25"/>
  <c r="E18" i="25"/>
  <c r="D16" i="24"/>
  <c r="D70" i="23"/>
  <c r="L62" i="23"/>
  <c r="I55" i="23"/>
  <c r="F48" i="23"/>
  <c r="K41" i="23"/>
  <c r="H34" i="23"/>
  <c r="E27" i="23"/>
  <c r="J20" i="23"/>
  <c r="G13" i="23"/>
  <c r="D72" i="22"/>
  <c r="F69" i="29"/>
  <c r="F22" i="27"/>
  <c r="E26" i="26"/>
  <c r="D27" i="25"/>
  <c r="D44" i="24"/>
  <c r="G72" i="23"/>
  <c r="D65" i="23"/>
  <c r="L57" i="23"/>
  <c r="I50" i="23"/>
  <c r="F43" i="23"/>
  <c r="K36" i="23"/>
  <c r="H29" i="23"/>
  <c r="E22" i="23"/>
  <c r="J15" i="23"/>
  <c r="G8" i="23"/>
  <c r="G61" i="22"/>
  <c r="G45" i="22"/>
  <c r="F34" i="27"/>
  <c r="F30" i="26"/>
  <c r="D69" i="25"/>
  <c r="D37" i="25"/>
  <c r="D63" i="24"/>
  <c r="E73" i="23"/>
  <c r="J66" i="23"/>
  <c r="G59" i="23"/>
  <c r="D52" i="23"/>
  <c r="L44" i="23"/>
  <c r="I37" i="23"/>
  <c r="F30" i="23"/>
  <c r="K23" i="23"/>
  <c r="H16" i="23"/>
  <c r="E9" i="23"/>
  <c r="F64" i="22"/>
  <c r="F48" i="22"/>
  <c r="F32" i="22"/>
  <c r="F16" i="22"/>
  <c r="D64" i="28"/>
  <c r="D59" i="26"/>
  <c r="H15" i="26"/>
  <c r="E19" i="25"/>
  <c r="D18" i="24"/>
  <c r="J69" i="23"/>
  <c r="G62" i="23"/>
  <c r="D55" i="23"/>
  <c r="L47" i="23"/>
  <c r="I40" i="23"/>
  <c r="F33" i="23"/>
  <c r="K26" i="23"/>
  <c r="H19" i="23"/>
  <c r="E12" i="23"/>
  <c r="G72" i="22"/>
  <c r="G56" i="22"/>
  <c r="D24" i="28"/>
  <c r="F38" i="26"/>
  <c r="G13" i="26"/>
  <c r="E54" i="25"/>
  <c r="D17" i="25"/>
  <c r="D14" i="24"/>
  <c r="K69" i="23"/>
  <c r="H62" i="23"/>
  <c r="E55" i="23"/>
  <c r="G44" i="30"/>
  <c r="H44" i="30"/>
  <c r="I47" i="30"/>
  <c r="J47" i="30"/>
  <c r="M39" i="29"/>
  <c r="F39" i="29"/>
  <c r="G26" i="29"/>
  <c r="E27" i="26"/>
  <c r="D60" i="27"/>
  <c r="J47" i="26"/>
  <c r="L59" i="29"/>
  <c r="G65" i="27"/>
  <c r="I73" i="26"/>
  <c r="F36" i="26"/>
  <c r="F31" i="30"/>
  <c r="E17" i="28"/>
  <c r="F16" i="27"/>
  <c r="F45" i="26"/>
  <c r="J9" i="26"/>
  <c r="D47" i="28"/>
  <c r="G32" i="27"/>
  <c r="F54" i="26"/>
  <c r="G7" i="29"/>
  <c r="D50" i="27"/>
  <c r="F63" i="26"/>
  <c r="J27" i="26"/>
  <c r="E47" i="25"/>
  <c r="F15" i="29"/>
  <c r="G55" i="27"/>
  <c r="G7" i="27"/>
  <c r="D50" i="26"/>
  <c r="G31" i="26"/>
  <c r="G15" i="26"/>
  <c r="D61" i="24"/>
  <c r="F19" i="30"/>
  <c r="H55" i="26"/>
  <c r="F14" i="26"/>
  <c r="E7" i="25"/>
  <c r="G74" i="23"/>
  <c r="G66" i="23"/>
  <c r="D59" i="23"/>
  <c r="L51" i="23"/>
  <c r="I44" i="23"/>
  <c r="F37" i="23"/>
  <c r="K30" i="23"/>
  <c r="H23" i="23"/>
  <c r="E16" i="23"/>
  <c r="J9" i="23"/>
  <c r="E65" i="22"/>
  <c r="E49" i="22"/>
  <c r="E33" i="22"/>
  <c r="E17" i="22"/>
  <c r="F74" i="27"/>
  <c r="F49" i="26"/>
  <c r="E12" i="26"/>
  <c r="E48" i="25"/>
  <c r="D13" i="25"/>
  <c r="D7" i="24"/>
  <c r="G69" i="23"/>
  <c r="D62" i="23"/>
  <c r="L54" i="23"/>
  <c r="I47" i="23"/>
  <c r="F40" i="23"/>
  <c r="K33" i="23"/>
  <c r="H26" i="23"/>
  <c r="E19" i="23"/>
  <c r="J12" i="23"/>
  <c r="F69" i="22"/>
  <c r="D32" i="29"/>
  <c r="H71" i="26"/>
  <c r="I22" i="26"/>
  <c r="D24" i="25"/>
  <c r="D35" i="24"/>
  <c r="J71" i="23"/>
  <c r="G64" i="23"/>
  <c r="D57" i="23"/>
  <c r="L49" i="23"/>
  <c r="I42" i="23"/>
  <c r="F35" i="23"/>
  <c r="K28" i="23"/>
  <c r="H21" i="23"/>
  <c r="E14" i="23"/>
  <c r="J7" i="23"/>
  <c r="E60" i="22"/>
  <c r="F43" i="30"/>
  <c r="D13" i="27"/>
  <c r="J26" i="26"/>
  <c r="D65" i="25"/>
  <c r="D34" i="25"/>
  <c r="D54" i="24"/>
  <c r="H72" i="23"/>
  <c r="E65" i="23"/>
  <c r="J58" i="23"/>
  <c r="G51" i="23"/>
  <c r="D44" i="23"/>
  <c r="L36" i="23"/>
  <c r="I29" i="23"/>
  <c r="F22" i="23"/>
  <c r="K15" i="23"/>
  <c r="H8" i="23"/>
  <c r="D63" i="22"/>
  <c r="D47" i="22"/>
  <c r="D31" i="22"/>
  <c r="D15" i="22"/>
  <c r="E21" i="28"/>
  <c r="F41" i="26"/>
  <c r="D13" i="26"/>
  <c r="D14" i="25"/>
  <c r="H75" i="23"/>
  <c r="E68" i="23"/>
  <c r="J61" i="23"/>
  <c r="G54" i="23"/>
  <c r="D47" i="23"/>
  <c r="L39" i="23"/>
  <c r="I32" i="23"/>
  <c r="F25" i="23"/>
  <c r="K18" i="23"/>
  <c r="H11" i="23"/>
  <c r="E71" i="22"/>
  <c r="E55" i="22"/>
  <c r="D69" i="27"/>
  <c r="J34" i="26"/>
  <c r="D11" i="26"/>
  <c r="E50" i="25"/>
  <c r="E14" i="25"/>
  <c r="I75" i="23"/>
  <c r="F68" i="23"/>
  <c r="K61" i="23"/>
  <c r="G20" i="30"/>
  <c r="H20" i="30"/>
  <c r="I23" i="30"/>
  <c r="J23" i="30"/>
  <c r="L10" i="29"/>
  <c r="E66" i="30"/>
  <c r="E8" i="28"/>
  <c r="G9" i="26"/>
  <c r="D28" i="27"/>
  <c r="I40" i="26"/>
  <c r="L19" i="29"/>
  <c r="G53" i="27"/>
  <c r="H66" i="26"/>
  <c r="E29" i="26"/>
  <c r="M48" i="29"/>
  <c r="F68" i="27"/>
  <c r="H75" i="26"/>
  <c r="E38" i="26"/>
  <c r="F40" i="30"/>
  <c r="D23" i="28"/>
  <c r="G20" i="27"/>
  <c r="E47" i="26"/>
  <c r="E55" i="28"/>
  <c r="D38" i="27"/>
  <c r="E56" i="26"/>
  <c r="I20" i="26"/>
  <c r="E35" i="25"/>
  <c r="D69" i="28"/>
  <c r="G43" i="27"/>
  <c r="H70" i="26"/>
  <c r="F48" i="26"/>
  <c r="H30" i="26"/>
  <c r="H14" i="26"/>
  <c r="D45" i="24"/>
  <c r="J57" i="29"/>
  <c r="G48" i="26"/>
  <c r="H9" i="26"/>
  <c r="D66" i="24"/>
  <c r="J73" i="23"/>
  <c r="J65" i="23"/>
  <c r="G58" i="23"/>
  <c r="D51" i="23"/>
  <c r="L43" i="23"/>
  <c r="I36" i="23"/>
  <c r="F29" i="23"/>
  <c r="K22" i="23"/>
  <c r="H15" i="23"/>
  <c r="E8" i="23"/>
  <c r="G62" i="22"/>
  <c r="G46" i="22"/>
  <c r="G30" i="22"/>
  <c r="G14" i="22"/>
  <c r="D53" i="27"/>
  <c r="I43" i="26"/>
  <c r="H7" i="26"/>
  <c r="E44" i="25"/>
  <c r="E10" i="25"/>
  <c r="E75" i="23"/>
  <c r="J68" i="23"/>
  <c r="G61" i="23"/>
  <c r="D54" i="23"/>
  <c r="L46" i="23"/>
  <c r="I39" i="23"/>
  <c r="F32" i="23"/>
  <c r="K25" i="23"/>
  <c r="H18" i="23"/>
  <c r="E11" i="23"/>
  <c r="D68" i="22"/>
  <c r="J13" i="29"/>
  <c r="G64" i="26"/>
  <c r="I19" i="26"/>
  <c r="E21" i="25"/>
  <c r="D26" i="24"/>
  <c r="E70" i="23"/>
  <c r="J63" i="23"/>
  <c r="G56" i="23"/>
  <c r="D49" i="23"/>
  <c r="L41" i="23"/>
  <c r="I34" i="23"/>
  <c r="F27" i="23"/>
  <c r="K20" i="23"/>
  <c r="H13" i="23"/>
  <c r="G73" i="22"/>
  <c r="G57" i="22"/>
  <c r="D75" i="29"/>
  <c r="G72" i="26"/>
  <c r="E23" i="26"/>
  <c r="D61" i="25"/>
  <c r="E24" i="25"/>
  <c r="D40" i="24"/>
  <c r="K71" i="23"/>
  <c r="H64" i="23"/>
  <c r="E57" i="23"/>
  <c r="J50" i="23"/>
  <c r="G43" i="23"/>
  <c r="D36" i="23"/>
  <c r="L28" i="23"/>
  <c r="I21" i="23"/>
  <c r="F14" i="23"/>
  <c r="K7" i="23"/>
  <c r="F60" i="22"/>
  <c r="F44" i="22"/>
  <c r="F28" i="22"/>
  <c r="F12" i="22"/>
  <c r="D57" i="27"/>
  <c r="J37" i="26"/>
  <c r="J10" i="26"/>
  <c r="E11" i="25"/>
  <c r="K74" i="23"/>
  <c r="H67" i="23"/>
  <c r="E60" i="23"/>
  <c r="J53" i="23"/>
  <c r="G46" i="23"/>
  <c r="D39" i="23"/>
  <c r="L31" i="23"/>
  <c r="I24" i="23"/>
  <c r="F17" i="23"/>
  <c r="K10" i="23"/>
  <c r="G68" i="22"/>
  <c r="G52" i="22"/>
  <c r="F58" i="27"/>
  <c r="E31" i="26"/>
  <c r="I8" i="26"/>
  <c r="E46" i="25"/>
  <c r="D9" i="25"/>
  <c r="L74" i="23"/>
  <c r="I67" i="23"/>
  <c r="G12" i="30"/>
  <c r="H12" i="30"/>
  <c r="I15" i="30"/>
  <c r="J15" i="30"/>
  <c r="D72" i="30"/>
  <c r="E58" i="30"/>
  <c r="E61" i="27"/>
  <c r="D74" i="25"/>
  <c r="D16" i="27"/>
  <c r="D37" i="26"/>
  <c r="I12" i="29"/>
  <c r="G49" i="27"/>
  <c r="J64" i="26"/>
  <c r="G27" i="26"/>
  <c r="G39" i="29"/>
  <c r="F64" i="27"/>
  <c r="J73" i="26"/>
  <c r="G36" i="26"/>
  <c r="F24" i="30"/>
  <c r="D15" i="28"/>
  <c r="G16" i="27"/>
  <c r="G45" i="26"/>
  <c r="E47" i="28"/>
  <c r="D34" i="27"/>
  <c r="G54" i="26"/>
  <c r="D17" i="26"/>
  <c r="E31" i="25"/>
  <c r="D61" i="28"/>
  <c r="G39" i="27"/>
  <c r="I69" i="26"/>
  <c r="D42" i="26"/>
  <c r="E25" i="26"/>
  <c r="I13" i="26"/>
  <c r="D41" i="24"/>
  <c r="F26" i="29"/>
  <c r="D43" i="26"/>
  <c r="E7" i="26"/>
  <c r="D52" i="24"/>
  <c r="E72" i="23"/>
  <c r="E64" i="23"/>
  <c r="J57" i="23"/>
  <c r="G50" i="23"/>
  <c r="D43" i="23"/>
  <c r="L35" i="23"/>
  <c r="I28" i="23"/>
  <c r="F21" i="23"/>
  <c r="K14" i="23"/>
  <c r="H7" i="23"/>
  <c r="E61" i="22"/>
  <c r="E45" i="22"/>
  <c r="E29" i="22"/>
  <c r="E13" i="22"/>
  <c r="F42" i="27"/>
  <c r="D40" i="26"/>
  <c r="E72" i="25"/>
  <c r="E40" i="25"/>
  <c r="D71" i="24"/>
  <c r="H74" i="23"/>
  <c r="E67" i="23"/>
  <c r="J60" i="23"/>
  <c r="G53" i="23"/>
  <c r="D46" i="23"/>
  <c r="L38" i="23"/>
  <c r="I31" i="23"/>
  <c r="F24" i="23"/>
  <c r="K17" i="23"/>
  <c r="H10" i="23"/>
  <c r="F65" i="22"/>
  <c r="E37" i="28"/>
  <c r="F57" i="26"/>
  <c r="F17" i="26"/>
  <c r="D16" i="25"/>
  <c r="D12" i="24"/>
  <c r="H69" i="23"/>
  <c r="E62" i="23"/>
  <c r="J55" i="23"/>
  <c r="G48" i="23"/>
  <c r="D41" i="23"/>
  <c r="L33" i="23"/>
  <c r="I26" i="23"/>
  <c r="F19" i="23"/>
  <c r="K12" i="23"/>
  <c r="E72" i="22"/>
  <c r="E56" i="22"/>
  <c r="G15" i="29"/>
  <c r="F65" i="26"/>
  <c r="H17" i="26"/>
  <c r="D57" i="25"/>
  <c r="D19" i="25"/>
  <c r="D31" i="24"/>
  <c r="F70" i="23"/>
  <c r="K63" i="23"/>
  <c r="H56" i="23"/>
  <c r="E49" i="23"/>
  <c r="J42" i="23"/>
  <c r="G35" i="23"/>
  <c r="D28" i="23"/>
  <c r="L20" i="23"/>
  <c r="I13" i="23"/>
  <c r="D75" i="22"/>
  <c r="D59" i="22"/>
  <c r="D43" i="22"/>
  <c r="D27" i="22"/>
  <c r="D11" i="22"/>
  <c r="F46" i="27"/>
  <c r="E34" i="26"/>
  <c r="G8" i="26"/>
  <c r="D68" i="24"/>
  <c r="F73" i="23"/>
  <c r="K66" i="23"/>
  <c r="H59" i="23"/>
  <c r="E52" i="23"/>
  <c r="J45" i="23"/>
  <c r="G38" i="23"/>
  <c r="D31" i="23"/>
  <c r="L23" i="23"/>
  <c r="I16" i="23"/>
  <c r="F9" i="23"/>
  <c r="E67" i="22"/>
  <c r="E51" i="22"/>
  <c r="D37" i="27"/>
  <c r="I27" i="26"/>
  <c r="E74" i="25"/>
  <c r="E42" i="25"/>
  <c r="D64" i="24"/>
  <c r="D74" i="23"/>
  <c r="D54" i="29"/>
  <c r="G56" i="29"/>
  <c r="J58" i="29"/>
  <c r="I56" i="29"/>
  <c r="D48" i="30"/>
  <c r="E34" i="30"/>
  <c r="G18" i="27"/>
  <c r="D42" i="25"/>
  <c r="F67" i="26"/>
  <c r="J31" i="26"/>
  <c r="E62" i="28"/>
  <c r="G37" i="27"/>
  <c r="I57" i="26"/>
  <c r="F20" i="26"/>
  <c r="I14" i="29"/>
  <c r="F52" i="27"/>
  <c r="I66" i="26"/>
  <c r="F29" i="26"/>
  <c r="J49" i="29"/>
  <c r="G68" i="27"/>
  <c r="I75" i="26"/>
  <c r="F33" i="30"/>
  <c r="E23" i="28"/>
  <c r="D22" i="27"/>
  <c r="F47" i="26"/>
  <c r="J11" i="26"/>
  <c r="F58" i="30"/>
  <c r="D37" i="28"/>
  <c r="E30" i="27"/>
  <c r="D66" i="26"/>
  <c r="E41" i="26"/>
  <c r="F24" i="26"/>
  <c r="J12" i="26"/>
  <c r="D37" i="24"/>
  <c r="F62" i="27"/>
  <c r="H39" i="26"/>
  <c r="D36" i="25"/>
  <c r="D43" i="24"/>
  <c r="H71" i="23"/>
  <c r="H63" i="23"/>
  <c r="E56" i="23"/>
  <c r="J49" i="23"/>
  <c r="G42" i="23"/>
  <c r="D35" i="23"/>
  <c r="L27" i="23"/>
  <c r="I20" i="23"/>
  <c r="F13" i="23"/>
  <c r="G74" i="22"/>
  <c r="G58" i="22"/>
  <c r="G42" i="22"/>
  <c r="G26" i="22"/>
  <c r="G10" i="22"/>
  <c r="D21" i="27"/>
  <c r="H36" i="26"/>
  <c r="E68" i="25"/>
  <c r="E36" i="25"/>
  <c r="D62" i="24"/>
  <c r="K73" i="23"/>
  <c r="H66" i="23"/>
  <c r="E59" i="23"/>
  <c r="J52" i="23"/>
  <c r="G45" i="23"/>
  <c r="D38" i="23"/>
  <c r="L30" i="23"/>
  <c r="I23" i="23"/>
  <c r="F16" i="23"/>
  <c r="K9" i="23"/>
  <c r="D64" i="22"/>
  <c r="D16" i="28"/>
  <c r="E50" i="26"/>
  <c r="H12" i="26"/>
  <c r="E13" i="25"/>
  <c r="F75" i="23"/>
  <c r="K68" i="23"/>
  <c r="H61" i="23"/>
  <c r="E54" i="23"/>
  <c r="J47" i="23"/>
  <c r="G40" i="23"/>
  <c r="D33" i="23"/>
  <c r="L25" i="23"/>
  <c r="I18" i="23"/>
  <c r="F11" i="23"/>
  <c r="G69" i="22"/>
  <c r="G53" i="22"/>
  <c r="E61" i="28"/>
  <c r="E58" i="26"/>
  <c r="E15" i="26"/>
  <c r="D53" i="25"/>
  <c r="E16" i="25"/>
  <c r="D22" i="24"/>
  <c r="I69" i="23"/>
  <c r="F62" i="23"/>
  <c r="K55" i="23"/>
  <c r="H48" i="23"/>
  <c r="E41" i="23"/>
  <c r="J34" i="23"/>
  <c r="G27" i="23"/>
  <c r="D20" i="23"/>
  <c r="L12" i="23"/>
  <c r="F72" i="22"/>
  <c r="F56" i="22"/>
  <c r="F40" i="22"/>
  <c r="F24" i="22"/>
  <c r="F8" i="22"/>
  <c r="D25" i="27"/>
  <c r="I30" i="26"/>
  <c r="E34" i="25"/>
  <c r="D59" i="24"/>
  <c r="I72" i="23"/>
  <c r="F65" i="23"/>
  <c r="K58" i="23"/>
  <c r="F16" i="29"/>
  <c r="I18" i="29"/>
  <c r="L20" i="29"/>
  <c r="J21" i="29"/>
  <c r="D16" i="30"/>
  <c r="G71" i="29"/>
  <c r="D60" i="26"/>
  <c r="I9" i="29"/>
  <c r="G58" i="26"/>
  <c r="D21" i="26"/>
  <c r="E30" i="28"/>
  <c r="G21" i="27"/>
  <c r="J48" i="26"/>
  <c r="G11" i="26"/>
  <c r="E57" i="28"/>
  <c r="F36" i="27"/>
  <c r="J57" i="26"/>
  <c r="G20" i="26"/>
  <c r="J14" i="29"/>
  <c r="G52" i="27"/>
  <c r="J66" i="26"/>
  <c r="D40" i="29"/>
  <c r="D70" i="27"/>
  <c r="J75" i="26"/>
  <c r="G38" i="26"/>
  <c r="E67" i="25"/>
  <c r="I68" i="29"/>
  <c r="G75" i="27"/>
  <c r="G23" i="27"/>
  <c r="J60" i="26"/>
  <c r="D34" i="26"/>
  <c r="H22" i="26"/>
  <c r="D73" i="24"/>
  <c r="D29" i="24"/>
  <c r="F30" i="27"/>
  <c r="F25" i="26"/>
  <c r="E23" i="25"/>
  <c r="D11" i="24"/>
  <c r="I68" i="23"/>
  <c r="F61" i="23"/>
  <c r="K54" i="23"/>
  <c r="H47" i="23"/>
  <c r="E40" i="23"/>
  <c r="J33" i="23"/>
  <c r="G26" i="23"/>
  <c r="D19" i="23"/>
  <c r="L11" i="23"/>
  <c r="G70" i="22"/>
  <c r="G54" i="22"/>
  <c r="G38" i="22"/>
  <c r="G22" i="22"/>
  <c r="F27" i="30"/>
  <c r="I70" i="26"/>
  <c r="F22" i="26"/>
  <c r="E60" i="25"/>
  <c r="D30" i="25"/>
  <c r="D39" i="24"/>
  <c r="I71" i="23"/>
  <c r="F64" i="23"/>
  <c r="K57" i="23"/>
  <c r="H50" i="23"/>
  <c r="E43" i="23"/>
  <c r="J36" i="23"/>
  <c r="G29" i="23"/>
  <c r="D22" i="23"/>
  <c r="L14" i="23"/>
  <c r="I7" i="23"/>
  <c r="D60" i="22"/>
  <c r="F54" i="27"/>
  <c r="F33" i="26"/>
  <c r="J7" i="26"/>
  <c r="D67" i="24"/>
  <c r="L73" i="23"/>
  <c r="I66" i="23"/>
  <c r="F59" i="23"/>
  <c r="K52" i="23"/>
  <c r="H45" i="23"/>
  <c r="E38" i="23"/>
  <c r="J31" i="23"/>
  <c r="G24" i="23"/>
  <c r="D17" i="23"/>
  <c r="L9" i="23"/>
  <c r="G65" i="22"/>
  <c r="G49" i="22"/>
  <c r="F66" i="27"/>
  <c r="H44" i="26"/>
  <c r="D8" i="26"/>
  <c r="D45" i="25"/>
  <c r="E8" i="25"/>
  <c r="G75" i="23"/>
  <c r="D68" i="23"/>
  <c r="L60" i="23"/>
  <c r="I53" i="23"/>
  <c r="F46" i="23"/>
  <c r="K39" i="23"/>
  <c r="H32" i="23"/>
  <c r="E25" i="23"/>
  <c r="J18" i="23"/>
  <c r="G11" i="23"/>
  <c r="F68" i="22"/>
  <c r="F52" i="22"/>
  <c r="F36" i="22"/>
  <c r="F20" i="22"/>
  <c r="F51" i="30"/>
  <c r="F73" i="26"/>
  <c r="H23" i="26"/>
  <c r="D28" i="25"/>
  <c r="D36" i="24"/>
  <c r="D71" i="23"/>
  <c r="L63" i="23"/>
  <c r="I56" i="23"/>
  <c r="F49" i="23"/>
  <c r="K42" i="23"/>
  <c r="H35" i="23"/>
  <c r="E28" i="23"/>
  <c r="J21" i="23"/>
  <c r="G14" i="23"/>
  <c r="D7" i="23"/>
  <c r="G60" i="22"/>
  <c r="D19" i="29"/>
  <c r="D67" i="26"/>
  <c r="E18" i="26"/>
  <c r="E62" i="25"/>
  <c r="D25" i="25"/>
  <c r="D32" i="24"/>
  <c r="E71" i="23"/>
  <c r="G45" i="29"/>
  <c r="D40" i="30"/>
  <c r="H65" i="26"/>
  <c r="D54" i="26"/>
  <c r="D63" i="26"/>
  <c r="D72" i="26"/>
  <c r="H45" i="26"/>
  <c r="G27" i="27"/>
  <c r="G7" i="26"/>
  <c r="E26" i="25"/>
  <c r="H55" i="23"/>
  <c r="D27" i="23"/>
  <c r="E57" i="22"/>
  <c r="F10" i="27"/>
  <c r="D48" i="24"/>
  <c r="E51" i="23"/>
  <c r="L22" i="23"/>
  <c r="D65" i="27"/>
  <c r="I74" i="23"/>
  <c r="E46" i="23"/>
  <c r="L17" i="23"/>
  <c r="D40" i="28"/>
  <c r="D11" i="25"/>
  <c r="F54" i="23"/>
  <c r="J26" i="23"/>
  <c r="D55" i="22"/>
  <c r="F14" i="27"/>
  <c r="L71" i="23"/>
  <c r="I48" i="23"/>
  <c r="J29" i="23"/>
  <c r="I8" i="23"/>
  <c r="E45" i="28"/>
  <c r="E66" i="25"/>
  <c r="G73" i="23"/>
  <c r="F60" i="23"/>
  <c r="F52" i="23"/>
  <c r="K45" i="23"/>
  <c r="H38" i="23"/>
  <c r="E31" i="23"/>
  <c r="J24" i="23"/>
  <c r="G17" i="23"/>
  <c r="D10" i="23"/>
  <c r="F67" i="22"/>
  <c r="F51" i="22"/>
  <c r="F35" i="22"/>
  <c r="F19" i="22"/>
  <c r="L7" i="29"/>
  <c r="J53" i="26"/>
  <c r="D16" i="26"/>
  <c r="E9" i="25"/>
  <c r="J75" i="23"/>
  <c r="G68" i="23"/>
  <c r="D61" i="23"/>
  <c r="L53" i="23"/>
  <c r="I46" i="23"/>
  <c r="F39" i="23"/>
  <c r="K32" i="23"/>
  <c r="H25" i="23"/>
  <c r="E18" i="23"/>
  <c r="J11" i="23"/>
  <c r="E70" i="22"/>
  <c r="E54" i="22"/>
  <c r="E38" i="22"/>
  <c r="E22" i="22"/>
  <c r="D15" i="25"/>
  <c r="D24" i="23"/>
  <c r="E32" i="22"/>
  <c r="E7" i="22"/>
  <c r="H64" i="21"/>
  <c r="F54" i="21"/>
  <c r="D44" i="21"/>
  <c r="H32" i="21"/>
  <c r="G22" i="21"/>
  <c r="G14" i="21"/>
  <c r="J75" i="20"/>
  <c r="J67" i="20"/>
  <c r="J59" i="20"/>
  <c r="J51" i="20"/>
  <c r="J43" i="20"/>
  <c r="J35" i="20"/>
  <c r="J27" i="20"/>
  <c r="J19" i="20"/>
  <c r="J11" i="20"/>
  <c r="D63" i="19"/>
  <c r="D31" i="19"/>
  <c r="D68" i="18"/>
  <c r="D36" i="18"/>
  <c r="F9" i="29"/>
  <c r="K59" i="23"/>
  <c r="D61" i="22"/>
  <c r="E19" i="22"/>
  <c r="F69" i="21"/>
  <c r="D59" i="21"/>
  <c r="H47" i="21"/>
  <c r="F37" i="21"/>
  <c r="D27" i="21"/>
  <c r="H17" i="21"/>
  <c r="H9" i="21"/>
  <c r="K70" i="20"/>
  <c r="K62" i="20"/>
  <c r="K54" i="20"/>
  <c r="K46" i="20"/>
  <c r="K38" i="20"/>
  <c r="K30" i="20"/>
  <c r="K22" i="20"/>
  <c r="K14" i="20"/>
  <c r="D56" i="24"/>
  <c r="I25" i="23"/>
  <c r="D33" i="22"/>
  <c r="D74" i="21"/>
  <c r="H62" i="21"/>
  <c r="F52" i="21"/>
  <c r="D42" i="21"/>
  <c r="H30" i="21"/>
  <c r="I20" i="21"/>
  <c r="I12" i="21"/>
  <c r="L74" i="20"/>
  <c r="L70" i="20"/>
  <c r="L66" i="20"/>
  <c r="L62" i="20"/>
  <c r="L58" i="20"/>
  <c r="L54" i="20"/>
  <c r="L50" i="20"/>
  <c r="L46" i="20"/>
  <c r="E39" i="26"/>
  <c r="K43" i="23"/>
  <c r="E47" i="22"/>
  <c r="F17" i="22"/>
  <c r="I7" i="29"/>
  <c r="D8" i="30"/>
  <c r="I56" i="26"/>
  <c r="E45" i="26"/>
  <c r="E54" i="26"/>
  <c r="E63" i="26"/>
  <c r="I36" i="26"/>
  <c r="E14" i="27"/>
  <c r="D69" i="24"/>
  <c r="E15" i="25"/>
  <c r="F53" i="23"/>
  <c r="J25" i="23"/>
  <c r="E53" i="22"/>
  <c r="H63" i="26"/>
  <c r="D30" i="24"/>
  <c r="K49" i="23"/>
  <c r="G21" i="23"/>
  <c r="D33" i="27"/>
  <c r="D73" i="23"/>
  <c r="K44" i="23"/>
  <c r="G16" i="23"/>
  <c r="D45" i="27"/>
  <c r="D72" i="24"/>
  <c r="L52" i="23"/>
  <c r="H24" i="23"/>
  <c r="D51" i="22"/>
  <c r="E66" i="26"/>
  <c r="G70" i="23"/>
  <c r="E44" i="23"/>
  <c r="H27" i="23"/>
  <c r="L7" i="23"/>
  <c r="F26" i="27"/>
  <c r="E58" i="25"/>
  <c r="J72" i="23"/>
  <c r="I59" i="23"/>
  <c r="I51" i="23"/>
  <c r="F44" i="23"/>
  <c r="K37" i="23"/>
  <c r="H30" i="23"/>
  <c r="E23" i="23"/>
  <c r="J16" i="23"/>
  <c r="G9" i="23"/>
  <c r="D66" i="22"/>
  <c r="D50" i="22"/>
  <c r="D34" i="22"/>
  <c r="D18" i="22"/>
  <c r="E69" i="28"/>
  <c r="I46" i="26"/>
  <c r="J13" i="26"/>
  <c r="D74" i="24"/>
  <c r="E74" i="23"/>
  <c r="J67" i="23"/>
  <c r="G60" i="23"/>
  <c r="D53" i="23"/>
  <c r="L45" i="23"/>
  <c r="I38" i="23"/>
  <c r="F31" i="23"/>
  <c r="K24" i="23"/>
  <c r="H17" i="23"/>
  <c r="E10" i="23"/>
  <c r="G67" i="22"/>
  <c r="G51" i="22"/>
  <c r="G35" i="22"/>
  <c r="G19" i="22"/>
  <c r="D47" i="24"/>
  <c r="F18" i="23"/>
  <c r="G29" i="22"/>
  <c r="I73" i="21"/>
  <c r="G63" i="21"/>
  <c r="E53" i="21"/>
  <c r="I41" i="21"/>
  <c r="G31" i="21"/>
  <c r="G21" i="21"/>
  <c r="G13" i="21"/>
  <c r="J74" i="20"/>
  <c r="J66" i="20"/>
  <c r="J58" i="20"/>
  <c r="J50" i="20"/>
  <c r="J42" i="20"/>
  <c r="J34" i="20"/>
  <c r="J26" i="20"/>
  <c r="J18" i="20"/>
  <c r="J10" i="20"/>
  <c r="D59" i="19"/>
  <c r="D27" i="19"/>
  <c r="D64" i="18"/>
  <c r="D32" i="18"/>
  <c r="D32" i="26"/>
  <c r="D48" i="23"/>
  <c r="F46" i="22"/>
  <c r="G16" i="22"/>
  <c r="E68" i="21"/>
  <c r="I56" i="21"/>
  <c r="G46" i="21"/>
  <c r="E36" i="21"/>
  <c r="I24" i="21"/>
  <c r="H16" i="21"/>
  <c r="H8" i="21"/>
  <c r="K69" i="20"/>
  <c r="K61" i="20"/>
  <c r="K53" i="20"/>
  <c r="K45" i="20"/>
  <c r="K37" i="20"/>
  <c r="K29" i="20"/>
  <c r="K21" i="20"/>
  <c r="K13" i="20"/>
  <c r="D72" i="23"/>
  <c r="K19" i="23"/>
  <c r="F30" i="22"/>
  <c r="I71" i="21"/>
  <c r="G61" i="21"/>
  <c r="E51" i="21"/>
  <c r="I39" i="21"/>
  <c r="G29" i="21"/>
  <c r="I19" i="21"/>
  <c r="I11" i="21"/>
  <c r="D74" i="20"/>
  <c r="D70" i="20"/>
  <c r="D66" i="20"/>
  <c r="D62" i="20"/>
  <c r="D58" i="20"/>
  <c r="D54" i="20"/>
  <c r="D50" i="20"/>
  <c r="D46" i="20"/>
  <c r="D51" i="25"/>
  <c r="D32" i="23"/>
  <c r="D44" i="22"/>
  <c r="E12" i="22"/>
  <c r="J47" i="29"/>
  <c r="E26" i="30"/>
  <c r="E28" i="26"/>
  <c r="H18" i="26"/>
  <c r="H27" i="26"/>
  <c r="F17" i="30"/>
  <c r="E8" i="26"/>
  <c r="I61" i="26"/>
  <c r="D33" i="24"/>
  <c r="D34" i="24"/>
  <c r="E48" i="23"/>
  <c r="L19" i="23"/>
  <c r="E41" i="22"/>
  <c r="G29" i="26"/>
  <c r="F72" i="23"/>
  <c r="J44" i="23"/>
  <c r="I15" i="23"/>
  <c r="G40" i="26"/>
  <c r="F67" i="23"/>
  <c r="J39" i="23"/>
  <c r="I10" i="23"/>
  <c r="D51" i="26"/>
  <c r="D8" i="24"/>
  <c r="K47" i="23"/>
  <c r="G19" i="23"/>
  <c r="D39" i="22"/>
  <c r="D27" i="26"/>
  <c r="I64" i="23"/>
  <c r="H43" i="23"/>
  <c r="D23" i="23"/>
  <c r="E75" i="22"/>
  <c r="E74" i="26"/>
  <c r="E38" i="25"/>
  <c r="H70" i="23"/>
  <c r="L58" i="23"/>
  <c r="L50" i="23"/>
  <c r="I43" i="23"/>
  <c r="F36" i="23"/>
  <c r="K29" i="23"/>
  <c r="H22" i="23"/>
  <c r="E15" i="23"/>
  <c r="J8" i="23"/>
  <c r="F63" i="22"/>
  <c r="F47" i="22"/>
  <c r="F31" i="22"/>
  <c r="F15" i="22"/>
  <c r="D48" i="28"/>
  <c r="E42" i="26"/>
  <c r="F11" i="26"/>
  <c r="D60" i="24"/>
  <c r="H73" i="23"/>
  <c r="E66" i="23"/>
  <c r="J59" i="23"/>
  <c r="G52" i="23"/>
  <c r="D45" i="23"/>
  <c r="L37" i="23"/>
  <c r="I30" i="23"/>
  <c r="F23" i="23"/>
  <c r="K16" i="23"/>
  <c r="H9" i="23"/>
  <c r="E66" i="22"/>
  <c r="E50" i="22"/>
  <c r="E34" i="22"/>
  <c r="E18" i="22"/>
  <c r="J70" i="23"/>
  <c r="H12" i="23"/>
  <c r="E24" i="22"/>
  <c r="H72" i="21"/>
  <c r="F62" i="21"/>
  <c r="D52" i="21"/>
  <c r="H40" i="21"/>
  <c r="F30" i="21"/>
  <c r="G20" i="21"/>
  <c r="G12" i="21"/>
  <c r="J73" i="20"/>
  <c r="J65" i="20"/>
  <c r="J57" i="20"/>
  <c r="J49" i="20"/>
  <c r="J41" i="20"/>
  <c r="J33" i="20"/>
  <c r="J25" i="20"/>
  <c r="J17" i="20"/>
  <c r="J9" i="20"/>
  <c r="D55" i="19"/>
  <c r="D23" i="19"/>
  <c r="D60" i="18"/>
  <c r="D28" i="18"/>
  <c r="F9" i="26"/>
  <c r="F42" i="23"/>
  <c r="E43" i="22"/>
  <c r="G9" i="22"/>
  <c r="D67" i="21"/>
  <c r="H55" i="21"/>
  <c r="F45" i="21"/>
  <c r="D35" i="21"/>
  <c r="H23" i="21"/>
  <c r="H15" i="21"/>
  <c r="H7" i="21"/>
  <c r="K68" i="20"/>
  <c r="K60" i="20"/>
  <c r="K52" i="20"/>
  <c r="K44" i="20"/>
  <c r="K36" i="20"/>
  <c r="K28" i="20"/>
  <c r="K20" i="20"/>
  <c r="G23" i="29"/>
  <c r="F66" i="23"/>
  <c r="D8" i="23"/>
  <c r="D25" i="22"/>
  <c r="H70" i="21"/>
  <c r="F60" i="21"/>
  <c r="D50" i="21"/>
  <c r="H38" i="21"/>
  <c r="F28" i="21"/>
  <c r="I18" i="21"/>
  <c r="I10" i="21"/>
  <c r="L73" i="20"/>
  <c r="L69" i="20"/>
  <c r="L65" i="20"/>
  <c r="L61" i="20"/>
  <c r="L57" i="20"/>
  <c r="L53" i="20"/>
  <c r="L49" i="20"/>
  <c r="L45" i="20"/>
  <c r="D23" i="25"/>
  <c r="F26" i="23"/>
  <c r="F41" i="22"/>
  <c r="E10" i="22"/>
  <c r="L9" i="29"/>
  <c r="J62" i="29"/>
  <c r="F62" i="30"/>
  <c r="I9" i="26"/>
  <c r="I18" i="26"/>
  <c r="G31" i="29"/>
  <c r="E63" i="25"/>
  <c r="E57" i="26"/>
  <c r="D13" i="24"/>
  <c r="L75" i="23"/>
  <c r="K46" i="23"/>
  <c r="G18" i="23"/>
  <c r="E37" i="22"/>
  <c r="F19" i="26"/>
  <c r="L70" i="23"/>
  <c r="H42" i="23"/>
  <c r="D14" i="23"/>
  <c r="J29" i="26"/>
  <c r="L65" i="23"/>
  <c r="H37" i="23"/>
  <c r="D9" i="23"/>
  <c r="G37" i="26"/>
  <c r="J74" i="23"/>
  <c r="I45" i="23"/>
  <c r="E17" i="23"/>
  <c r="D35" i="22"/>
  <c r="E20" i="26"/>
  <c r="D63" i="23"/>
  <c r="F41" i="23"/>
  <c r="G22" i="23"/>
  <c r="G64" i="22"/>
  <c r="J45" i="26"/>
  <c r="E28" i="25"/>
  <c r="L66" i="23"/>
  <c r="D58" i="23"/>
  <c r="D50" i="23"/>
  <c r="L42" i="23"/>
  <c r="I35" i="23"/>
  <c r="F28" i="23"/>
  <c r="K21" i="23"/>
  <c r="H14" i="23"/>
  <c r="E7" i="23"/>
  <c r="D62" i="22"/>
  <c r="D46" i="22"/>
  <c r="D30" i="22"/>
  <c r="D14" i="22"/>
  <c r="F70" i="27"/>
  <c r="I38" i="26"/>
  <c r="D35" i="25"/>
  <c r="D51" i="24"/>
  <c r="K72" i="23"/>
  <c r="H65" i="23"/>
  <c r="E58" i="23"/>
  <c r="J51" i="23"/>
  <c r="G44" i="23"/>
  <c r="D37" i="23"/>
  <c r="L29" i="23"/>
  <c r="I22" i="23"/>
  <c r="F15" i="23"/>
  <c r="K8" i="23"/>
  <c r="G63" i="22"/>
  <c r="G47" i="22"/>
  <c r="G31" i="22"/>
  <c r="G15" i="22"/>
  <c r="L64" i="23"/>
  <c r="F70" i="22"/>
  <c r="G21" i="22"/>
  <c r="G71" i="21"/>
  <c r="E61" i="21"/>
  <c r="I49" i="21"/>
  <c r="G39" i="21"/>
  <c r="E29" i="21"/>
  <c r="G19" i="21"/>
  <c r="G11" i="21"/>
  <c r="J72" i="20"/>
  <c r="J64" i="20"/>
  <c r="J56" i="20"/>
  <c r="J48" i="20"/>
  <c r="J40" i="20"/>
  <c r="J32" i="20"/>
  <c r="J24" i="20"/>
  <c r="J16" i="20"/>
  <c r="J8" i="20"/>
  <c r="D51" i="19"/>
  <c r="D19" i="19"/>
  <c r="D56" i="18"/>
  <c r="D24" i="18"/>
  <c r="D75" i="25"/>
  <c r="H36" i="23"/>
  <c r="G40" i="22"/>
  <c r="G7" i="22"/>
  <c r="I64" i="21"/>
  <c r="G54" i="21"/>
  <c r="E44" i="21"/>
  <c r="I32" i="21"/>
  <c r="H22" i="21"/>
  <c r="H14" i="21"/>
  <c r="K75" i="20"/>
  <c r="K67" i="20"/>
  <c r="K59" i="20"/>
  <c r="K51" i="20"/>
  <c r="K43" i="20"/>
  <c r="K35" i="20"/>
  <c r="K27" i="20"/>
  <c r="K19" i="20"/>
  <c r="F18" i="27"/>
  <c r="H60" i="23"/>
  <c r="D73" i="22"/>
  <c r="F22" i="22"/>
  <c r="G69" i="21"/>
  <c r="E59" i="21"/>
  <c r="I47" i="21"/>
  <c r="G37" i="21"/>
  <c r="E27" i="21"/>
  <c r="I17" i="21"/>
  <c r="I9" i="21"/>
  <c r="D73" i="20"/>
  <c r="D69" i="20"/>
  <c r="D65" i="20"/>
  <c r="D61" i="20"/>
  <c r="D57" i="20"/>
  <c r="D53" i="20"/>
  <c r="D49" i="20"/>
  <c r="D45" i="20"/>
  <c r="D24" i="24"/>
  <c r="H20" i="23"/>
  <c r="D36" i="22"/>
  <c r="M49" i="29"/>
  <c r="E13" i="27"/>
  <c r="E54" i="28"/>
  <c r="I8" i="29"/>
  <c r="I36" i="29"/>
  <c r="E15" i="28"/>
  <c r="F42" i="30"/>
  <c r="G39" i="26"/>
  <c r="D41" i="27"/>
  <c r="F69" i="23"/>
  <c r="J41" i="23"/>
  <c r="I12" i="23"/>
  <c r="E25" i="22"/>
  <c r="E64" i="25"/>
  <c r="K65" i="23"/>
  <c r="G37" i="23"/>
  <c r="F8" i="23"/>
  <c r="E10" i="26"/>
  <c r="K60" i="23"/>
  <c r="G32" i="23"/>
  <c r="E68" i="22"/>
  <c r="G10" i="26"/>
  <c r="L68" i="23"/>
  <c r="H40" i="23"/>
  <c r="D12" i="23"/>
  <c r="D23" i="22"/>
  <c r="D31" i="25"/>
  <c r="F57" i="23"/>
  <c r="J37" i="23"/>
  <c r="E20" i="23"/>
  <c r="E63" i="22"/>
  <c r="D24" i="26"/>
  <c r="E22" i="25"/>
  <c r="D66" i="23"/>
  <c r="G57" i="23"/>
  <c r="G49" i="23"/>
  <c r="D42" i="23"/>
  <c r="L34" i="23"/>
  <c r="I27" i="23"/>
  <c r="F20" i="23"/>
  <c r="K13" i="23"/>
  <c r="F75" i="22"/>
  <c r="F59" i="22"/>
  <c r="F43" i="22"/>
  <c r="F27" i="22"/>
  <c r="F11" i="22"/>
  <c r="D49" i="27"/>
  <c r="D35" i="26"/>
  <c r="D32" i="25"/>
  <c r="D42" i="24"/>
  <c r="F71" i="23"/>
  <c r="K64" i="23"/>
  <c r="H57" i="23"/>
  <c r="E50" i="23"/>
  <c r="J43" i="23"/>
  <c r="G36" i="23"/>
  <c r="D29" i="23"/>
  <c r="L21" i="23"/>
  <c r="I14" i="23"/>
  <c r="F7" i="23"/>
  <c r="E62" i="22"/>
  <c r="E46" i="22"/>
  <c r="E30" i="22"/>
  <c r="E14" i="22"/>
  <c r="E53" i="23"/>
  <c r="F54" i="22"/>
  <c r="E16" i="22"/>
  <c r="F70" i="21"/>
  <c r="D60" i="21"/>
  <c r="H48" i="21"/>
  <c r="F38" i="21"/>
  <c r="D28" i="21"/>
  <c r="G18" i="21"/>
  <c r="G10" i="21"/>
  <c r="J71" i="20"/>
  <c r="J63" i="20"/>
  <c r="J55" i="20"/>
  <c r="J47" i="20"/>
  <c r="J39" i="20"/>
  <c r="J31" i="20"/>
  <c r="J23" i="20"/>
  <c r="J15" i="20"/>
  <c r="J7" i="20"/>
  <c r="D47" i="19"/>
  <c r="D15" i="19"/>
  <c r="D52" i="18"/>
  <c r="D20" i="18"/>
  <c r="D43" i="25"/>
  <c r="J30" i="23"/>
  <c r="E35" i="22"/>
  <c r="D75" i="21"/>
  <c r="H63" i="21"/>
  <c r="F53" i="21"/>
  <c r="D43" i="21"/>
  <c r="H31" i="21"/>
  <c r="H21" i="21"/>
  <c r="H13" i="21"/>
  <c r="K74" i="20"/>
  <c r="K66" i="20"/>
  <c r="K58" i="20"/>
  <c r="K50" i="20"/>
  <c r="K42" i="20"/>
  <c r="K34" i="20"/>
  <c r="K26" i="20"/>
  <c r="L47" i="29"/>
  <c r="F45" i="30"/>
  <c r="G33" i="27"/>
  <c r="F48" i="27"/>
  <c r="G64" i="27"/>
  <c r="D18" i="27"/>
  <c r="D29" i="28"/>
  <c r="G23" i="26"/>
  <c r="G32" i="26"/>
  <c r="K62" i="23"/>
  <c r="G34" i="23"/>
  <c r="E73" i="22"/>
  <c r="E9" i="22"/>
  <c r="D33" i="25"/>
  <c r="H58" i="23"/>
  <c r="D30" i="23"/>
  <c r="F61" i="22"/>
  <c r="D8" i="25"/>
  <c r="H53" i="23"/>
  <c r="D25" i="23"/>
  <c r="E52" i="22"/>
  <c r="D49" i="25"/>
  <c r="I61" i="23"/>
  <c r="E33" i="23"/>
  <c r="D71" i="22"/>
  <c r="D7" i="22"/>
  <c r="D50" i="24"/>
  <c r="H51" i="23"/>
  <c r="K34" i="23"/>
  <c r="D15" i="23"/>
  <c r="F59" i="30"/>
  <c r="J15" i="26"/>
  <c r="D46" i="24"/>
  <c r="J64" i="23"/>
  <c r="H54" i="23"/>
  <c r="E47" i="23"/>
  <c r="J40" i="23"/>
  <c r="G33" i="23"/>
  <c r="D26" i="23"/>
  <c r="L18" i="23"/>
  <c r="I11" i="23"/>
  <c r="F71" i="22"/>
  <c r="F55" i="22"/>
  <c r="F39" i="22"/>
  <c r="F23" i="22"/>
  <c r="F7" i="22"/>
  <c r="D17" i="27"/>
  <c r="G24" i="26"/>
  <c r="E17" i="25"/>
  <c r="D19" i="24"/>
  <c r="L69" i="23"/>
  <c r="I62" i="23"/>
  <c r="F55" i="23"/>
  <c r="K48" i="23"/>
  <c r="H41" i="23"/>
  <c r="E34" i="23"/>
  <c r="J27" i="23"/>
  <c r="G20" i="23"/>
  <c r="D13" i="23"/>
  <c r="E74" i="22"/>
  <c r="E58" i="22"/>
  <c r="E42" i="22"/>
  <c r="E26" i="22"/>
  <c r="D71" i="25"/>
  <c r="I41" i="23"/>
  <c r="E40" i="22"/>
  <c r="G11" i="22"/>
  <c r="D68" i="21"/>
  <c r="H56" i="21"/>
  <c r="F46" i="21"/>
  <c r="D36" i="21"/>
  <c r="H24" i="21"/>
  <c r="G16" i="21"/>
  <c r="G8" i="21"/>
  <c r="J69" i="20"/>
  <c r="J61" i="20"/>
  <c r="J53" i="20"/>
  <c r="J45" i="20"/>
  <c r="J37" i="20"/>
  <c r="J29" i="20"/>
  <c r="J21" i="20"/>
  <c r="J13" i="20"/>
  <c r="D71" i="19"/>
  <c r="D39" i="19"/>
  <c r="D7" i="19"/>
  <c r="D44" i="18"/>
  <c r="D12" i="18"/>
  <c r="G71" i="23"/>
  <c r="E13" i="23"/>
  <c r="E27" i="22"/>
  <c r="H71" i="21"/>
  <c r="F61" i="21"/>
  <c r="D51" i="21"/>
  <c r="H39" i="21"/>
  <c r="F29" i="21"/>
  <c r="H19" i="21"/>
  <c r="H11" i="21"/>
  <c r="K72" i="20"/>
  <c r="K64" i="20"/>
  <c r="K56" i="20"/>
  <c r="K48" i="20"/>
  <c r="K40" i="20"/>
  <c r="K32" i="20"/>
  <c r="K24" i="20"/>
  <c r="K16" i="20"/>
  <c r="D47" i="25"/>
  <c r="E37" i="23"/>
  <c r="D41" i="22"/>
  <c r="D12" i="22"/>
  <c r="D66" i="21"/>
  <c r="H54" i="21"/>
  <c r="F44" i="21"/>
  <c r="D34" i="21"/>
  <c r="I22" i="21"/>
  <c r="I14" i="21"/>
  <c r="L75" i="20"/>
  <c r="L71" i="20"/>
  <c r="L67" i="20"/>
  <c r="L63" i="20"/>
  <c r="L59" i="20"/>
  <c r="L55" i="20"/>
  <c r="L51" i="20"/>
  <c r="L47" i="20"/>
  <c r="L51" i="29"/>
  <c r="G55" i="23"/>
  <c r="F74" i="22"/>
  <c r="F25" i="22"/>
  <c r="D12" i="29"/>
  <c r="J11" i="29"/>
  <c r="D9" i="27"/>
  <c r="E21" i="22"/>
  <c r="F73" i="22"/>
  <c r="E64" i="22"/>
  <c r="J10" i="23"/>
  <c r="E36" i="23"/>
  <c r="D55" i="24"/>
  <c r="G41" i="23"/>
  <c r="F12" i="23"/>
  <c r="D26" i="22"/>
  <c r="D20" i="25"/>
  <c r="K56" i="23"/>
  <c r="G28" i="23"/>
  <c r="G59" i="22"/>
  <c r="G47" i="23"/>
  <c r="I57" i="21"/>
  <c r="G17" i="21"/>
  <c r="J54" i="20"/>
  <c r="J22" i="20"/>
  <c r="D11" i="19"/>
  <c r="L24" i="23"/>
  <c r="E52" i="21"/>
  <c r="H12" i="21"/>
  <c r="K49" i="20"/>
  <c r="K18" i="20"/>
  <c r="G31" i="23"/>
  <c r="E67" i="21"/>
  <c r="F36" i="21"/>
  <c r="I13" i="21"/>
  <c r="D68" i="20"/>
  <c r="L56" i="20"/>
  <c r="D47" i="20"/>
  <c r="L8" i="23"/>
  <c r="D73" i="21"/>
  <c r="H61" i="21"/>
  <c r="F51" i="21"/>
  <c r="D41" i="21"/>
  <c r="H29" i="21"/>
  <c r="E74" i="20"/>
  <c r="E70" i="20"/>
  <c r="E66" i="20"/>
  <c r="E62" i="20"/>
  <c r="E58" i="20"/>
  <c r="E54" i="20"/>
  <c r="E50" i="20"/>
  <c r="E46" i="20"/>
  <c r="E42" i="20"/>
  <c r="E38" i="20"/>
  <c r="E34" i="20"/>
  <c r="E30" i="20"/>
  <c r="E26" i="20"/>
  <c r="E22" i="20"/>
  <c r="E18" i="20"/>
  <c r="E14" i="20"/>
  <c r="D56" i="23"/>
  <c r="D65" i="22"/>
  <c r="E20" i="22"/>
  <c r="D72" i="21"/>
  <c r="H60" i="21"/>
  <c r="F50" i="21"/>
  <c r="D40" i="21"/>
  <c r="H28" i="21"/>
  <c r="F74" i="20"/>
  <c r="F70" i="20"/>
  <c r="F66" i="20"/>
  <c r="F62" i="20"/>
  <c r="E29" i="28"/>
  <c r="F74" i="23"/>
  <c r="D16" i="23"/>
  <c r="G36" i="22"/>
  <c r="G74" i="21"/>
  <c r="E64" i="21"/>
  <c r="I52" i="21"/>
  <c r="G42" i="21"/>
  <c r="E32" i="21"/>
  <c r="D22" i="21"/>
  <c r="D14" i="21"/>
  <c r="O75" i="20"/>
  <c r="O71" i="20"/>
  <c r="O67" i="20"/>
  <c r="O63" i="20"/>
  <c r="O59" i="20"/>
  <c r="O55" i="20"/>
  <c r="O51" i="20"/>
  <c r="O47" i="20"/>
  <c r="O43" i="20"/>
  <c r="O39" i="20"/>
  <c r="O35" i="20"/>
  <c r="F75" i="30"/>
  <c r="G63" i="23"/>
  <c r="F58" i="22"/>
  <c r="F26" i="22"/>
  <c r="E71" i="21"/>
  <c r="I59" i="21"/>
  <c r="G49" i="21"/>
  <c r="E39" i="21"/>
  <c r="I27" i="21"/>
  <c r="E19" i="21"/>
  <c r="E11" i="21"/>
  <c r="H74" i="20"/>
  <c r="H70" i="20"/>
  <c r="H66" i="20"/>
  <c r="H62" i="20"/>
  <c r="H58" i="20"/>
  <c r="H54" i="20"/>
  <c r="H50" i="20"/>
  <c r="H46" i="20"/>
  <c r="F13" i="22"/>
  <c r="Q72" i="20"/>
  <c r="Q49" i="20"/>
  <c r="Q38" i="20"/>
  <c r="F31" i="20"/>
  <c r="O24" i="20"/>
  <c r="H18" i="20"/>
  <c r="P11" i="20"/>
  <c r="D68" i="19"/>
  <c r="D45" i="18"/>
  <c r="E66" i="17"/>
  <c r="E50" i="17"/>
  <c r="E34" i="17"/>
  <c r="E18" i="17"/>
  <c r="F69" i="16"/>
  <c r="F53" i="16"/>
  <c r="F37" i="16"/>
  <c r="F21" i="16"/>
  <c r="K75" i="23"/>
  <c r="D37" i="21"/>
  <c r="F56" i="20"/>
  <c r="D42" i="20"/>
  <c r="D34" i="20"/>
  <c r="L74" i="29"/>
  <c r="G48" i="27"/>
  <c r="J21" i="26"/>
  <c r="D56" i="28"/>
  <c r="F35" i="30"/>
  <c r="E48" i="22"/>
  <c r="D67" i="22"/>
  <c r="G30" i="23"/>
  <c r="D23" i="24"/>
  <c r="E39" i="23"/>
  <c r="L10" i="23"/>
  <c r="D22" i="22"/>
  <c r="D12" i="25"/>
  <c r="I54" i="23"/>
  <c r="E26" i="23"/>
  <c r="G55" i="22"/>
  <c r="K35" i="23"/>
  <c r="G55" i="21"/>
  <c r="G15" i="21"/>
  <c r="J52" i="20"/>
  <c r="J20" i="20"/>
  <c r="D72" i="18"/>
  <c r="G7" i="23"/>
  <c r="I48" i="21"/>
  <c r="H10" i="21"/>
  <c r="K47" i="20"/>
  <c r="K17" i="20"/>
  <c r="F62" i="22"/>
  <c r="I63" i="21"/>
  <c r="E35" i="21"/>
  <c r="I8" i="21"/>
  <c r="D67" i="20"/>
  <c r="D56" i="20"/>
  <c r="L44" i="20"/>
  <c r="D56" i="22"/>
  <c r="I70" i="21"/>
  <c r="G60" i="21"/>
  <c r="E50" i="21"/>
  <c r="I38" i="21"/>
  <c r="G28" i="21"/>
  <c r="M73" i="20"/>
  <c r="M69" i="20"/>
  <c r="M65" i="20"/>
  <c r="M61" i="20"/>
  <c r="M57" i="20"/>
  <c r="M53" i="20"/>
  <c r="M49" i="20"/>
  <c r="M45" i="20"/>
  <c r="M41" i="20"/>
  <c r="M37" i="20"/>
  <c r="M33" i="20"/>
  <c r="M29" i="20"/>
  <c r="M25" i="20"/>
  <c r="M21" i="20"/>
  <c r="M17" i="20"/>
  <c r="D8" i="28"/>
  <c r="F50" i="23"/>
  <c r="D57" i="22"/>
  <c r="G17" i="22"/>
  <c r="I69" i="21"/>
  <c r="G59" i="21"/>
  <c r="E49" i="21"/>
  <c r="I37" i="21"/>
  <c r="G27" i="21"/>
  <c r="N73" i="20"/>
  <c r="N69" i="20"/>
  <c r="N65" i="20"/>
  <c r="N61" i="20"/>
  <c r="F50" i="27"/>
  <c r="H68" i="23"/>
  <c r="F10" i="23"/>
  <c r="E31" i="22"/>
  <c r="F73" i="21"/>
  <c r="D63" i="21"/>
  <c r="H51" i="21"/>
  <c r="F41" i="21"/>
  <c r="D31" i="21"/>
  <c r="D21" i="21"/>
  <c r="D13" i="21"/>
  <c r="G75" i="20"/>
  <c r="G71" i="20"/>
  <c r="G67" i="20"/>
  <c r="G63" i="20"/>
  <c r="G59" i="20"/>
  <c r="G55" i="20"/>
  <c r="G51" i="20"/>
  <c r="G47" i="20"/>
  <c r="G43" i="20"/>
  <c r="G39" i="20"/>
  <c r="G35" i="20"/>
  <c r="D61" i="27"/>
  <c r="I57" i="23"/>
  <c r="D53" i="22"/>
  <c r="D21" i="22"/>
  <c r="D70" i="21"/>
  <c r="H58" i="21"/>
  <c r="F48" i="21"/>
  <c r="D38" i="21"/>
  <c r="H26" i="21"/>
  <c r="E18" i="21"/>
  <c r="E10" i="21"/>
  <c r="P73" i="20"/>
  <c r="P69" i="20"/>
  <c r="P65" i="20"/>
  <c r="P61" i="20"/>
  <c r="P57" i="20"/>
  <c r="P53" i="20"/>
  <c r="P49" i="20"/>
  <c r="P45" i="20"/>
  <c r="G72" i="21"/>
  <c r="Q68" i="20"/>
  <c r="Q47" i="20"/>
  <c r="Q37" i="20"/>
  <c r="H30" i="20"/>
  <c r="Q23" i="20"/>
  <c r="L17" i="20"/>
  <c r="G11" i="20"/>
  <c r="D54" i="19"/>
  <c r="D31" i="18"/>
  <c r="E64" i="17"/>
  <c r="E48" i="17"/>
  <c r="E32" i="17"/>
  <c r="E16" i="17"/>
  <c r="D68" i="16"/>
  <c r="D52" i="16"/>
  <c r="D36" i="16"/>
  <c r="D20" i="16"/>
  <c r="E29" i="23"/>
  <c r="F19" i="21"/>
  <c r="F54" i="20"/>
  <c r="D41" i="20"/>
  <c r="D33" i="20"/>
  <c r="J54" i="26"/>
  <c r="D66" i="27"/>
  <c r="L67" i="23"/>
  <c r="E56" i="25"/>
  <c r="E30" i="25"/>
  <c r="D73" i="25"/>
  <c r="D19" i="22"/>
  <c r="L15" i="23"/>
  <c r="G65" i="23"/>
  <c r="D34" i="23"/>
  <c r="D74" i="22"/>
  <c r="D10" i="22"/>
  <c r="D28" i="24"/>
  <c r="H49" i="23"/>
  <c r="D21" i="23"/>
  <c r="G43" i="22"/>
  <c r="F49" i="22"/>
  <c r="G47" i="21"/>
  <c r="G9" i="21"/>
  <c r="J46" i="20"/>
  <c r="J14" i="20"/>
  <c r="D48" i="18"/>
  <c r="G32" i="22"/>
  <c r="I40" i="21"/>
  <c r="K73" i="20"/>
  <c r="K41" i="20"/>
  <c r="K15" i="20"/>
  <c r="F50" i="22"/>
  <c r="D58" i="21"/>
  <c r="I31" i="21"/>
  <c r="I7" i="21"/>
  <c r="L64" i="20"/>
  <c r="D55" i="20"/>
  <c r="D44" i="20"/>
  <c r="F33" i="22"/>
  <c r="H69" i="21"/>
  <c r="F59" i="21"/>
  <c r="D49" i="21"/>
  <c r="H37" i="21"/>
  <c r="F27" i="21"/>
  <c r="E73" i="20"/>
  <c r="E69" i="20"/>
  <c r="E65" i="20"/>
  <c r="E61" i="20"/>
  <c r="E57" i="20"/>
  <c r="E53" i="20"/>
  <c r="E49" i="20"/>
  <c r="E45" i="20"/>
  <c r="E41" i="20"/>
  <c r="E37" i="20"/>
  <c r="E33" i="20"/>
  <c r="E29" i="20"/>
  <c r="E25" i="20"/>
  <c r="E21" i="20"/>
  <c r="E17" i="20"/>
  <c r="J42" i="26"/>
  <c r="H44" i="23"/>
  <c r="E44" i="22"/>
  <c r="G12" i="22"/>
  <c r="H68" i="21"/>
  <c r="F58" i="21"/>
  <c r="D48" i="21"/>
  <c r="H36" i="21"/>
  <c r="F26" i="21"/>
  <c r="F73" i="20"/>
  <c r="F69" i="20"/>
  <c r="F65" i="20"/>
  <c r="F61" i="20"/>
  <c r="H47" i="26"/>
  <c r="J62" i="23"/>
  <c r="F66" i="22"/>
  <c r="G28" i="22"/>
  <c r="E72" i="21"/>
  <c r="I60" i="21"/>
  <c r="G50" i="21"/>
  <c r="E40" i="21"/>
  <c r="I28" i="21"/>
  <c r="D20" i="21"/>
  <c r="D12" i="21"/>
  <c r="O74" i="20"/>
  <c r="O70" i="20"/>
  <c r="O66" i="20"/>
  <c r="O62" i="20"/>
  <c r="O58" i="20"/>
  <c r="O54" i="20"/>
  <c r="O50" i="20"/>
  <c r="O46" i="20"/>
  <c r="O42" i="20"/>
  <c r="O38" i="20"/>
  <c r="O34" i="20"/>
  <c r="I54" i="26"/>
  <c r="K51" i="23"/>
  <c r="G48" i="22"/>
  <c r="F18" i="22"/>
  <c r="I67" i="21"/>
  <c r="G57" i="21"/>
  <c r="E47" i="21"/>
  <c r="I35" i="21"/>
  <c r="G25" i="21"/>
  <c r="E17" i="21"/>
  <c r="E9" i="21"/>
  <c r="H73" i="20"/>
  <c r="H69" i="20"/>
  <c r="H65" i="20"/>
  <c r="H61" i="20"/>
  <c r="H57" i="20"/>
  <c r="H53" i="20"/>
  <c r="H49" i="20"/>
  <c r="H45" i="20"/>
  <c r="F63" i="21"/>
  <c r="Q64" i="20"/>
  <c r="Q45" i="20"/>
  <c r="Q36" i="20"/>
  <c r="L29" i="20"/>
  <c r="F23" i="20"/>
  <c r="O16" i="20"/>
  <c r="N10" i="20"/>
  <c r="D45" i="19"/>
  <c r="D22" i="18"/>
  <c r="E62" i="17"/>
  <c r="E46" i="17"/>
  <c r="E30" i="17"/>
  <c r="E14" i="17"/>
  <c r="F65" i="16"/>
  <c r="F49" i="16"/>
  <c r="F33" i="16"/>
  <c r="F17" i="16"/>
  <c r="F37" i="22"/>
  <c r="F11" i="21"/>
  <c r="F52" i="20"/>
  <c r="D40" i="20"/>
  <c r="D32" i="20"/>
  <c r="D54" i="28"/>
  <c r="E72" i="26"/>
  <c r="I60" i="23"/>
  <c r="D21" i="25"/>
  <c r="D58" i="24"/>
  <c r="D41" i="25"/>
  <c r="M37" i="29"/>
  <c r="J13" i="23"/>
  <c r="E63" i="23"/>
  <c r="J32" i="23"/>
  <c r="D70" i="22"/>
  <c r="F67" i="30"/>
  <c r="D10" i="24"/>
  <c r="F47" i="23"/>
  <c r="J19" i="23"/>
  <c r="G39" i="22"/>
  <c r="G37" i="22"/>
  <c r="E45" i="21"/>
  <c r="G7" i="21"/>
  <c r="J44" i="20"/>
  <c r="J12" i="20"/>
  <c r="D40" i="18"/>
  <c r="G24" i="22"/>
  <c r="G38" i="21"/>
  <c r="K71" i="20"/>
  <c r="K39" i="20"/>
  <c r="I35" i="26"/>
  <c r="F38" i="22"/>
  <c r="I55" i="21"/>
  <c r="D26" i="21"/>
  <c r="D75" i="20"/>
  <c r="D64" i="20"/>
  <c r="L52" i="20"/>
  <c r="D29" i="27"/>
  <c r="D28" i="22"/>
  <c r="G68" i="21"/>
  <c r="E58" i="21"/>
  <c r="I46" i="21"/>
  <c r="G36" i="21"/>
  <c r="E26" i="21"/>
  <c r="M72" i="20"/>
  <c r="M68" i="20"/>
  <c r="M64" i="20"/>
  <c r="M60" i="20"/>
  <c r="M56" i="20"/>
  <c r="M52" i="20"/>
  <c r="M48" i="20"/>
  <c r="M44" i="20"/>
  <c r="M40" i="20"/>
  <c r="M36" i="20"/>
  <c r="M32" i="20"/>
  <c r="M28" i="20"/>
  <c r="M24" i="20"/>
  <c r="M20" i="20"/>
  <c r="M16" i="20"/>
  <c r="G16" i="26"/>
  <c r="J38" i="23"/>
  <c r="G41" i="22"/>
  <c r="F10" i="22"/>
  <c r="G67" i="21"/>
  <c r="E57" i="21"/>
  <c r="I45" i="21"/>
  <c r="G35" i="21"/>
  <c r="E25" i="21"/>
  <c r="N72" i="20"/>
  <c r="N68" i="20"/>
  <c r="N64" i="20"/>
  <c r="N60" i="20"/>
  <c r="J18" i="26"/>
  <c r="L56" i="23"/>
  <c r="F57" i="22"/>
  <c r="E23" i="22"/>
  <c r="D71" i="21"/>
  <c r="H59" i="21"/>
  <c r="F49" i="21"/>
  <c r="D39" i="21"/>
  <c r="H27" i="21"/>
  <c r="D19" i="21"/>
  <c r="D11" i="21"/>
  <c r="G74" i="20"/>
  <c r="G70" i="20"/>
  <c r="G66" i="20"/>
  <c r="G62" i="20"/>
  <c r="G58" i="20"/>
  <c r="G54" i="20"/>
  <c r="G50" i="20"/>
  <c r="G46" i="20"/>
  <c r="G42" i="20"/>
  <c r="G38" i="20"/>
  <c r="G34" i="20"/>
  <c r="G21" i="26"/>
  <c r="D40" i="23"/>
  <c r="D45" i="22"/>
  <c r="D13" i="22"/>
  <c r="H66" i="21"/>
  <c r="F56" i="21"/>
  <c r="D46" i="21"/>
  <c r="H34" i="21"/>
  <c r="F24" i="21"/>
  <c r="E16" i="21"/>
  <c r="E8" i="21"/>
  <c r="P72" i="20"/>
  <c r="P68" i="20"/>
  <c r="P64" i="20"/>
  <c r="P60" i="20"/>
  <c r="P56" i="20"/>
  <c r="P52" i="20"/>
  <c r="P48" i="20"/>
  <c r="P44" i="20"/>
  <c r="E54" i="21"/>
  <c r="Q60" i="20"/>
  <c r="Q43" i="20"/>
  <c r="Q35" i="20"/>
  <c r="O28" i="20"/>
  <c r="H22" i="20"/>
  <c r="Q15" i="20"/>
  <c r="E10" i="20"/>
  <c r="D36" i="19"/>
  <c r="D13" i="18"/>
  <c r="E60" i="17"/>
  <c r="E44" i="17"/>
  <c r="E28" i="17"/>
  <c r="E12" i="17"/>
  <c r="D64" i="16"/>
  <c r="D48" i="16"/>
  <c r="D32" i="16"/>
  <c r="D16" i="16"/>
  <c r="D16" i="22"/>
  <c r="E22" i="28"/>
  <c r="D51" i="29"/>
  <c r="H39" i="23"/>
  <c r="I63" i="23"/>
  <c r="I58" i="23"/>
  <c r="G67" i="23"/>
  <c r="D22" i="25"/>
  <c r="E59" i="22"/>
  <c r="J56" i="23"/>
  <c r="L26" i="23"/>
  <c r="D58" i="22"/>
  <c r="F38" i="27"/>
  <c r="I70" i="23"/>
  <c r="E42" i="23"/>
  <c r="L13" i="23"/>
  <c r="G27" i="22"/>
  <c r="G13" i="22"/>
  <c r="E37" i="21"/>
  <c r="J70" i="20"/>
  <c r="J38" i="20"/>
  <c r="D75" i="19"/>
  <c r="D16" i="18"/>
  <c r="I72" i="21"/>
  <c r="G30" i="21"/>
  <c r="K65" i="20"/>
  <c r="K33" i="20"/>
  <c r="I11" i="26"/>
  <c r="D17" i="22"/>
  <c r="G53" i="21"/>
  <c r="I23" i="21"/>
  <c r="L72" i="20"/>
  <c r="D63" i="20"/>
  <c r="D52" i="20"/>
  <c r="L72" i="23"/>
  <c r="D20" i="22"/>
  <c r="F67" i="21"/>
  <c r="D57" i="21"/>
  <c r="H45" i="21"/>
  <c r="F35" i="21"/>
  <c r="D25" i="21"/>
  <c r="E72" i="20"/>
  <c r="E68" i="20"/>
  <c r="E64" i="20"/>
  <c r="E60" i="20"/>
  <c r="E56" i="20"/>
  <c r="E52" i="20"/>
  <c r="E48" i="20"/>
  <c r="E44" i="20"/>
  <c r="E40" i="20"/>
  <c r="E36" i="20"/>
  <c r="E32" i="20"/>
  <c r="E28" i="20"/>
  <c r="E24" i="20"/>
  <c r="E20" i="20"/>
  <c r="E16" i="20"/>
  <c r="D55" i="25"/>
  <c r="L32" i="23"/>
  <c r="E36" i="22"/>
  <c r="E8" i="22"/>
  <c r="F66" i="21"/>
  <c r="D56" i="21"/>
  <c r="H44" i="21"/>
  <c r="F34" i="21"/>
  <c r="D24" i="21"/>
  <c r="F72" i="20"/>
  <c r="F68" i="20"/>
  <c r="F64" i="20"/>
  <c r="F60" i="20"/>
  <c r="D59" i="25"/>
  <c r="E45" i="23"/>
  <c r="D52" i="22"/>
  <c r="G20" i="22"/>
  <c r="I68" i="21"/>
  <c r="G58" i="21"/>
  <c r="E48" i="21"/>
  <c r="I36" i="21"/>
  <c r="G26" i="21"/>
  <c r="D18" i="21"/>
  <c r="D10" i="21"/>
  <c r="O73" i="20"/>
  <c r="O69" i="20"/>
  <c r="O65" i="20"/>
  <c r="O61" i="20"/>
  <c r="O57" i="20"/>
  <c r="O53" i="20"/>
  <c r="O49" i="20"/>
  <c r="O45" i="20"/>
  <c r="O41" i="20"/>
  <c r="O37" i="20"/>
  <c r="O33" i="20"/>
  <c r="D63" i="25"/>
  <c r="F34" i="23"/>
  <c r="F42" i="22"/>
  <c r="I75" i="21"/>
  <c r="G65" i="21"/>
  <c r="E55" i="21"/>
  <c r="I43" i="21"/>
  <c r="G33" i="21"/>
  <c r="E23" i="21"/>
  <c r="E15" i="21"/>
  <c r="E7" i="21"/>
  <c r="H72" i="20"/>
  <c r="H68" i="20"/>
  <c r="H64" i="20"/>
  <c r="H60" i="20"/>
  <c r="H56" i="20"/>
  <c r="H52" i="20"/>
  <c r="H48" i="20"/>
  <c r="H44" i="20"/>
  <c r="D45" i="21"/>
  <c r="Q57" i="20"/>
  <c r="Q42" i="20"/>
  <c r="Q34" i="20"/>
  <c r="E49" i="28"/>
  <c r="E33" i="26"/>
  <c r="D11" i="23"/>
  <c r="E35" i="23"/>
  <c r="E30" i="23"/>
  <c r="F38" i="23"/>
  <c r="L55" i="23"/>
  <c r="H20" i="26"/>
  <c r="J48" i="23"/>
  <c r="I19" i="23"/>
  <c r="D42" i="22"/>
  <c r="H31" i="26"/>
  <c r="F63" i="23"/>
  <c r="J35" i="23"/>
  <c r="G75" i="22"/>
  <c r="H28" i="26"/>
  <c r="E69" i="21"/>
  <c r="I25" i="21"/>
  <c r="J62" i="20"/>
  <c r="J30" i="20"/>
  <c r="D43" i="19"/>
  <c r="D15" i="24"/>
  <c r="G62" i="21"/>
  <c r="H20" i="21"/>
  <c r="K57" i="20"/>
  <c r="K25" i="20"/>
  <c r="J54" i="23"/>
  <c r="E75" i="21"/>
  <c r="G45" i="21"/>
  <c r="I16" i="21"/>
  <c r="D71" i="20"/>
  <c r="D60" i="20"/>
  <c r="L48" i="20"/>
  <c r="I49" i="23"/>
  <c r="F75" i="21"/>
  <c r="D65" i="21"/>
  <c r="H53" i="21"/>
  <c r="F43" i="21"/>
  <c r="D33" i="21"/>
  <c r="E75" i="20"/>
  <c r="E71" i="20"/>
  <c r="E67" i="20"/>
  <c r="E63" i="20"/>
  <c r="E59" i="20"/>
  <c r="E55" i="20"/>
  <c r="E51" i="20"/>
  <c r="E47" i="20"/>
  <c r="E43" i="20"/>
  <c r="E39" i="20"/>
  <c r="E35" i="20"/>
  <c r="E31" i="20"/>
  <c r="E27" i="20"/>
  <c r="E23" i="20"/>
  <c r="E19" i="20"/>
  <c r="E15" i="20"/>
  <c r="I73" i="23"/>
  <c r="G15" i="23"/>
  <c r="E28" i="22"/>
  <c r="F74" i="21"/>
  <c r="D64" i="21"/>
  <c r="H52" i="21"/>
  <c r="F42" i="21"/>
  <c r="D32" i="21"/>
  <c r="F75" i="20"/>
  <c r="F71" i="20"/>
  <c r="F67" i="20"/>
  <c r="F63" i="20"/>
  <c r="F59" i="20"/>
  <c r="D7" i="25"/>
  <c r="I33" i="23"/>
  <c r="G44" i="22"/>
  <c r="G8" i="22"/>
  <c r="G66" i="21"/>
  <c r="E56" i="21"/>
  <c r="I44" i="21"/>
  <c r="G34" i="21"/>
  <c r="E24" i="21"/>
  <c r="D16" i="21"/>
  <c r="D8" i="21"/>
  <c r="O72" i="20"/>
  <c r="O68" i="20"/>
  <c r="O64" i="20"/>
  <c r="O60" i="20"/>
  <c r="O56" i="20"/>
  <c r="O52" i="20"/>
  <c r="O48" i="20"/>
  <c r="O44" i="20"/>
  <c r="O40" i="20"/>
  <c r="O36" i="20"/>
  <c r="O32" i="20"/>
  <c r="D38" i="24"/>
  <c r="J22" i="23"/>
  <c r="F34" i="22"/>
  <c r="G73" i="21"/>
  <c r="E63" i="21"/>
  <c r="I51" i="21"/>
  <c r="G41" i="21"/>
  <c r="E31" i="21"/>
  <c r="E21" i="21"/>
  <c r="E13" i="21"/>
  <c r="H75" i="20"/>
  <c r="H71" i="20"/>
  <c r="H67" i="20"/>
  <c r="H63" i="20"/>
  <c r="H59" i="20"/>
  <c r="H55" i="20"/>
  <c r="H51" i="20"/>
  <c r="H47" i="20"/>
  <c r="G23" i="23"/>
  <c r="F18" i="21"/>
  <c r="Q53" i="20"/>
  <c r="Q40" i="20"/>
  <c r="Q32" i="20"/>
  <c r="H26" i="20"/>
  <c r="Q19" i="20"/>
  <c r="M13" i="20"/>
  <c r="P7" i="20"/>
  <c r="D63" i="18"/>
  <c r="E70" i="17"/>
  <c r="E54" i="17"/>
  <c r="E38" i="17"/>
  <c r="E22" i="17"/>
  <c r="F73" i="16"/>
  <c r="F57" i="16"/>
  <c r="F41" i="16"/>
  <c r="F25" i="16"/>
  <c r="F9" i="16"/>
  <c r="G17" i="27"/>
  <c r="F51" i="23"/>
  <c r="K53" i="23"/>
  <c r="D69" i="23"/>
  <c r="F9" i="22"/>
  <c r="D67" i="19"/>
  <c r="K63" i="20"/>
  <c r="H46" i="21"/>
  <c r="D51" i="20"/>
  <c r="I54" i="21"/>
  <c r="M71" i="20"/>
  <c r="M55" i="20"/>
  <c r="M39" i="20"/>
  <c r="M23" i="20"/>
  <c r="E21" i="23"/>
  <c r="I53" i="21"/>
  <c r="N71" i="20"/>
  <c r="D29" i="25"/>
  <c r="H67" i="21"/>
  <c r="F25" i="21"/>
  <c r="G69" i="20"/>
  <c r="G53" i="20"/>
  <c r="G37" i="20"/>
  <c r="D37" i="22"/>
  <c r="H42" i="21"/>
  <c r="P75" i="20"/>
  <c r="P59" i="20"/>
  <c r="D67" i="25"/>
  <c r="Q33" i="20"/>
  <c r="F15" i="20"/>
  <c r="D54" i="18"/>
  <c r="E40" i="17"/>
  <c r="F61" i="16"/>
  <c r="D24" i="16"/>
  <c r="I73" i="20"/>
  <c r="F44" i="20"/>
  <c r="I30" i="20"/>
  <c r="D24" i="20"/>
  <c r="N17" i="20"/>
  <c r="Q11" i="20"/>
  <c r="H7" i="20"/>
  <c r="D73" i="18"/>
  <c r="E72" i="16"/>
  <c r="E56" i="16"/>
  <c r="E40" i="16"/>
  <c r="E24" i="16"/>
  <c r="H65" i="21"/>
  <c r="Q69" i="20"/>
  <c r="I48" i="20"/>
  <c r="F38" i="20"/>
  <c r="L30" i="20"/>
  <c r="F24" i="20"/>
  <c r="O17" i="20"/>
  <c r="I11" i="20"/>
  <c r="D60" i="19"/>
  <c r="D37" i="18"/>
  <c r="F64" i="16"/>
  <c r="F48" i="16"/>
  <c r="F32" i="16"/>
  <c r="F16" i="16"/>
  <c r="F21" i="22"/>
  <c r="I74" i="20"/>
  <c r="N50" i="20"/>
  <c r="H39" i="20"/>
  <c r="I31" i="20"/>
  <c r="D25" i="20"/>
  <c r="N18" i="20"/>
  <c r="M12" i="20"/>
  <c r="D8" i="20"/>
  <c r="D10" i="19"/>
  <c r="D75" i="17"/>
  <c r="D59" i="17"/>
  <c r="D43" i="17"/>
  <c r="D27" i="17"/>
  <c r="D11" i="17"/>
  <c r="G64" i="16"/>
  <c r="F22" i="21"/>
  <c r="Q54" i="20"/>
  <c r="I41" i="20"/>
  <c r="I33" i="20"/>
  <c r="O26" i="20"/>
  <c r="H20" i="20"/>
  <c r="Q13" i="20"/>
  <c r="N8" i="20"/>
  <c r="D20" i="19"/>
  <c r="E73" i="17"/>
  <c r="H41" i="21"/>
  <c r="I63" i="20"/>
  <c r="F45" i="20"/>
  <c r="L36" i="20"/>
  <c r="G29" i="20"/>
  <c r="P22" i="20"/>
  <c r="I16" i="20"/>
  <c r="D11" i="20"/>
  <c r="D66" i="19"/>
  <c r="D57" i="18"/>
  <c r="E70" i="16"/>
  <c r="E54" i="16"/>
  <c r="E38" i="16"/>
  <c r="E22" i="16"/>
  <c r="D72" i="28"/>
  <c r="D61" i="21"/>
  <c r="Q67" i="20"/>
  <c r="I47" i="20"/>
  <c r="N37" i="20"/>
  <c r="F30" i="20"/>
  <c r="O23" i="20"/>
  <c r="H17" i="20"/>
  <c r="N11" i="20"/>
  <c r="D62" i="19"/>
  <c r="D53" i="18"/>
  <c r="D69" i="16"/>
  <c r="D53" i="16"/>
  <c r="D37" i="16"/>
  <c r="D21" i="16"/>
  <c r="F9" i="21"/>
  <c r="D49" i="19"/>
  <c r="E9" i="17"/>
  <c r="G30" i="16"/>
  <c r="M74" i="15"/>
  <c r="Q70" i="15"/>
  <c r="J67" i="15"/>
  <c r="F63" i="15"/>
  <c r="R59" i="15"/>
  <c r="N55" i="15"/>
  <c r="G52" i="15"/>
  <c r="K48" i="15"/>
  <c r="O44" i="15"/>
  <c r="S40" i="15"/>
  <c r="D37" i="15"/>
  <c r="H33" i="15"/>
  <c r="L29" i="15"/>
  <c r="P25" i="15"/>
  <c r="T21" i="15"/>
  <c r="E18" i="15"/>
  <c r="I14" i="15"/>
  <c r="M10" i="15"/>
  <c r="F32" i="27"/>
  <c r="J23" i="23"/>
  <c r="H46" i="23"/>
  <c r="L61" i="23"/>
  <c r="I65" i="21"/>
  <c r="D35" i="19"/>
  <c r="K55" i="20"/>
  <c r="E43" i="21"/>
  <c r="D48" i="20"/>
  <c r="G52" i="21"/>
  <c r="M70" i="20"/>
  <c r="M54" i="20"/>
  <c r="M38" i="20"/>
  <c r="M22" i="20"/>
  <c r="I9" i="23"/>
  <c r="G51" i="21"/>
  <c r="N70" i="20"/>
  <c r="D70" i="24"/>
  <c r="F65" i="21"/>
  <c r="D23" i="21"/>
  <c r="G68" i="20"/>
  <c r="G52" i="20"/>
  <c r="G36" i="20"/>
  <c r="D29" i="22"/>
  <c r="F40" i="21"/>
  <c r="P74" i="20"/>
  <c r="P58" i="20"/>
  <c r="D69" i="22"/>
  <c r="Q31" i="20"/>
  <c r="H14" i="20"/>
  <c r="E74" i="17"/>
  <c r="E36" i="17"/>
  <c r="D60" i="16"/>
  <c r="F13" i="16"/>
  <c r="I69" i="20"/>
  <c r="D43" i="20"/>
  <c r="N29" i="20"/>
  <c r="G23" i="20"/>
  <c r="P16" i="20"/>
  <c r="H11" i="20"/>
  <c r="D73" i="19"/>
  <c r="D59" i="18"/>
  <c r="G69" i="16"/>
  <c r="G53" i="16"/>
  <c r="G37" i="16"/>
  <c r="G21" i="16"/>
  <c r="G56" i="21"/>
  <c r="Q65" i="20"/>
  <c r="I46" i="20"/>
  <c r="F37" i="20"/>
  <c r="O29" i="20"/>
  <c r="H23" i="20"/>
  <c r="Q16" i="20"/>
  <c r="P10" i="20"/>
  <c r="D46" i="19"/>
  <c r="D23" i="18"/>
  <c r="D63" i="16"/>
  <c r="D47" i="16"/>
  <c r="D31" i="16"/>
  <c r="D15" i="16"/>
  <c r="I66" i="21"/>
  <c r="I70" i="20"/>
  <c r="N48" i="20"/>
  <c r="H38" i="20"/>
  <c r="N30" i="20"/>
  <c r="G24" i="20"/>
  <c r="P17" i="20"/>
  <c r="D12" i="20"/>
  <c r="K7" i="20"/>
  <c r="D74" i="18"/>
  <c r="D73" i="17"/>
  <c r="D57" i="17"/>
  <c r="D41" i="17"/>
  <c r="D25" i="17"/>
  <c r="D9" i="17"/>
  <c r="J46" i="23"/>
  <c r="F14" i="21"/>
  <c r="Q52" i="20"/>
  <c r="I40" i="20"/>
  <c r="I32" i="20"/>
  <c r="Q25" i="20"/>
  <c r="L19" i="20"/>
  <c r="G13" i="20"/>
  <c r="E8" i="20"/>
  <c r="D70" i="18"/>
  <c r="E71" i="17"/>
  <c r="G32" i="21"/>
  <c r="I59" i="20"/>
  <c r="L43" i="20"/>
  <c r="L35" i="20"/>
  <c r="I28" i="20"/>
  <c r="D22" i="20"/>
  <c r="N15" i="20"/>
  <c r="K10" i="20"/>
  <c r="D57" i="19"/>
  <c r="D43" i="18"/>
  <c r="G67" i="16"/>
  <c r="G51" i="16"/>
  <c r="G35" i="16"/>
  <c r="G19" i="16"/>
  <c r="E12" i="25"/>
  <c r="I42" i="21"/>
  <c r="Q63" i="20"/>
  <c r="I45" i="20"/>
  <c r="N36" i="20"/>
  <c r="H29" i="20"/>
  <c r="Q22" i="20"/>
  <c r="L16" i="20"/>
  <c r="E11" i="20"/>
  <c r="D53" i="19"/>
  <c r="D39" i="18"/>
  <c r="F66" i="16"/>
  <c r="F50" i="16"/>
  <c r="F34" i="16"/>
  <c r="F18" i="16"/>
  <c r="N51" i="20"/>
  <c r="E65" i="17"/>
  <c r="F67" i="16"/>
  <c r="E27" i="16"/>
  <c r="E74" i="15"/>
  <c r="I70" i="15"/>
  <c r="M66" i="15"/>
  <c r="Q62" i="15"/>
  <c r="J59" i="15"/>
  <c r="F55" i="15"/>
  <c r="R51" i="15"/>
  <c r="N47" i="15"/>
  <c r="G44" i="15"/>
  <c r="K40" i="15"/>
  <c r="O36" i="15"/>
  <c r="S32" i="15"/>
  <c r="D29" i="15"/>
  <c r="H25" i="15"/>
  <c r="L21" i="15"/>
  <c r="P17" i="15"/>
  <c r="T13" i="15"/>
  <c r="E10" i="15"/>
  <c r="G71" i="27"/>
  <c r="D60" i="23"/>
  <c r="G25" i="23"/>
  <c r="K40" i="23"/>
  <c r="I33" i="21"/>
  <c r="D8" i="18"/>
  <c r="K31" i="20"/>
  <c r="I21" i="21"/>
  <c r="E61" i="23"/>
  <c r="G44" i="21"/>
  <c r="M67" i="20"/>
  <c r="M51" i="20"/>
  <c r="M35" i="20"/>
  <c r="M19" i="20"/>
  <c r="G33" i="22"/>
  <c r="G43" i="21"/>
  <c r="N67" i="20"/>
  <c r="G39" i="23"/>
  <c r="F57" i="21"/>
  <c r="D17" i="21"/>
  <c r="G65" i="20"/>
  <c r="G49" i="20"/>
  <c r="G33" i="20"/>
  <c r="H74" i="21"/>
  <c r="F32" i="21"/>
  <c r="P71" i="20"/>
  <c r="P55" i="20"/>
  <c r="I26" i="21"/>
  <c r="Q27" i="20"/>
  <c r="I12" i="20"/>
  <c r="E72" i="17"/>
  <c r="E26" i="17"/>
  <c r="D56" i="16"/>
  <c r="D12" i="16"/>
  <c r="I65" i="20"/>
  <c r="D39" i="20"/>
  <c r="P28" i="20"/>
  <c r="I22" i="20"/>
  <c r="D16" i="20"/>
  <c r="O10" i="20"/>
  <c r="D64" i="19"/>
  <c r="D50" i="18"/>
  <c r="E68" i="16"/>
  <c r="E52" i="16"/>
  <c r="E36" i="16"/>
  <c r="E20" i="16"/>
  <c r="F47" i="21"/>
  <c r="Q61" i="20"/>
  <c r="I44" i="20"/>
  <c r="F36" i="20"/>
  <c r="Q28" i="20"/>
  <c r="L22" i="20"/>
  <c r="F16" i="20"/>
  <c r="G10" i="20"/>
  <c r="D37" i="19"/>
  <c r="D14" i="18"/>
  <c r="F60" i="16"/>
  <c r="F44" i="16"/>
  <c r="F28" i="16"/>
  <c r="F12" i="16"/>
  <c r="H57" i="21"/>
  <c r="I66" i="20"/>
  <c r="N46" i="20"/>
  <c r="H37" i="20"/>
  <c r="P29" i="20"/>
  <c r="I23" i="20"/>
  <c r="D17" i="20"/>
  <c r="K11" i="20"/>
  <c r="D74" i="19"/>
  <c r="D65" i="18"/>
  <c r="D71" i="17"/>
  <c r="D55" i="17"/>
  <c r="D39" i="17"/>
  <c r="D23" i="17"/>
  <c r="D7" i="17"/>
  <c r="F45" i="22"/>
  <c r="Q74" i="20"/>
  <c r="Q50" i="20"/>
  <c r="I39" i="20"/>
  <c r="L31" i="20"/>
  <c r="F25" i="20"/>
  <c r="O18" i="20"/>
  <c r="N12" i="20"/>
  <c r="L7" i="20"/>
  <c r="D61" i="18"/>
  <c r="E69" i="17"/>
  <c r="F23" i="21"/>
  <c r="F57" i="20"/>
  <c r="L42" i="20"/>
  <c r="L34" i="20"/>
  <c r="N27" i="20"/>
  <c r="G21" i="20"/>
  <c r="P14" i="20"/>
  <c r="Q9" i="20"/>
  <c r="D48" i="19"/>
  <c r="D34" i="18"/>
  <c r="E66" i="16"/>
  <c r="E50" i="16"/>
  <c r="E34" i="16"/>
  <c r="E18" i="16"/>
  <c r="F58" i="23"/>
  <c r="H33" i="21"/>
  <c r="Q59" i="20"/>
  <c r="N43" i="20"/>
  <c r="N35" i="20"/>
  <c r="L28" i="20"/>
  <c r="F22" i="20"/>
  <c r="O15" i="20"/>
  <c r="L10" i="20"/>
  <c r="D44" i="19"/>
  <c r="D30" i="18"/>
  <c r="D65" i="16"/>
  <c r="D49" i="16"/>
  <c r="D33" i="16"/>
  <c r="D17" i="16"/>
  <c r="P39" i="20"/>
  <c r="E57" i="17"/>
  <c r="G62" i="16"/>
  <c r="F23" i="16"/>
  <c r="P73" i="15"/>
  <c r="T69" i="15"/>
  <c r="E66" i="15"/>
  <c r="I62" i="15"/>
  <c r="M58" i="15"/>
  <c r="Q54" i="15"/>
  <c r="J51" i="15"/>
  <c r="F47" i="15"/>
  <c r="R43" i="15"/>
  <c r="N39" i="15"/>
  <c r="G36" i="15"/>
  <c r="K32" i="15"/>
  <c r="O28" i="15"/>
  <c r="S24" i="15"/>
  <c r="D21" i="15"/>
  <c r="H17" i="15"/>
  <c r="L13" i="15"/>
  <c r="I21" i="26"/>
  <c r="K31" i="23"/>
  <c r="D18" i="23"/>
  <c r="H33" i="23"/>
  <c r="G23" i="21"/>
  <c r="I65" i="23"/>
  <c r="K23" i="20"/>
  <c r="I15" i="21"/>
  <c r="J14" i="23"/>
  <c r="E42" i="21"/>
  <c r="M66" i="20"/>
  <c r="M50" i="20"/>
  <c r="M34" i="20"/>
  <c r="M18" i="20"/>
  <c r="G25" i="22"/>
  <c r="E41" i="21"/>
  <c r="N66" i="20"/>
  <c r="K27" i="23"/>
  <c r="D55" i="21"/>
  <c r="D15" i="21"/>
  <c r="G64" i="20"/>
  <c r="G48" i="20"/>
  <c r="G32" i="20"/>
  <c r="F72" i="21"/>
  <c r="D30" i="21"/>
  <c r="P70" i="20"/>
  <c r="P54" i="20"/>
  <c r="F10" i="21"/>
  <c r="F27" i="20"/>
  <c r="L9" i="20"/>
  <c r="E68" i="17"/>
  <c r="E24" i="17"/>
  <c r="F45" i="16"/>
  <c r="D8" i="16"/>
  <c r="I61" i="20"/>
  <c r="D38" i="20"/>
  <c r="D28" i="20"/>
  <c r="N21" i="20"/>
  <c r="G15" i="20"/>
  <c r="F10" i="20"/>
  <c r="D50" i="19"/>
  <c r="D41" i="18"/>
  <c r="G65" i="16"/>
  <c r="G49" i="16"/>
  <c r="G33" i="16"/>
  <c r="G17" i="16"/>
  <c r="E38" i="21"/>
  <c r="I58" i="20"/>
  <c r="F43" i="20"/>
  <c r="F35" i="20"/>
  <c r="F28" i="20"/>
  <c r="O21" i="20"/>
  <c r="H15" i="20"/>
  <c r="N9" i="20"/>
  <c r="D28" i="19"/>
  <c r="D75" i="16"/>
  <c r="D59" i="16"/>
  <c r="D43" i="16"/>
  <c r="D27" i="16"/>
  <c r="D11" i="16"/>
  <c r="G48" i="21"/>
  <c r="I62" i="20"/>
  <c r="N44" i="20"/>
  <c r="H36" i="20"/>
  <c r="D29" i="20"/>
  <c r="N22" i="20"/>
  <c r="G16" i="20"/>
  <c r="Q10" i="20"/>
  <c r="D65" i="19"/>
  <c r="D51" i="18"/>
  <c r="D69" i="17"/>
  <c r="D53" i="17"/>
  <c r="D37" i="17"/>
  <c r="D21" i="17"/>
  <c r="E75" i="16"/>
  <c r="D24" i="22"/>
  <c r="Q70" i="20"/>
  <c r="Q48" i="20"/>
  <c r="I38" i="20"/>
  <c r="O30" i="20"/>
  <c r="H24" i="20"/>
  <c r="Q17" i="20"/>
  <c r="E12" i="20"/>
  <c r="D70" i="19"/>
  <c r="D47" i="18"/>
  <c r="E67" i="17"/>
  <c r="F15" i="21"/>
  <c r="F55" i="20"/>
  <c r="L41" i="20"/>
  <c r="L33" i="20"/>
  <c r="P26" i="20"/>
  <c r="I20" i="20"/>
  <c r="D14" i="20"/>
  <c r="H9" i="20"/>
  <c r="D34" i="19"/>
  <c r="D25" i="18"/>
  <c r="G63" i="16"/>
  <c r="G47" i="16"/>
  <c r="G31" i="16"/>
  <c r="G15" i="16"/>
  <c r="K11" i="23"/>
  <c r="G24" i="21"/>
  <c r="I57" i="20"/>
  <c r="N42" i="20"/>
  <c r="N34" i="20"/>
  <c r="O27" i="20"/>
  <c r="H21" i="20"/>
  <c r="Q14" i="20"/>
  <c r="I9" i="20"/>
  <c r="D30" i="19"/>
  <c r="D21" i="18"/>
  <c r="F62" i="16"/>
  <c r="F46" i="16"/>
  <c r="F30" i="16"/>
  <c r="F14" i="16"/>
  <c r="P31" i="20"/>
  <c r="E49" i="17"/>
  <c r="E59" i="16"/>
  <c r="G16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E32" i="23"/>
  <c r="D27" i="24"/>
  <c r="D54" i="22"/>
  <c r="G12" i="23"/>
  <c r="J68" i="20"/>
  <c r="G70" i="21"/>
  <c r="E20" i="25"/>
  <c r="D72" i="20"/>
  <c r="D8" i="22"/>
  <c r="E34" i="21"/>
  <c r="M63" i="20"/>
  <c r="M47" i="20"/>
  <c r="M31" i="20"/>
  <c r="M15" i="20"/>
  <c r="G75" i="21"/>
  <c r="E33" i="21"/>
  <c r="N63" i="20"/>
  <c r="D48" i="22"/>
  <c r="D47" i="21"/>
  <c r="D9" i="21"/>
  <c r="G61" i="20"/>
  <c r="G45" i="20"/>
  <c r="E32" i="25"/>
  <c r="F64" i="21"/>
  <c r="E22" i="21"/>
  <c r="P67" i="20"/>
  <c r="P51" i="20"/>
  <c r="Q55" i="20"/>
  <c r="L25" i="20"/>
  <c r="I8" i="20"/>
  <c r="E58" i="17"/>
  <c r="E20" i="17"/>
  <c r="D44" i="16"/>
  <c r="H73" i="21"/>
  <c r="F58" i="20"/>
  <c r="D37" i="20"/>
  <c r="G27" i="20"/>
  <c r="P20" i="20"/>
  <c r="I14" i="20"/>
  <c r="M9" i="20"/>
  <c r="D41" i="19"/>
  <c r="D27" i="18"/>
  <c r="E64" i="16"/>
  <c r="E48" i="16"/>
  <c r="E32" i="16"/>
  <c r="E16" i="16"/>
  <c r="D29" i="21"/>
  <c r="I56" i="20"/>
  <c r="F42" i="20"/>
  <c r="F34" i="20"/>
  <c r="H27" i="20"/>
  <c r="Q20" i="20"/>
  <c r="L14" i="20"/>
  <c r="E9" i="20"/>
  <c r="D14" i="19"/>
  <c r="F72" i="16"/>
  <c r="F56" i="16"/>
  <c r="F40" i="16"/>
  <c r="F24" i="16"/>
  <c r="F8" i="16"/>
  <c r="F39" i="21"/>
  <c r="N58" i="20"/>
  <c r="H43" i="20"/>
  <c r="H35" i="20"/>
  <c r="G28" i="20"/>
  <c r="P21" i="20"/>
  <c r="I15" i="20"/>
  <c r="H10" i="20"/>
  <c r="D56" i="19"/>
  <c r="D42" i="18"/>
  <c r="D67" i="17"/>
  <c r="D51" i="17"/>
  <c r="D35" i="17"/>
  <c r="D19" i="17"/>
  <c r="G72" i="16"/>
  <c r="I58" i="21"/>
  <c r="Q66" i="20"/>
  <c r="Q46" i="20"/>
  <c r="I37" i="20"/>
  <c r="Q29" i="20"/>
  <c r="L23" i="20"/>
  <c r="F17" i="20"/>
  <c r="L11" i="20"/>
  <c r="D61" i="19"/>
  <c r="D38" i="18"/>
  <c r="H52" i="23"/>
  <c r="F7" i="21"/>
  <c r="F53" i="20"/>
  <c r="L40" i="20"/>
  <c r="L32" i="20"/>
  <c r="D26" i="20"/>
  <c r="N19" i="20"/>
  <c r="H13" i="20"/>
  <c r="O8" i="20"/>
  <c r="D25" i="19"/>
  <c r="D11" i="18"/>
  <c r="E62" i="16"/>
  <c r="E46" i="16"/>
  <c r="E30" i="16"/>
  <c r="E14" i="16"/>
  <c r="F53" i="22"/>
  <c r="F16" i="21"/>
  <c r="I55" i="20"/>
  <c r="N41" i="20"/>
  <c r="N33" i="20"/>
  <c r="Q26" i="20"/>
  <c r="L20" i="20"/>
  <c r="F14" i="20"/>
  <c r="P8" i="20"/>
  <c r="D21" i="19"/>
  <c r="D7" i="18"/>
  <c r="D61" i="16"/>
  <c r="D45" i="16"/>
  <c r="D29" i="16"/>
  <c r="D13" i="16"/>
  <c r="I25" i="20"/>
  <c r="E41" i="17"/>
  <c r="F55" i="16"/>
  <c r="D10" i="16"/>
  <c r="S72" i="15"/>
  <c r="D69" i="15"/>
  <c r="H65" i="15"/>
  <c r="L61" i="15"/>
  <c r="P57" i="15"/>
  <c r="T53" i="15"/>
  <c r="E50" i="15"/>
  <c r="I46" i="15"/>
  <c r="E69" i="22"/>
  <c r="K50" i="23"/>
  <c r="D38" i="22"/>
  <c r="G71" i="22"/>
  <c r="J60" i="20"/>
  <c r="E60" i="21"/>
  <c r="L48" i="23"/>
  <c r="L68" i="20"/>
  <c r="E74" i="21"/>
  <c r="I30" i="21"/>
  <c r="M62" i="20"/>
  <c r="M46" i="20"/>
  <c r="M30" i="20"/>
  <c r="M14" i="20"/>
  <c r="E73" i="21"/>
  <c r="I29" i="21"/>
  <c r="N62" i="20"/>
  <c r="E39" i="22"/>
  <c r="H43" i="21"/>
  <c r="D7" i="21"/>
  <c r="G60" i="20"/>
  <c r="G44" i="20"/>
  <c r="E69" i="23"/>
  <c r="D62" i="21"/>
  <c r="E20" i="21"/>
  <c r="P66" i="20"/>
  <c r="P50" i="20"/>
  <c r="Q51" i="20"/>
  <c r="L21" i="20"/>
  <c r="G7" i="20"/>
  <c r="E56" i="17"/>
  <c r="E10" i="17"/>
  <c r="D40" i="16"/>
  <c r="G64" i="21"/>
  <c r="F50" i="20"/>
  <c r="D36" i="20"/>
  <c r="I26" i="20"/>
  <c r="D20" i="20"/>
  <c r="N13" i="20"/>
  <c r="D9" i="20"/>
  <c r="D32" i="19"/>
  <c r="D18" i="18"/>
  <c r="G61" i="16"/>
  <c r="G45" i="16"/>
  <c r="G29" i="16"/>
  <c r="G13" i="16"/>
  <c r="F20" i="21"/>
  <c r="I54" i="20"/>
  <c r="F41" i="20"/>
  <c r="F33" i="20"/>
  <c r="L26" i="20"/>
  <c r="F20" i="20"/>
  <c r="O13" i="20"/>
  <c r="L8" i="20"/>
  <c r="D69" i="18"/>
  <c r="D71" i="16"/>
  <c r="D55" i="16"/>
  <c r="D39" i="16"/>
  <c r="D23" i="16"/>
  <c r="D7" i="16"/>
  <c r="E30" i="21"/>
  <c r="N56" i="20"/>
  <c r="H42" i="20"/>
  <c r="H34" i="20"/>
  <c r="I27" i="20"/>
  <c r="D21" i="20"/>
  <c r="N14" i="20"/>
  <c r="O9" i="20"/>
  <c r="D42" i="19"/>
  <c r="D33" i="18"/>
  <c r="D65" i="17"/>
  <c r="D49" i="17"/>
  <c r="D33" i="17"/>
  <c r="D17" i="17"/>
  <c r="E71" i="16"/>
  <c r="H49" i="21"/>
  <c r="Q62" i="20"/>
  <c r="Q44" i="20"/>
  <c r="I36" i="20"/>
  <c r="F29" i="20"/>
  <c r="O22" i="20"/>
  <c r="H16" i="20"/>
  <c r="I10" i="20"/>
  <c r="D52" i="19"/>
  <c r="D29" i="18"/>
  <c r="D49" i="22"/>
  <c r="I75" i="20"/>
  <c r="F51" i="20"/>
  <c r="L39" i="20"/>
  <c r="N31" i="20"/>
  <c r="G25" i="20"/>
  <c r="P18" i="20"/>
  <c r="O12" i="20"/>
  <c r="F8" i="20"/>
  <c r="D16" i="19"/>
  <c r="G75" i="16"/>
  <c r="G59" i="16"/>
  <c r="G43" i="16"/>
  <c r="G27" i="16"/>
  <c r="G11" i="16"/>
  <c r="F29" i="22"/>
  <c r="F8" i="21"/>
  <c r="I53" i="20"/>
  <c r="N40" i="20"/>
  <c r="F56" i="23"/>
  <c r="L40" i="29"/>
  <c r="D75" i="26"/>
  <c r="G23" i="22"/>
  <c r="J36" i="20"/>
  <c r="E28" i="21"/>
  <c r="F14" i="22"/>
  <c r="L60" i="20"/>
  <c r="E66" i="21"/>
  <c r="M75" i="20"/>
  <c r="M59" i="20"/>
  <c r="M43" i="20"/>
  <c r="M27" i="20"/>
  <c r="D26" i="25"/>
  <c r="E65" i="21"/>
  <c r="N75" i="20"/>
  <c r="N59" i="20"/>
  <c r="E15" i="22"/>
  <c r="H35" i="21"/>
  <c r="G73" i="20"/>
  <c r="G57" i="20"/>
  <c r="G41" i="20"/>
  <c r="H28" i="23"/>
  <c r="D54" i="21"/>
  <c r="E14" i="21"/>
  <c r="P63" i="20"/>
  <c r="P47" i="20"/>
  <c r="Q41" i="20"/>
  <c r="O20" i="20"/>
  <c r="D22" i="19"/>
  <c r="E52" i="17"/>
  <c r="E8" i="17"/>
  <c r="F29" i="16"/>
  <c r="F55" i="21"/>
  <c r="F48" i="20"/>
  <c r="D35" i="20"/>
  <c r="N25" i="20"/>
  <c r="G19" i="20"/>
  <c r="D13" i="20"/>
  <c r="K8" i="20"/>
  <c r="D18" i="19"/>
  <c r="D9" i="18"/>
  <c r="E60" i="16"/>
  <c r="E44" i="16"/>
  <c r="E28" i="16"/>
  <c r="D40" i="22"/>
  <c r="F12" i="21"/>
  <c r="I52" i="20"/>
  <c r="F40" i="20"/>
  <c r="F32" i="20"/>
  <c r="O25" i="20"/>
  <c r="H19" i="20"/>
  <c r="E13" i="20"/>
  <c r="I7" i="20"/>
  <c r="D55" i="18"/>
  <c r="F68" i="16"/>
  <c r="F52" i="16"/>
  <c r="F36" i="16"/>
  <c r="F20" i="16"/>
  <c r="J61" i="26"/>
  <c r="F21" i="21"/>
  <c r="N54" i="20"/>
  <c r="H41" i="20"/>
  <c r="H33" i="20"/>
  <c r="N26" i="20"/>
  <c r="G20" i="20"/>
  <c r="P13" i="20"/>
  <c r="F9" i="20"/>
  <c r="D33" i="19"/>
  <c r="D19" i="18"/>
  <c r="D63" i="17"/>
  <c r="D47" i="17"/>
  <c r="D31" i="17"/>
  <c r="D15" i="17"/>
  <c r="G68" i="16"/>
  <c r="G40" i="21"/>
  <c r="Q58" i="20"/>
  <c r="I43" i="20"/>
  <c r="I35" i="20"/>
  <c r="H28" i="20"/>
  <c r="Q21" i="20"/>
  <c r="L15" i="20"/>
  <c r="P9" i="20"/>
  <c r="D38" i="19"/>
  <c r="D15" i="18"/>
  <c r="D69" i="21"/>
  <c r="I71" i="20"/>
  <c r="F49" i="20"/>
  <c r="L38" i="20"/>
  <c r="P30" i="20"/>
  <c r="I24" i="20"/>
  <c r="D18" i="20"/>
  <c r="F12" i="20"/>
  <c r="M7" i="20"/>
  <c r="D75" i="18"/>
  <c r="E74" i="16"/>
  <c r="E58" i="16"/>
  <c r="E42" i="16"/>
  <c r="E26" i="16"/>
  <c r="E10" i="16"/>
  <c r="D9" i="22"/>
  <c r="Q75" i="20"/>
  <c r="I51" i="20"/>
  <c r="N39" i="20"/>
  <c r="O31" i="20"/>
  <c r="H25" i="20"/>
  <c r="Q18" i="20"/>
  <c r="P12" i="20"/>
  <c r="N7" i="20"/>
  <c r="D71" i="18"/>
  <c r="D73" i="16"/>
  <c r="D57" i="16"/>
  <c r="D41" i="16"/>
  <c r="D25" i="16"/>
  <c r="D9" i="16"/>
  <c r="Q12" i="20"/>
  <c r="E25" i="17"/>
  <c r="E41" i="16"/>
  <c r="R75" i="15"/>
  <c r="N71" i="15"/>
  <c r="G68" i="15"/>
  <c r="K64" i="15"/>
  <c r="O60" i="15"/>
  <c r="S56" i="15"/>
  <c r="D53" i="15"/>
  <c r="H49" i="15"/>
  <c r="L45" i="15"/>
  <c r="P41" i="15"/>
  <c r="T37" i="15"/>
  <c r="E34" i="15"/>
  <c r="I30" i="15"/>
  <c r="M26" i="15"/>
  <c r="J28" i="23"/>
  <c r="I62" i="21"/>
  <c r="F11" i="30"/>
  <c r="E12" i="21"/>
  <c r="D28" i="16"/>
  <c r="D9" i="19"/>
  <c r="F39" i="20"/>
  <c r="D51" i="16"/>
  <c r="P25" i="20"/>
  <c r="D29" i="17"/>
  <c r="F21" i="20"/>
  <c r="L37" i="20"/>
  <c r="G55" i="16"/>
  <c r="N32" i="20"/>
  <c r="G8" i="20"/>
  <c r="F42" i="16"/>
  <c r="E33" i="17"/>
  <c r="O68" i="15"/>
  <c r="L53" i="15"/>
  <c r="H41" i="15"/>
  <c r="Q30" i="15"/>
  <c r="I22" i="15"/>
  <c r="N15" i="15"/>
  <c r="P9" i="15"/>
  <c r="K74" i="14"/>
  <c r="N67" i="14"/>
  <c r="L61" i="14"/>
  <c r="J55" i="14"/>
  <c r="M48" i="14"/>
  <c r="K42" i="14"/>
  <c r="N35" i="14"/>
  <c r="L29" i="14"/>
  <c r="G26" i="20"/>
  <c r="D50" i="17"/>
  <c r="F59" i="16"/>
  <c r="E13" i="16"/>
  <c r="T72" i="15"/>
  <c r="E69" i="15"/>
  <c r="I65" i="15"/>
  <c r="M61" i="15"/>
  <c r="Q57" i="15"/>
  <c r="J54" i="15"/>
  <c r="F50" i="15"/>
  <c r="R46" i="15"/>
  <c r="N42" i="15"/>
  <c r="G39" i="15"/>
  <c r="K35" i="15"/>
  <c r="O31" i="15"/>
  <c r="S27" i="15"/>
  <c r="D24" i="15"/>
  <c r="H20" i="15"/>
  <c r="L16" i="15"/>
  <c r="P12" i="15"/>
  <c r="T8" i="15"/>
  <c r="P33" i="20"/>
  <c r="E59" i="17"/>
  <c r="F63" i="16"/>
  <c r="E17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J73" i="14"/>
  <c r="M66" i="14"/>
  <c r="K60" i="14"/>
  <c r="N53" i="14"/>
  <c r="L47" i="14"/>
  <c r="J41" i="14"/>
  <c r="M34" i="14"/>
  <c r="K28" i="14"/>
  <c r="N21" i="14"/>
  <c r="D15" i="20"/>
  <c r="D36" i="17"/>
  <c r="D46" i="16"/>
  <c r="G8" i="16"/>
  <c r="F72" i="15"/>
  <c r="R68" i="15"/>
  <c r="N64" i="15"/>
  <c r="G61" i="15"/>
  <c r="K57" i="15"/>
  <c r="O53" i="15"/>
  <c r="S49" i="15"/>
  <c r="D46" i="15"/>
  <c r="H42" i="15"/>
  <c r="L38" i="15"/>
  <c r="P34" i="15"/>
  <c r="T30" i="15"/>
  <c r="E27" i="15"/>
  <c r="I23" i="15"/>
  <c r="M19" i="15"/>
  <c r="Q15" i="15"/>
  <c r="J12" i="15"/>
  <c r="F8" i="15"/>
  <c r="M71" i="14"/>
  <c r="K65" i="14"/>
  <c r="N58" i="14"/>
  <c r="N28" i="20"/>
  <c r="E45" i="17"/>
  <c r="D50" i="16"/>
  <c r="F11" i="16"/>
  <c r="O72" i="15"/>
  <c r="S68" i="15"/>
  <c r="D65" i="15"/>
  <c r="H61" i="15"/>
  <c r="L57" i="15"/>
  <c r="P53" i="15"/>
  <c r="T49" i="15"/>
  <c r="E46" i="15"/>
  <c r="I42" i="15"/>
  <c r="M38" i="15"/>
  <c r="Q34" i="15"/>
  <c r="J31" i="15"/>
  <c r="F27" i="15"/>
  <c r="R23" i="15"/>
  <c r="N19" i="15"/>
  <c r="D53" i="21"/>
  <c r="D72" i="19"/>
  <c r="D22" i="17"/>
  <c r="E70" i="25"/>
  <c r="M74" i="20"/>
  <c r="H75" i="21"/>
  <c r="P62" i="20"/>
  <c r="E46" i="21"/>
  <c r="G73" i="16"/>
  <c r="H31" i="20"/>
  <c r="D35" i="16"/>
  <c r="I19" i="20"/>
  <c r="D13" i="17"/>
  <c r="O14" i="20"/>
  <c r="D30" i="20"/>
  <c r="G39" i="16"/>
  <c r="Q30" i="20"/>
  <c r="E7" i="20"/>
  <c r="F38" i="16"/>
  <c r="E17" i="17"/>
  <c r="R67" i="15"/>
  <c r="O52" i="15"/>
  <c r="Q38" i="15"/>
  <c r="T29" i="15"/>
  <c r="O20" i="15"/>
  <c r="F15" i="15"/>
  <c r="H9" i="15"/>
  <c r="H73" i="14"/>
  <c r="F67" i="14"/>
  <c r="I60" i="14"/>
  <c r="G54" i="14"/>
  <c r="E48" i="14"/>
  <c r="H41" i="14"/>
  <c r="F35" i="14"/>
  <c r="I28" i="14"/>
  <c r="P19" i="20"/>
  <c r="D42" i="17"/>
  <c r="G52" i="16"/>
  <c r="G10" i="16"/>
  <c r="L72" i="15"/>
  <c r="P68" i="15"/>
  <c r="T64" i="15"/>
  <c r="E61" i="15"/>
  <c r="I57" i="15"/>
  <c r="M53" i="15"/>
  <c r="Q49" i="15"/>
  <c r="J46" i="15"/>
  <c r="F42" i="15"/>
  <c r="R38" i="15"/>
  <c r="N34" i="15"/>
  <c r="G31" i="15"/>
  <c r="K27" i="15"/>
  <c r="O23" i="15"/>
  <c r="S19" i="15"/>
  <c r="D16" i="15"/>
  <c r="H12" i="15"/>
  <c r="L8" i="15"/>
  <c r="D27" i="20"/>
  <c r="E51" i="17"/>
  <c r="G56" i="16"/>
  <c r="E8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G72" i="14"/>
  <c r="E66" i="14"/>
  <c r="H59" i="14"/>
  <c r="F53" i="14"/>
  <c r="I46" i="14"/>
  <c r="G40" i="14"/>
  <c r="E34" i="14"/>
  <c r="H27" i="14"/>
  <c r="I17" i="23"/>
  <c r="D10" i="20"/>
  <c r="D28" i="17"/>
  <c r="G42" i="16"/>
  <c r="M75" i="15"/>
  <c r="Q71" i="15"/>
  <c r="J68" i="15"/>
  <c r="F64" i="15"/>
  <c r="R60" i="15"/>
  <c r="N56" i="15"/>
  <c r="G53" i="15"/>
  <c r="K49" i="15"/>
  <c r="O45" i="15"/>
  <c r="S41" i="15"/>
  <c r="D38" i="15"/>
  <c r="H34" i="15"/>
  <c r="L30" i="15"/>
  <c r="P26" i="15"/>
  <c r="T22" i="15"/>
  <c r="E19" i="15"/>
  <c r="I15" i="15"/>
  <c r="M11" i="15"/>
  <c r="Q7" i="15"/>
  <c r="E71" i="14"/>
  <c r="H64" i="14"/>
  <c r="F58" i="14"/>
  <c r="G22" i="20"/>
  <c r="E37" i="17"/>
  <c r="G46" i="16"/>
  <c r="N75" i="15"/>
  <c r="G72" i="15"/>
  <c r="K68" i="15"/>
  <c r="O64" i="15"/>
  <c r="S60" i="15"/>
  <c r="D57" i="15"/>
  <c r="H53" i="15"/>
  <c r="L49" i="15"/>
  <c r="P45" i="15"/>
  <c r="T41" i="15"/>
  <c r="E38" i="15"/>
  <c r="I34" i="15"/>
  <c r="G18" i="26"/>
  <c r="M58" i="20"/>
  <c r="F33" i="21"/>
  <c r="P46" i="20"/>
  <c r="F46" i="20"/>
  <c r="G57" i="16"/>
  <c r="Q24" i="20"/>
  <c r="D19" i="16"/>
  <c r="F13" i="20"/>
  <c r="E67" i="16"/>
  <c r="G9" i="20"/>
  <c r="N23" i="20"/>
  <c r="G23" i="16"/>
  <c r="F26" i="20"/>
  <c r="D12" i="19"/>
  <c r="F26" i="16"/>
  <c r="G48" i="16"/>
  <c r="S64" i="15"/>
  <c r="P49" i="15"/>
  <c r="I38" i="15"/>
  <c r="R27" i="15"/>
  <c r="G20" i="15"/>
  <c r="Q14" i="15"/>
  <c r="S8" i="15"/>
  <c r="M72" i="14"/>
  <c r="K66" i="14"/>
  <c r="N59" i="14"/>
  <c r="L53" i="14"/>
  <c r="J47" i="14"/>
  <c r="M40" i="14"/>
  <c r="K34" i="14"/>
  <c r="N27" i="14"/>
  <c r="L13" i="20"/>
  <c r="D34" i="17"/>
  <c r="E45" i="16"/>
  <c r="S75" i="15"/>
  <c r="D72" i="15"/>
  <c r="H68" i="15"/>
  <c r="L64" i="15"/>
  <c r="P60" i="15"/>
  <c r="T56" i="15"/>
  <c r="E53" i="15"/>
  <c r="I49" i="15"/>
  <c r="M45" i="15"/>
  <c r="Q41" i="15"/>
  <c r="J38" i="15"/>
  <c r="F34" i="15"/>
  <c r="R30" i="15"/>
  <c r="N26" i="15"/>
  <c r="G23" i="15"/>
  <c r="K19" i="15"/>
  <c r="O15" i="15"/>
  <c r="S11" i="15"/>
  <c r="D8" i="15"/>
  <c r="N20" i="20"/>
  <c r="E43" i="17"/>
  <c r="E49" i="16"/>
  <c r="T75" i="15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H23" i="15"/>
  <c r="L19" i="15"/>
  <c r="P15" i="15"/>
  <c r="T11" i="15"/>
  <c r="E8" i="15"/>
  <c r="L71" i="14"/>
  <c r="J65" i="14"/>
  <c r="M58" i="14"/>
  <c r="K52" i="14"/>
  <c r="N45" i="14"/>
  <c r="L39" i="14"/>
  <c r="J33" i="14"/>
  <c r="M26" i="14"/>
  <c r="I34" i="21"/>
  <c r="D26" i="19"/>
  <c r="D20" i="17"/>
  <c r="E39" i="16"/>
  <c r="E75" i="15"/>
  <c r="I71" i="15"/>
  <c r="M67" i="15"/>
  <c r="Q63" i="15"/>
  <c r="J60" i="15"/>
  <c r="F56" i="15"/>
  <c r="R52" i="15"/>
  <c r="N48" i="15"/>
  <c r="G45" i="15"/>
  <c r="K41" i="15"/>
  <c r="O37" i="15"/>
  <c r="S33" i="15"/>
  <c r="D30" i="15"/>
  <c r="H26" i="15"/>
  <c r="L22" i="15"/>
  <c r="P18" i="15"/>
  <c r="T14" i="15"/>
  <c r="E11" i="15"/>
  <c r="I7" i="15"/>
  <c r="J70" i="14"/>
  <c r="M63" i="14"/>
  <c r="K57" i="14"/>
  <c r="P15" i="20"/>
  <c r="E29" i="17"/>
  <c r="E43" i="16"/>
  <c r="F75" i="15"/>
  <c r="R71" i="15"/>
  <c r="N67" i="15"/>
  <c r="G64" i="15"/>
  <c r="K60" i="15"/>
  <c r="O56" i="15"/>
  <c r="S52" i="15"/>
  <c r="D49" i="15"/>
  <c r="H45" i="15"/>
  <c r="L41" i="15"/>
  <c r="P37" i="15"/>
  <c r="T33" i="15"/>
  <c r="D39" i="25"/>
  <c r="M42" i="20"/>
  <c r="G72" i="20"/>
  <c r="Q39" i="20"/>
  <c r="G31" i="20"/>
  <c r="G41" i="16"/>
  <c r="L18" i="20"/>
  <c r="L40" i="23"/>
  <c r="M8" i="20"/>
  <c r="F31" i="21"/>
  <c r="D29" i="19"/>
  <c r="G17" i="20"/>
  <c r="G7" i="16"/>
  <c r="L24" i="20"/>
  <c r="D62" i="18"/>
  <c r="F22" i="16"/>
  <c r="D34" i="16"/>
  <c r="N63" i="15"/>
  <c r="S48" i="15"/>
  <c r="L37" i="15"/>
  <c r="J27" i="15"/>
  <c r="R19" i="15"/>
  <c r="D13" i="15"/>
  <c r="K8" i="15"/>
  <c r="E72" i="14"/>
  <c r="H65" i="14"/>
  <c r="F59" i="14"/>
  <c r="I52" i="14"/>
  <c r="G46" i="14"/>
  <c r="E40" i="14"/>
  <c r="H33" i="14"/>
  <c r="D32" i="22"/>
  <c r="Q8" i="20"/>
  <c r="D26" i="17"/>
  <c r="D38" i="16"/>
  <c r="K75" i="15"/>
  <c r="O71" i="15"/>
  <c r="S67" i="15"/>
  <c r="D64" i="15"/>
  <c r="H60" i="15"/>
  <c r="L56" i="15"/>
  <c r="P52" i="15"/>
  <c r="T48" i="15"/>
  <c r="E45" i="15"/>
  <c r="I41" i="15"/>
  <c r="M37" i="15"/>
  <c r="Q33" i="15"/>
  <c r="J30" i="15"/>
  <c r="F26" i="15"/>
  <c r="R22" i="15"/>
  <c r="N18" i="15"/>
  <c r="G15" i="15"/>
  <c r="K11" i="15"/>
  <c r="O7" i="15"/>
  <c r="G14" i="20"/>
  <c r="E35" i="17"/>
  <c r="D42" i="16"/>
  <c r="L75" i="15"/>
  <c r="P71" i="15"/>
  <c r="T67" i="15"/>
  <c r="E64" i="15"/>
  <c r="I60" i="15"/>
  <c r="M56" i="15"/>
  <c r="Q52" i="15"/>
  <c r="J49" i="15"/>
  <c r="F45" i="15"/>
  <c r="R41" i="15"/>
  <c r="N37" i="15"/>
  <c r="G34" i="15"/>
  <c r="K30" i="15"/>
  <c r="O26" i="15"/>
  <c r="S22" i="15"/>
  <c r="D19" i="15"/>
  <c r="H15" i="15"/>
  <c r="L11" i="15"/>
  <c r="P7" i="15"/>
  <c r="I70" i="14"/>
  <c r="G64" i="14"/>
  <c r="E58" i="14"/>
  <c r="H51" i="14"/>
  <c r="F45" i="14"/>
  <c r="I38" i="14"/>
  <c r="G32" i="14"/>
  <c r="E26" i="14"/>
  <c r="N57" i="20"/>
  <c r="D58" i="18"/>
  <c r="D12" i="17"/>
  <c r="F35" i="16"/>
  <c r="P74" i="15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I75" i="14"/>
  <c r="G69" i="14"/>
  <c r="E63" i="14"/>
  <c r="H56" i="14"/>
  <c r="M10" i="20"/>
  <c r="E21" i="17"/>
  <c r="F39" i="16"/>
  <c r="Q74" i="15"/>
  <c r="J71" i="15"/>
  <c r="F67" i="15"/>
  <c r="R63" i="15"/>
  <c r="N59" i="15"/>
  <c r="G56" i="15"/>
  <c r="K52" i="15"/>
  <c r="O48" i="15"/>
  <c r="S44" i="15"/>
  <c r="D41" i="15"/>
  <c r="H37" i="15"/>
  <c r="L33" i="15"/>
  <c r="J28" i="20"/>
  <c r="M26" i="20"/>
  <c r="G56" i="20"/>
  <c r="F19" i="20"/>
  <c r="P24" i="20"/>
  <c r="G25" i="16"/>
  <c r="L12" i="20"/>
  <c r="F13" i="21"/>
  <c r="D24" i="19"/>
  <c r="Q56" i="20"/>
  <c r="E75" i="17"/>
  <c r="M11" i="20"/>
  <c r="E70" i="21"/>
  <c r="O19" i="20"/>
  <c r="F74" i="16"/>
  <c r="F10" i="16"/>
  <c r="F7" i="16"/>
  <c r="D61" i="15"/>
  <c r="T45" i="15"/>
  <c r="J35" i="15"/>
  <c r="E26" i="15"/>
  <c r="J19" i="15"/>
  <c r="O12" i="15"/>
  <c r="N7" i="15"/>
  <c r="J71" i="14"/>
  <c r="M64" i="14"/>
  <c r="K58" i="14"/>
  <c r="N51" i="14"/>
  <c r="L45" i="14"/>
  <c r="J39" i="14"/>
  <c r="M32" i="14"/>
  <c r="F17" i="21"/>
  <c r="D17" i="19"/>
  <c r="D18" i="17"/>
  <c r="G34" i="16"/>
  <c r="N74" i="15"/>
  <c r="G71" i="15"/>
  <c r="K67" i="15"/>
  <c r="O63" i="15"/>
  <c r="S59" i="15"/>
  <c r="D56" i="15"/>
  <c r="H52" i="15"/>
  <c r="L48" i="15"/>
  <c r="P44" i="15"/>
  <c r="T40" i="15"/>
  <c r="E37" i="15"/>
  <c r="I33" i="15"/>
  <c r="M29" i="15"/>
  <c r="Q25" i="15"/>
  <c r="J22" i="15"/>
  <c r="F18" i="15"/>
  <c r="R14" i="15"/>
  <c r="N10" i="15"/>
  <c r="G7" i="15"/>
  <c r="K9" i="20"/>
  <c r="E27" i="17"/>
  <c r="G38" i="16"/>
  <c r="D75" i="15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K22" i="15"/>
  <c r="O18" i="15"/>
  <c r="S14" i="15"/>
  <c r="D11" i="15"/>
  <c r="H7" i="15"/>
  <c r="N69" i="14"/>
  <c r="L63" i="14"/>
  <c r="J57" i="14"/>
  <c r="M50" i="14"/>
  <c r="K44" i="14"/>
  <c r="N37" i="14"/>
  <c r="L31" i="14"/>
  <c r="J25" i="14"/>
  <c r="P42" i="20"/>
  <c r="D70" i="17"/>
  <c r="G74" i="16"/>
  <c r="G28" i="16"/>
  <c r="H74" i="15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N74" i="14"/>
  <c r="L68" i="14"/>
  <c r="J62" i="14"/>
  <c r="D64" i="23"/>
  <c r="D26" i="18"/>
  <c r="E13" i="17"/>
  <c r="G32" i="16"/>
  <c r="I74" i="15"/>
  <c r="M70" i="15"/>
  <c r="Q66" i="15"/>
  <c r="J63" i="15"/>
  <c r="H18" i="21"/>
  <c r="K67" i="23"/>
  <c r="G40" i="20"/>
  <c r="D13" i="19"/>
  <c r="I18" i="20"/>
  <c r="I74" i="21"/>
  <c r="D69" i="19"/>
  <c r="N52" i="20"/>
  <c r="D10" i="18"/>
  <c r="I42" i="20"/>
  <c r="I50" i="21"/>
  <c r="D7" i="20"/>
  <c r="Q71" i="20"/>
  <c r="F18" i="20"/>
  <c r="F70" i="16"/>
  <c r="E11" i="22"/>
  <c r="J75" i="15"/>
  <c r="G60" i="15"/>
  <c r="D45" i="15"/>
  <c r="M34" i="15"/>
  <c r="N23" i="15"/>
  <c r="M18" i="15"/>
  <c r="G12" i="15"/>
  <c r="F7" i="15"/>
  <c r="G70" i="14"/>
  <c r="E64" i="14"/>
  <c r="H57" i="14"/>
  <c r="F51" i="14"/>
  <c r="I44" i="14"/>
  <c r="G38" i="14"/>
  <c r="E32" i="14"/>
  <c r="N53" i="20"/>
  <c r="D49" i="18"/>
  <c r="D10" i="17"/>
  <c r="E31" i="16"/>
  <c r="F74" i="15"/>
  <c r="R70" i="15"/>
  <c r="N66" i="15"/>
  <c r="G63" i="15"/>
  <c r="K59" i="15"/>
  <c r="O55" i="15"/>
  <c r="S51" i="15"/>
  <c r="D48" i="15"/>
  <c r="H44" i="15"/>
  <c r="L40" i="15"/>
  <c r="P36" i="15"/>
  <c r="T32" i="15"/>
  <c r="E29" i="15"/>
  <c r="I25" i="15"/>
  <c r="M21" i="15"/>
  <c r="Q17" i="15"/>
  <c r="J14" i="15"/>
  <c r="F10" i="15"/>
  <c r="H25" i="21"/>
  <c r="D58" i="19"/>
  <c r="E19" i="17"/>
  <c r="E35" i="16"/>
  <c r="O74" i="15"/>
  <c r="S70" i="15"/>
  <c r="D67" i="15"/>
  <c r="H63" i="15"/>
  <c r="L59" i="15"/>
  <c r="P55" i="15"/>
  <c r="T51" i="15"/>
  <c r="E48" i="15"/>
  <c r="I44" i="15"/>
  <c r="M40" i="15"/>
  <c r="Q36" i="15"/>
  <c r="J33" i="15"/>
  <c r="F29" i="15"/>
  <c r="R25" i="15"/>
  <c r="N21" i="15"/>
  <c r="G18" i="15"/>
  <c r="K14" i="15"/>
  <c r="O10" i="15"/>
  <c r="H75" i="14"/>
  <c r="F69" i="14"/>
  <c r="I62" i="14"/>
  <c r="G56" i="14"/>
  <c r="E50" i="14"/>
  <c r="H43" i="14"/>
  <c r="F37" i="14"/>
  <c r="I30" i="14"/>
  <c r="G24" i="14"/>
  <c r="P34" i="20"/>
  <c r="D60" i="17"/>
  <c r="E69" i="16"/>
  <c r="E21" i="16"/>
  <c r="S73" i="15"/>
  <c r="D70" i="15"/>
  <c r="H66" i="15"/>
  <c r="L62" i="15"/>
  <c r="P58" i="15"/>
  <c r="T54" i="15"/>
  <c r="E51" i="15"/>
  <c r="I47" i="15"/>
  <c r="M43" i="15"/>
  <c r="Q39" i="15"/>
  <c r="J36" i="15"/>
  <c r="F32" i="15"/>
  <c r="R28" i="15"/>
  <c r="N24" i="15"/>
  <c r="G21" i="15"/>
  <c r="K17" i="15"/>
  <c r="O13" i="15"/>
  <c r="S9" i="15"/>
  <c r="F74" i="14"/>
  <c r="I67" i="14"/>
  <c r="G61" i="14"/>
  <c r="I60" i="20"/>
  <c r="D72" i="17"/>
  <c r="F75" i="16"/>
  <c r="E25" i="16"/>
  <c r="T73" i="15"/>
  <c r="E70" i="15"/>
  <c r="I66" i="15"/>
  <c r="M62" i="15"/>
  <c r="Q58" i="15"/>
  <c r="J55" i="15"/>
  <c r="F51" i="15"/>
  <c r="R47" i="15"/>
  <c r="N43" i="15"/>
  <c r="G40" i="15"/>
  <c r="K36" i="15"/>
  <c r="O32" i="15"/>
  <c r="S28" i="15"/>
  <c r="D25" i="15"/>
  <c r="F68" i="21"/>
  <c r="I61" i="21"/>
  <c r="L16" i="23"/>
  <c r="E42" i="17"/>
  <c r="K12" i="20"/>
  <c r="Q73" i="20"/>
  <c r="D46" i="18"/>
  <c r="H40" i="20"/>
  <c r="D61" i="17"/>
  <c r="I34" i="20"/>
  <c r="I67" i="20"/>
  <c r="D66" i="18"/>
  <c r="I49" i="20"/>
  <c r="I13" i="20"/>
  <c r="F58" i="16"/>
  <c r="D19" i="20"/>
  <c r="K72" i="15"/>
  <c r="H57" i="15"/>
  <c r="M42" i="15"/>
  <c r="P33" i="15"/>
  <c r="F23" i="15"/>
  <c r="S16" i="15"/>
  <c r="R11" i="15"/>
  <c r="N75" i="14"/>
  <c r="L69" i="14"/>
  <c r="J63" i="14"/>
  <c r="M56" i="14"/>
  <c r="K50" i="14"/>
  <c r="N43" i="14"/>
  <c r="L37" i="14"/>
  <c r="J31" i="14"/>
  <c r="P40" i="20"/>
  <c r="D66" i="17"/>
  <c r="E73" i="16"/>
  <c r="F27" i="16"/>
  <c r="Q73" i="15"/>
  <c r="J70" i="15"/>
  <c r="F66" i="15"/>
  <c r="R62" i="15"/>
  <c r="N58" i="15"/>
  <c r="G55" i="15"/>
  <c r="K51" i="15"/>
  <c r="O47" i="15"/>
  <c r="S43" i="15"/>
  <c r="D40" i="15"/>
  <c r="H36" i="15"/>
  <c r="L32" i="15"/>
  <c r="P28" i="15"/>
  <c r="T24" i="15"/>
  <c r="E21" i="15"/>
  <c r="I17" i="15"/>
  <c r="M13" i="15"/>
  <c r="Q9" i="15"/>
  <c r="N55" i="20"/>
  <c r="D17" i="18"/>
  <c r="E11" i="17"/>
  <c r="F31" i="16"/>
  <c r="G74" i="15"/>
  <c r="K70" i="15"/>
  <c r="O66" i="15"/>
  <c r="S62" i="15"/>
  <c r="D59" i="15"/>
  <c r="H55" i="15"/>
  <c r="L51" i="15"/>
  <c r="P47" i="15"/>
  <c r="T43" i="15"/>
  <c r="E40" i="15"/>
  <c r="I36" i="15"/>
  <c r="M32" i="15"/>
  <c r="Q28" i="15"/>
  <c r="J25" i="15"/>
  <c r="F21" i="15"/>
  <c r="R17" i="15"/>
  <c r="N13" i="15"/>
  <c r="G10" i="15"/>
  <c r="M74" i="14"/>
  <c r="K68" i="14"/>
  <c r="N61" i="14"/>
  <c r="L55" i="14"/>
  <c r="J49" i="14"/>
  <c r="M42" i="14"/>
  <c r="K36" i="14"/>
  <c r="N29" i="14"/>
  <c r="L23" i="14"/>
  <c r="P27" i="20"/>
  <c r="D52" i="17"/>
  <c r="G60" i="16"/>
  <c r="D14" i="16"/>
  <c r="K73" i="15"/>
  <c r="O69" i="15"/>
  <c r="S65" i="15"/>
  <c r="D62" i="15"/>
  <c r="H58" i="15"/>
  <c r="L54" i="15"/>
  <c r="P50" i="15"/>
  <c r="T46" i="15"/>
  <c r="E43" i="15"/>
  <c r="I39" i="15"/>
  <c r="M35" i="15"/>
  <c r="Q31" i="15"/>
  <c r="J28" i="15"/>
  <c r="F24" i="15"/>
  <c r="R20" i="15"/>
  <c r="N16" i="15"/>
  <c r="G13" i="15"/>
  <c r="K9" i="15"/>
  <c r="K73" i="14"/>
  <c r="N66" i="14"/>
  <c r="L60" i="14"/>
  <c r="P43" i="20"/>
  <c r="E61" i="17"/>
  <c r="D70" i="16"/>
  <c r="D18" i="16"/>
  <c r="L73" i="15"/>
  <c r="P69" i="15"/>
  <c r="T65" i="15"/>
  <c r="E62" i="15"/>
  <c r="I58" i="15"/>
  <c r="M54" i="15"/>
  <c r="Q50" i="15"/>
  <c r="J47" i="15"/>
  <c r="F43" i="15"/>
  <c r="R39" i="15"/>
  <c r="N35" i="15"/>
  <c r="G32" i="15"/>
  <c r="D59" i="20"/>
  <c r="D45" i="17"/>
  <c r="F71" i="15"/>
  <c r="I68" i="14"/>
  <c r="D58" i="17"/>
  <c r="R54" i="15"/>
  <c r="L24" i="15"/>
  <c r="G24" i="16"/>
  <c r="H47" i="15"/>
  <c r="J17" i="15"/>
  <c r="E42" i="14"/>
  <c r="N72" i="15"/>
  <c r="P42" i="15"/>
  <c r="R12" i="15"/>
  <c r="G14" i="16"/>
  <c r="E54" i="15"/>
  <c r="J39" i="15"/>
  <c r="H29" i="15"/>
  <c r="G24" i="15"/>
  <c r="F19" i="15"/>
  <c r="N45" i="20"/>
  <c r="D62" i="17"/>
  <c r="E61" i="16"/>
  <c r="G18" i="16"/>
  <c r="E73" i="15"/>
  <c r="I69" i="15"/>
  <c r="M65" i="15"/>
  <c r="Q61" i="15"/>
  <c r="J58" i="15"/>
  <c r="F54" i="15"/>
  <c r="R50" i="15"/>
  <c r="N46" i="15"/>
  <c r="G43" i="15"/>
  <c r="K39" i="15"/>
  <c r="O35" i="15"/>
  <c r="S31" i="15"/>
  <c r="D28" i="15"/>
  <c r="H24" i="15"/>
  <c r="L20" i="15"/>
  <c r="P16" i="15"/>
  <c r="T12" i="15"/>
  <c r="E9" i="15"/>
  <c r="E73" i="14"/>
  <c r="H66" i="14"/>
  <c r="F60" i="14"/>
  <c r="I53" i="14"/>
  <c r="G47" i="14"/>
  <c r="E41" i="14"/>
  <c r="H34" i="14"/>
  <c r="F28" i="14"/>
  <c r="I21" i="14"/>
  <c r="G15" i="14"/>
  <c r="G30" i="20"/>
  <c r="E55" i="17"/>
  <c r="D66" i="16"/>
  <c r="G22" i="16"/>
  <c r="K74" i="15"/>
  <c r="O70" i="15"/>
  <c r="S66" i="15"/>
  <c r="D63" i="15"/>
  <c r="H59" i="15"/>
  <c r="L55" i="15"/>
  <c r="P51" i="15"/>
  <c r="T47" i="15"/>
  <c r="E44" i="15"/>
  <c r="I40" i="15"/>
  <c r="M36" i="15"/>
  <c r="Q32" i="15"/>
  <c r="J29" i="15"/>
  <c r="F25" i="15"/>
  <c r="R21" i="15"/>
  <c r="N17" i="15"/>
  <c r="G14" i="15"/>
  <c r="K10" i="15"/>
  <c r="L75" i="14"/>
  <c r="J69" i="14"/>
  <c r="M62" i="14"/>
  <c r="K56" i="14"/>
  <c r="N49" i="14"/>
  <c r="L43" i="14"/>
  <c r="J37" i="14"/>
  <c r="D31" i="20"/>
  <c r="G57" i="15"/>
  <c r="T26" i="15"/>
  <c r="J75" i="14"/>
  <c r="I57" i="14"/>
  <c r="M44" i="14"/>
  <c r="I32" i="14"/>
  <c r="N24" i="14"/>
  <c r="L16" i="14"/>
  <c r="K10" i="14"/>
  <c r="E68" i="13"/>
  <c r="E52" i="13"/>
  <c r="E36" i="13"/>
  <c r="E20" i="13"/>
  <c r="E71" i="12"/>
  <c r="F50" i="12"/>
  <c r="G66" i="16"/>
  <c r="T50" i="15"/>
  <c r="N20" i="15"/>
  <c r="I72" i="14"/>
  <c r="N54" i="14"/>
  <c r="J42" i="14"/>
  <c r="H30" i="14"/>
  <c r="J22" i="14"/>
  <c r="H15" i="14"/>
  <c r="F8" i="14"/>
  <c r="D57" i="12"/>
  <c r="E36" i="12"/>
  <c r="F15" i="12"/>
  <c r="D57" i="11"/>
  <c r="D25" i="11"/>
  <c r="D62" i="10"/>
  <c r="D30" i="10"/>
  <c r="D67" i="9"/>
  <c r="D35" i="9"/>
  <c r="N49" i="20"/>
  <c r="D58" i="15"/>
  <c r="Q27" i="15"/>
  <c r="L72" i="14"/>
  <c r="M53" i="14"/>
  <c r="I41" i="14"/>
  <c r="J29" i="14"/>
  <c r="H20" i="14"/>
  <c r="G13" i="14"/>
  <c r="E73" i="12"/>
  <c r="F52" i="12"/>
  <c r="D30" i="12"/>
  <c r="E9" i="12"/>
  <c r="D61" i="8"/>
  <c r="D45" i="8"/>
  <c r="D29" i="8"/>
  <c r="D13" i="8"/>
  <c r="N68" i="15"/>
  <c r="H38" i="15"/>
  <c r="S13" i="15"/>
  <c r="K69" i="14"/>
  <c r="I51" i="14"/>
  <c r="E39" i="14"/>
  <c r="L27" i="14"/>
  <c r="M19" i="14"/>
  <c r="L12" i="14"/>
  <c r="D75" i="13"/>
  <c r="D59" i="13"/>
  <c r="D43" i="13"/>
  <c r="D27" i="13"/>
  <c r="D11" i="13"/>
  <c r="E62" i="12"/>
  <c r="F41" i="12"/>
  <c r="D19" i="12"/>
  <c r="D62" i="11"/>
  <c r="O7" i="20"/>
  <c r="M55" i="15"/>
  <c r="G25" i="15"/>
  <c r="J7" i="15"/>
  <c r="K61" i="14"/>
  <c r="K46" i="14"/>
  <c r="G34" i="14"/>
  <c r="K23" i="14"/>
  <c r="G16" i="14"/>
  <c r="L9" i="14"/>
  <c r="E67" i="13"/>
  <c r="E51" i="13"/>
  <c r="E35" i="13"/>
  <c r="E19" i="13"/>
  <c r="D16" i="17"/>
  <c r="N52" i="15"/>
  <c r="H22" i="15"/>
  <c r="K71" i="14"/>
  <c r="I55" i="14"/>
  <c r="E43" i="14"/>
  <c r="F26" i="14"/>
  <c r="J18" i="14"/>
  <c r="H10" i="14"/>
  <c r="F67" i="12"/>
  <c r="D45" i="12"/>
  <c r="E24" i="12"/>
  <c r="D71" i="11"/>
  <c r="D39" i="11"/>
  <c r="D7" i="11"/>
  <c r="D44" i="10"/>
  <c r="D12" i="10"/>
  <c r="D49" i="9"/>
  <c r="D17" i="9"/>
  <c r="G73" i="15"/>
  <c r="T42" i="15"/>
  <c r="G16" i="15"/>
  <c r="N71" i="14"/>
  <c r="H54" i="14"/>
  <c r="N40" i="14"/>
  <c r="G26" i="14"/>
  <c r="K18" i="14"/>
  <c r="I10" i="14"/>
  <c r="D66" i="12"/>
  <c r="E45" i="12"/>
  <c r="F24" i="12"/>
  <c r="P14" i="15"/>
  <c r="D46" i="13"/>
  <c r="D20" i="12"/>
  <c r="E75" i="8"/>
  <c r="E30" i="8"/>
  <c r="G73" i="7"/>
  <c r="G65" i="7"/>
  <c r="G57" i="7"/>
  <c r="G49" i="7"/>
  <c r="G41" i="7"/>
  <c r="G33" i="7"/>
  <c r="G25" i="7"/>
  <c r="G17" i="7"/>
  <c r="G9" i="7"/>
  <c r="D68" i="6"/>
  <c r="F54" i="6"/>
  <c r="H40" i="6"/>
  <c r="E29" i="6"/>
  <c r="J16" i="15"/>
  <c r="M11" i="14"/>
  <c r="F29" i="12"/>
  <c r="D71" i="10"/>
  <c r="D7" i="10"/>
  <c r="E56" i="8"/>
  <c r="D18" i="8"/>
  <c r="D69" i="7"/>
  <c r="D61" i="7"/>
  <c r="D53" i="7"/>
  <c r="D45" i="7"/>
  <c r="D37" i="7"/>
  <c r="D29" i="7"/>
  <c r="D21" i="7"/>
  <c r="D13" i="7"/>
  <c r="G70" i="6"/>
  <c r="D59" i="6"/>
  <c r="F45" i="6"/>
  <c r="H31" i="6"/>
  <c r="E20" i="6"/>
  <c r="G58" i="16"/>
  <c r="H12" i="14"/>
  <c r="E51" i="12"/>
  <c r="D36" i="9"/>
  <c r="E34" i="8"/>
  <c r="D74" i="7"/>
  <c r="D66" i="7"/>
  <c r="D58" i="7"/>
  <c r="D50" i="7"/>
  <c r="D42" i="7"/>
  <c r="D34" i="7"/>
  <c r="D26" i="7"/>
  <c r="N74" i="20"/>
  <c r="L27" i="20"/>
  <c r="K56" i="15"/>
  <c r="G62" i="14"/>
  <c r="E63" i="16"/>
  <c r="N50" i="15"/>
  <c r="P20" i="15"/>
  <c r="R73" i="15"/>
  <c r="L43" i="15"/>
  <c r="F13" i="15"/>
  <c r="H35" i="14"/>
  <c r="G69" i="15"/>
  <c r="T38" i="15"/>
  <c r="N8" i="15"/>
  <c r="D73" i="15"/>
  <c r="N51" i="15"/>
  <c r="S36" i="15"/>
  <c r="K28" i="15"/>
  <c r="J23" i="15"/>
  <c r="Q18" i="15"/>
  <c r="P36" i="20"/>
  <c r="D54" i="17"/>
  <c r="D54" i="16"/>
  <c r="E15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J72" i="14"/>
  <c r="M65" i="14"/>
  <c r="K59" i="14"/>
  <c r="N52" i="14"/>
  <c r="L46" i="14"/>
  <c r="J40" i="14"/>
  <c r="M33" i="14"/>
  <c r="K27" i="14"/>
  <c r="N20" i="14"/>
  <c r="L14" i="14"/>
  <c r="P23" i="20"/>
  <c r="E47" i="17"/>
  <c r="D58" i="16"/>
  <c r="E19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Q24" i="15"/>
  <c r="J21" i="15"/>
  <c r="F17" i="15"/>
  <c r="R13" i="15"/>
  <c r="N9" i="15"/>
  <c r="I74" i="14"/>
  <c r="G68" i="14"/>
  <c r="E62" i="14"/>
  <c r="H55" i="14"/>
  <c r="F49" i="14"/>
  <c r="I42" i="14"/>
  <c r="G36" i="14"/>
  <c r="D40" i="17"/>
  <c r="S53" i="15"/>
  <c r="M23" i="15"/>
  <c r="F72" i="14"/>
  <c r="N55" i="14"/>
  <c r="J43" i="14"/>
  <c r="F31" i="14"/>
  <c r="F23" i="14"/>
  <c r="F15" i="14"/>
  <c r="H9" i="14"/>
  <c r="E66" i="13"/>
  <c r="E50" i="13"/>
  <c r="E34" i="13"/>
  <c r="E18" i="13"/>
  <c r="D68" i="12"/>
  <c r="E47" i="12"/>
  <c r="E37" i="16"/>
  <c r="M47" i="15"/>
  <c r="G17" i="15"/>
  <c r="N70" i="14"/>
  <c r="K53" i="14"/>
  <c r="G41" i="14"/>
  <c r="H29" i="14"/>
  <c r="L21" i="14"/>
  <c r="K14" i="14"/>
  <c r="K7" i="14"/>
  <c r="F55" i="12"/>
  <c r="D33" i="12"/>
  <c r="E12" i="12"/>
  <c r="D53" i="11"/>
  <c r="D21" i="11"/>
  <c r="D58" i="10"/>
  <c r="D26" i="10"/>
  <c r="D63" i="9"/>
  <c r="D31" i="9"/>
  <c r="D56" i="17"/>
  <c r="P54" i="15"/>
  <c r="J24" i="15"/>
  <c r="H69" i="14"/>
  <c r="J52" i="14"/>
  <c r="F40" i="14"/>
  <c r="J28" i="14"/>
  <c r="L19" i="14"/>
  <c r="K12" i="14"/>
  <c r="D70" i="12"/>
  <c r="E49" i="12"/>
  <c r="F28" i="12"/>
  <c r="D75" i="8"/>
  <c r="D59" i="8"/>
  <c r="D43" i="8"/>
  <c r="D27" i="8"/>
  <c r="D11" i="8"/>
  <c r="G65" i="15"/>
  <c r="T34" i="15"/>
  <c r="F12" i="15"/>
  <c r="G66" i="14"/>
  <c r="F50" i="14"/>
  <c r="L36" i="14"/>
  <c r="N26" i="14"/>
  <c r="G18" i="14"/>
  <c r="I11" i="14"/>
  <c r="D73" i="13"/>
  <c r="D57" i="13"/>
  <c r="D41" i="13"/>
  <c r="D25" i="13"/>
  <c r="D9" i="13"/>
  <c r="D59" i="12"/>
  <c r="E38" i="12"/>
  <c r="F17" i="12"/>
  <c r="D58" i="11"/>
  <c r="D8" i="17"/>
  <c r="F52" i="15"/>
  <c r="S21" i="15"/>
  <c r="L74" i="14"/>
  <c r="G58" i="14"/>
  <c r="H45" i="14"/>
  <c r="N31" i="14"/>
  <c r="N22" i="14"/>
  <c r="K15" i="14"/>
  <c r="I8" i="14"/>
  <c r="E65" i="13"/>
  <c r="E49" i="13"/>
  <c r="E33" i="13"/>
  <c r="E17" i="13"/>
  <c r="F51" i="16"/>
  <c r="G49" i="15"/>
  <c r="T18" i="15"/>
  <c r="H68" i="14"/>
  <c r="F54" i="14"/>
  <c r="L40" i="14"/>
  <c r="H25" i="14"/>
  <c r="N17" i="14"/>
  <c r="M9" i="14"/>
  <c r="E64" i="12"/>
  <c r="F43" i="12"/>
  <c r="D21" i="12"/>
  <c r="D67" i="11"/>
  <c r="D35" i="11"/>
  <c r="D72" i="10"/>
  <c r="D40" i="10"/>
  <c r="D8" i="10"/>
  <c r="D45" i="9"/>
  <c r="D13" i="9"/>
  <c r="S69" i="15"/>
  <c r="M39" i="15"/>
  <c r="M14" i="15"/>
  <c r="F70" i="14"/>
  <c r="E53" i="14"/>
  <c r="K39" i="14"/>
  <c r="I25" i="14"/>
  <c r="F17" i="14"/>
  <c r="N9" i="14"/>
  <c r="F64" i="12"/>
  <c r="D42" i="12"/>
  <c r="E21" i="12"/>
  <c r="H48" i="14"/>
  <c r="D30" i="13"/>
  <c r="D16" i="12"/>
  <c r="D72" i="8"/>
  <c r="E27" i="8"/>
  <c r="L72" i="7"/>
  <c r="L64" i="7"/>
  <c r="L56" i="7"/>
  <c r="L48" i="7"/>
  <c r="L40" i="7"/>
  <c r="L32" i="7"/>
  <c r="L24" i="7"/>
  <c r="L16" i="7"/>
  <c r="L8" i="7"/>
  <c r="H64" i="6"/>
  <c r="E53" i="6"/>
  <c r="G39" i="6"/>
  <c r="D28" i="6"/>
  <c r="L73" i="14"/>
  <c r="D64" i="13"/>
  <c r="D12" i="12"/>
  <c r="D63" i="10"/>
  <c r="D54" i="9"/>
  <c r="E53" i="8"/>
  <c r="E8" i="8"/>
  <c r="I68" i="7"/>
  <c r="I60" i="7"/>
  <c r="I52" i="7"/>
  <c r="I44" i="7"/>
  <c r="I36" i="7"/>
  <c r="I28" i="7"/>
  <c r="I20" i="7"/>
  <c r="I12" i="7"/>
  <c r="F69" i="6"/>
  <c r="H55" i="6"/>
  <c r="E44" i="6"/>
  <c r="G30" i="6"/>
  <c r="D19" i="6"/>
  <c r="O73" i="15"/>
  <c r="I7" i="14"/>
  <c r="F38" i="12"/>
  <c r="D10" i="9"/>
  <c r="E31" i="8"/>
  <c r="I73" i="7"/>
  <c r="I65" i="7"/>
  <c r="I57" i="7"/>
  <c r="I49" i="7"/>
  <c r="I41" i="7"/>
  <c r="I33" i="7"/>
  <c r="I25" i="7"/>
  <c r="I17" i="7"/>
  <c r="I9" i="7"/>
  <c r="E67" i="6"/>
  <c r="G53" i="6"/>
  <c r="D42" i="6"/>
  <c r="N63" i="14"/>
  <c r="D20" i="13"/>
  <c r="F13" i="12"/>
  <c r="D57" i="10"/>
  <c r="H50" i="21"/>
  <c r="F47" i="20"/>
  <c r="E42" i="15"/>
  <c r="E56" i="14"/>
  <c r="G20" i="16"/>
  <c r="G47" i="15"/>
  <c r="T16" i="15"/>
  <c r="N69" i="15"/>
  <c r="P39" i="15"/>
  <c r="R9" i="15"/>
  <c r="F29" i="14"/>
  <c r="K65" i="15"/>
  <c r="E35" i="15"/>
  <c r="H72" i="14"/>
  <c r="H69" i="15"/>
  <c r="I50" i="15"/>
  <c r="F35" i="15"/>
  <c r="N27" i="15"/>
  <c r="M22" i="15"/>
  <c r="I18" i="15"/>
  <c r="I29" i="20"/>
  <c r="D46" i="17"/>
  <c r="G50" i="16"/>
  <c r="E9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G71" i="14"/>
  <c r="E65" i="14"/>
  <c r="H58" i="14"/>
  <c r="F52" i="14"/>
  <c r="I45" i="14"/>
  <c r="G39" i="14"/>
  <c r="E33" i="14"/>
  <c r="H26" i="14"/>
  <c r="F20" i="14"/>
  <c r="I13" i="14"/>
  <c r="I17" i="20"/>
  <c r="E39" i="17"/>
  <c r="G54" i="16"/>
  <c r="F15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Q16" i="15"/>
  <c r="J13" i="15"/>
  <c r="F9" i="15"/>
  <c r="N73" i="14"/>
  <c r="L67" i="14"/>
  <c r="J61" i="14"/>
  <c r="M54" i="14"/>
  <c r="K48" i="14"/>
  <c r="N41" i="14"/>
  <c r="L35" i="14"/>
  <c r="D62" i="16"/>
  <c r="L50" i="15"/>
  <c r="F20" i="15"/>
  <c r="K70" i="14"/>
  <c r="K54" i="14"/>
  <c r="G42" i="14"/>
  <c r="F30" i="14"/>
  <c r="H22" i="14"/>
  <c r="J14" i="14"/>
  <c r="M8" i="14"/>
  <c r="E64" i="13"/>
  <c r="E48" i="13"/>
  <c r="E32" i="13"/>
  <c r="E16" i="13"/>
  <c r="F66" i="12"/>
  <c r="D44" i="12"/>
  <c r="L74" i="15"/>
  <c r="F44" i="15"/>
  <c r="E15" i="15"/>
  <c r="E69" i="14"/>
  <c r="H52" i="14"/>
  <c r="N38" i="14"/>
  <c r="H28" i="14"/>
  <c r="G20" i="14"/>
  <c r="F13" i="14"/>
  <c r="D73" i="12"/>
  <c r="E52" i="12"/>
  <c r="F31" i="12"/>
  <c r="D9" i="12"/>
  <c r="D49" i="11"/>
  <c r="D17" i="11"/>
  <c r="D54" i="10"/>
  <c r="D22" i="10"/>
  <c r="D59" i="9"/>
  <c r="D27" i="9"/>
  <c r="G12" i="16"/>
  <c r="I51" i="15"/>
  <c r="O17" i="15"/>
  <c r="M67" i="14"/>
  <c r="G51" i="14"/>
  <c r="M37" i="14"/>
  <c r="J27" i="14"/>
  <c r="F18" i="14"/>
  <c r="H11" i="14"/>
  <c r="F68" i="12"/>
  <c r="D46" i="12"/>
  <c r="E25" i="12"/>
  <c r="D73" i="8"/>
  <c r="D57" i="8"/>
  <c r="D41" i="8"/>
  <c r="D25" i="8"/>
  <c r="D9" i="8"/>
  <c r="S61" i="15"/>
  <c r="M31" i="15"/>
  <c r="L10" i="15"/>
  <c r="L64" i="14"/>
  <c r="M47" i="14"/>
  <c r="I35" i="14"/>
  <c r="F25" i="14"/>
  <c r="K17" i="14"/>
  <c r="N10" i="14"/>
  <c r="D71" i="13"/>
  <c r="D55" i="13"/>
  <c r="D39" i="13"/>
  <c r="D23" i="13"/>
  <c r="D7" i="13"/>
  <c r="F57" i="12"/>
  <c r="D35" i="12"/>
  <c r="E14" i="12"/>
  <c r="D54" i="11"/>
  <c r="F19" i="16"/>
  <c r="R48" i="15"/>
  <c r="L18" i="15"/>
  <c r="I71" i="14"/>
  <c r="L56" i="14"/>
  <c r="E44" i="14"/>
  <c r="M30" i="14"/>
  <c r="F21" i="14"/>
  <c r="F14" i="14"/>
  <c r="N7" i="14"/>
  <c r="E63" i="13"/>
  <c r="E47" i="13"/>
  <c r="E31" i="13"/>
  <c r="E15" i="13"/>
  <c r="E23" i="16"/>
  <c r="S45" i="15"/>
  <c r="H14" i="15"/>
  <c r="L66" i="14"/>
  <c r="M51" i="14"/>
  <c r="I39" i="14"/>
  <c r="K24" i="14"/>
  <c r="H16" i="14"/>
  <c r="E9" i="14"/>
  <c r="D61" i="12"/>
  <c r="E40" i="12"/>
  <c r="F19" i="12"/>
  <c r="D63" i="11"/>
  <c r="D31" i="11"/>
  <c r="D68" i="10"/>
  <c r="D36" i="10"/>
  <c r="D73" i="9"/>
  <c r="D41" i="9"/>
  <c r="D9" i="9"/>
  <c r="L66" i="15"/>
  <c r="F36" i="15"/>
  <c r="S12" i="15"/>
  <c r="J68" i="14"/>
  <c r="L50" i="14"/>
  <c r="H38" i="14"/>
  <c r="L24" i="14"/>
  <c r="I16" i="14"/>
  <c r="F9" i="14"/>
  <c r="E61" i="12"/>
  <c r="F40" i="12"/>
  <c r="D18" i="12"/>
  <c r="J38" i="14"/>
  <c r="D14" i="13"/>
  <c r="E7" i="12"/>
  <c r="E62" i="8"/>
  <c r="D24" i="8"/>
  <c r="D72" i="7"/>
  <c r="D64" i="7"/>
  <c r="D56" i="7"/>
  <c r="D48" i="7"/>
  <c r="D40" i="7"/>
  <c r="D32" i="7"/>
  <c r="D24" i="7"/>
  <c r="D16" i="7"/>
  <c r="D8" i="7"/>
  <c r="G63" i="6"/>
  <c r="D52" i="6"/>
  <c r="F38" i="6"/>
  <c r="H24" i="6"/>
  <c r="J60" i="14"/>
  <c r="D48" i="13"/>
  <c r="D8" i="12"/>
  <c r="D55" i="10"/>
  <c r="D48" i="9"/>
  <c r="D50" i="8"/>
  <c r="N75" i="7"/>
  <c r="N67" i="7"/>
  <c r="N59" i="7"/>
  <c r="N51" i="7"/>
  <c r="N43" i="7"/>
  <c r="N35" i="7"/>
  <c r="N27" i="7"/>
  <c r="N19" i="7"/>
  <c r="N11" i="7"/>
  <c r="E68" i="6"/>
  <c r="G54" i="6"/>
  <c r="D43" i="6"/>
  <c r="F29" i="6"/>
  <c r="H15" i="6"/>
  <c r="P46" i="15"/>
  <c r="D66" i="13"/>
  <c r="E34" i="12"/>
  <c r="E66" i="8"/>
  <c r="D28" i="8"/>
  <c r="N72" i="7"/>
  <c r="N64" i="7"/>
  <c r="N56" i="7"/>
  <c r="N48" i="7"/>
  <c r="N40" i="7"/>
  <c r="N32" i="7"/>
  <c r="N24" i="7"/>
  <c r="N16" i="7"/>
  <c r="N8" i="7"/>
  <c r="D66" i="6"/>
  <c r="F52" i="6"/>
  <c r="H38" i="6"/>
  <c r="F42" i="14"/>
  <c r="D71" i="12"/>
  <c r="D64" i="11"/>
  <c r="D72" i="16"/>
  <c r="G71" i="16"/>
  <c r="F31" i="15"/>
  <c r="H49" i="14"/>
  <c r="I73" i="15"/>
  <c r="K43" i="15"/>
  <c r="E13" i="15"/>
  <c r="G66" i="15"/>
  <c r="T35" i="15"/>
  <c r="E74" i="14"/>
  <c r="I22" i="14"/>
  <c r="O61" i="15"/>
  <c r="I31" i="15"/>
  <c r="F66" i="14"/>
  <c r="L65" i="15"/>
  <c r="G48" i="15"/>
  <c r="D33" i="15"/>
  <c r="Q26" i="15"/>
  <c r="E22" i="15"/>
  <c r="T17" i="15"/>
  <c r="D23" i="20"/>
  <c r="D38" i="17"/>
  <c r="E47" i="16"/>
  <c r="O75" i="15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L70" i="14"/>
  <c r="J64" i="14"/>
  <c r="M57" i="14"/>
  <c r="K51" i="14"/>
  <c r="N44" i="14"/>
  <c r="L38" i="14"/>
  <c r="J32" i="14"/>
  <c r="M25" i="14"/>
  <c r="K19" i="14"/>
  <c r="N12" i="14"/>
  <c r="O11" i="20"/>
  <c r="E31" i="17"/>
  <c r="E51" i="16"/>
  <c r="E12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F73" i="14"/>
  <c r="I66" i="14"/>
  <c r="G60" i="14"/>
  <c r="E54" i="14"/>
  <c r="H47" i="14"/>
  <c r="F41" i="14"/>
  <c r="I34" i="14"/>
  <c r="E7" i="16"/>
  <c r="E47" i="15"/>
  <c r="R16" i="15"/>
  <c r="G67" i="14"/>
  <c r="H53" i="14"/>
  <c r="N39" i="14"/>
  <c r="G29" i="14"/>
  <c r="K21" i="14"/>
  <c r="N13" i="14"/>
  <c r="E8" i="14"/>
  <c r="E62" i="13"/>
  <c r="E46" i="13"/>
  <c r="E30" i="13"/>
  <c r="E14" i="13"/>
  <c r="E63" i="12"/>
  <c r="F42" i="12"/>
  <c r="E71" i="15"/>
  <c r="R40" i="15"/>
  <c r="K13" i="15"/>
  <c r="J67" i="14"/>
  <c r="E51" i="14"/>
  <c r="K37" i="14"/>
  <c r="I27" i="14"/>
  <c r="J19" i="14"/>
  <c r="J12" i="14"/>
  <c r="F71" i="12"/>
  <c r="D49" i="12"/>
  <c r="E28" i="12"/>
  <c r="F7" i="12"/>
  <c r="D45" i="11"/>
  <c r="D13" i="11"/>
  <c r="D50" i="10"/>
  <c r="D18" i="10"/>
  <c r="D55" i="9"/>
  <c r="D23" i="9"/>
  <c r="T74" i="15"/>
  <c r="N44" i="15"/>
  <c r="J15" i="15"/>
  <c r="I64" i="14"/>
  <c r="N48" i="14"/>
  <c r="J36" i="14"/>
  <c r="L26" i="14"/>
  <c r="J17" i="14"/>
  <c r="M10" i="14"/>
  <c r="E65" i="12"/>
  <c r="F44" i="12"/>
  <c r="D22" i="12"/>
  <c r="D71" i="8"/>
  <c r="D55" i="8"/>
  <c r="D39" i="8"/>
  <c r="D23" i="8"/>
  <c r="D7" i="8"/>
  <c r="L58" i="15"/>
  <c r="F28" i="15"/>
  <c r="R8" i="15"/>
  <c r="H61" i="14"/>
  <c r="J46" i="14"/>
  <c r="F34" i="14"/>
  <c r="H24" i="14"/>
  <c r="F16" i="14"/>
  <c r="F10" i="14"/>
  <c r="D69" i="13"/>
  <c r="D53" i="13"/>
  <c r="D37" i="13"/>
  <c r="D21" i="13"/>
  <c r="D75" i="12"/>
  <c r="E54" i="12"/>
  <c r="F33" i="12"/>
  <c r="D11" i="12"/>
  <c r="D50" i="11"/>
  <c r="Q75" i="15"/>
  <c r="K45" i="15"/>
  <c r="R15" i="15"/>
  <c r="M69" i="14"/>
  <c r="F55" i="14"/>
  <c r="L41" i="14"/>
  <c r="M29" i="14"/>
  <c r="J20" i="14"/>
  <c r="J13" i="14"/>
  <c r="F7" i="14"/>
  <c r="E61" i="13"/>
  <c r="E45" i="13"/>
  <c r="E29" i="13"/>
  <c r="E13" i="13"/>
  <c r="R72" i="15"/>
  <c r="L42" i="15"/>
  <c r="N12" i="15"/>
  <c r="I63" i="14"/>
  <c r="J50" i="14"/>
  <c r="F38" i="14"/>
  <c r="M23" i="14"/>
  <c r="L15" i="14"/>
  <c r="J8" i="14"/>
  <c r="F59" i="12"/>
  <c r="D37" i="12"/>
  <c r="E16" i="12"/>
  <c r="D59" i="11"/>
  <c r="D27" i="11"/>
  <c r="D64" i="10"/>
  <c r="D32" i="10"/>
  <c r="D69" i="9"/>
  <c r="D37" i="9"/>
  <c r="F71" i="21"/>
  <c r="E63" i="15"/>
  <c r="R32" i="15"/>
  <c r="F11" i="15"/>
  <c r="G65" i="14"/>
  <c r="I49" i="14"/>
  <c r="E37" i="14"/>
  <c r="N23" i="14"/>
  <c r="M15" i="14"/>
  <c r="K8" i="14"/>
  <c r="D58" i="12"/>
  <c r="E37" i="12"/>
  <c r="F16" i="12"/>
  <c r="E29" i="14"/>
  <c r="E75" i="12"/>
  <c r="D60" i="11"/>
  <c r="E59" i="8"/>
  <c r="E14" i="8"/>
  <c r="I71" i="7"/>
  <c r="I63" i="7"/>
  <c r="I55" i="7"/>
  <c r="I47" i="7"/>
  <c r="I39" i="7"/>
  <c r="I31" i="7"/>
  <c r="I23" i="7"/>
  <c r="I15" i="7"/>
  <c r="I7" i="7"/>
  <c r="F62" i="6"/>
  <c r="H48" i="6"/>
  <c r="E37" i="6"/>
  <c r="G23" i="6"/>
  <c r="K49" i="14"/>
  <c r="D32" i="13"/>
  <c r="D72" i="11"/>
  <c r="D47" i="10"/>
  <c r="D22" i="9"/>
  <c r="E40" i="8"/>
  <c r="F75" i="7"/>
  <c r="F67" i="7"/>
  <c r="F59" i="7"/>
  <c r="F51" i="7"/>
  <c r="F43" i="7"/>
  <c r="F35" i="7"/>
  <c r="F27" i="7"/>
  <c r="F19" i="7"/>
  <c r="F11" i="7"/>
  <c r="D67" i="6"/>
  <c r="F53" i="6"/>
  <c r="H39" i="6"/>
  <c r="E28" i="6"/>
  <c r="G14" i="6"/>
  <c r="Q19" i="15"/>
  <c r="D50" i="13"/>
  <c r="F21" i="12"/>
  <c r="E63" i="8"/>
  <c r="E18" i="8"/>
  <c r="F72" i="7"/>
  <c r="F64" i="7"/>
  <c r="F56" i="7"/>
  <c r="F48" i="7"/>
  <c r="F40" i="7"/>
  <c r="F32" i="7"/>
  <c r="F24" i="7"/>
  <c r="F16" i="7"/>
  <c r="F8" i="7"/>
  <c r="H62" i="6"/>
  <c r="E51" i="6"/>
  <c r="G37" i="6"/>
  <c r="H32" i="14"/>
  <c r="E58" i="12"/>
  <c r="D32" i="11"/>
  <c r="D41" i="10"/>
  <c r="Q7" i="20"/>
  <c r="N38" i="20"/>
  <c r="Q22" i="15"/>
  <c r="F43" i="14"/>
  <c r="M69" i="15"/>
  <c r="O39" i="15"/>
  <c r="I9" i="15"/>
  <c r="K62" i="15"/>
  <c r="E32" i="15"/>
  <c r="H67" i="14"/>
  <c r="I21" i="20"/>
  <c r="S57" i="15"/>
  <c r="M27" i="15"/>
  <c r="I59" i="14"/>
  <c r="P61" i="15"/>
  <c r="M46" i="15"/>
  <c r="R31" i="15"/>
  <c r="I26" i="15"/>
  <c r="P21" i="15"/>
  <c r="L17" i="15"/>
  <c r="N16" i="20"/>
  <c r="D30" i="17"/>
  <c r="F43" i="16"/>
  <c r="G75" i="15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I69" i="14"/>
  <c r="G63" i="14"/>
  <c r="I50" i="20"/>
  <c r="G12" i="20"/>
  <c r="K16" i="15"/>
  <c r="I36" i="14"/>
  <c r="Q65" i="15"/>
  <c r="S35" i="15"/>
  <c r="P41" i="20"/>
  <c r="O58" i="15"/>
  <c r="I28" i="15"/>
  <c r="F61" i="14"/>
  <c r="D44" i="17"/>
  <c r="D54" i="15"/>
  <c r="Q23" i="15"/>
  <c r="P35" i="20"/>
  <c r="F59" i="15"/>
  <c r="K44" i="15"/>
  <c r="M30" i="15"/>
  <c r="T25" i="15"/>
  <c r="H21" i="15"/>
  <c r="D17" i="15"/>
  <c r="F11" i="20"/>
  <c r="D14" i="17"/>
  <c r="G36" i="16"/>
  <c r="R74" i="15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K75" i="14"/>
  <c r="N68" i="14"/>
  <c r="L62" i="14"/>
  <c r="J56" i="14"/>
  <c r="M49" i="14"/>
  <c r="K43" i="14"/>
  <c r="N36" i="14"/>
  <c r="L30" i="14"/>
  <c r="J24" i="14"/>
  <c r="M17" i="14"/>
  <c r="I68" i="20"/>
  <c r="D40" i="19"/>
  <c r="E15" i="17"/>
  <c r="G40" i="16"/>
  <c r="P75" i="15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H71" i="14"/>
  <c r="F65" i="14"/>
  <c r="I58" i="14"/>
  <c r="G52" i="14"/>
  <c r="E46" i="14"/>
  <c r="H39" i="14"/>
  <c r="F33" i="14"/>
  <c r="P70" i="15"/>
  <c r="J40" i="15"/>
  <c r="N11" i="15"/>
  <c r="H62" i="14"/>
  <c r="L49" i="14"/>
  <c r="H37" i="14"/>
  <c r="G27" i="14"/>
  <c r="I19" i="14"/>
  <c r="I12" i="14"/>
  <c r="E74" i="13"/>
  <c r="E58" i="13"/>
  <c r="E42" i="13"/>
  <c r="E26" i="13"/>
  <c r="E10" i="13"/>
  <c r="F58" i="12"/>
  <c r="P38" i="20"/>
  <c r="J64" i="15"/>
  <c r="D34" i="15"/>
  <c r="D10" i="15"/>
  <c r="K62" i="14"/>
  <c r="I47" i="14"/>
  <c r="E35" i="14"/>
  <c r="N25" i="14"/>
  <c r="E18" i="14"/>
  <c r="L10" i="14"/>
  <c r="D65" i="12"/>
  <c r="E44" i="12"/>
  <c r="F23" i="12"/>
  <c r="D69" i="11"/>
  <c r="D37" i="11"/>
  <c r="D74" i="10"/>
  <c r="D42" i="10"/>
  <c r="D10" i="10"/>
  <c r="D47" i="9"/>
  <c r="D15" i="9"/>
  <c r="F68" i="15"/>
  <c r="S37" i="15"/>
  <c r="I10" i="15"/>
  <c r="E61" i="14"/>
  <c r="H46" i="14"/>
  <c r="N32" i="14"/>
  <c r="I23" i="14"/>
  <c r="E16" i="14"/>
  <c r="J9" i="14"/>
  <c r="F60" i="12"/>
  <c r="D38" i="12"/>
  <c r="E17" i="12"/>
  <c r="D67" i="8"/>
  <c r="D51" i="8"/>
  <c r="D35" i="8"/>
  <c r="D19" i="8"/>
  <c r="D64" i="17"/>
  <c r="Q51" i="15"/>
  <c r="K21" i="15"/>
  <c r="J74" i="14"/>
  <c r="I56" i="14"/>
  <c r="N42" i="14"/>
  <c r="K30" i="14"/>
  <c r="M22" i="14"/>
  <c r="N14" i="14"/>
  <c r="H8" i="14"/>
  <c r="D65" i="13"/>
  <c r="D49" i="13"/>
  <c r="D33" i="13"/>
  <c r="D17" i="13"/>
  <c r="E70" i="12"/>
  <c r="F49" i="12"/>
  <c r="D27" i="12"/>
  <c r="D74" i="11"/>
  <c r="D42" i="11"/>
  <c r="O65" i="15"/>
  <c r="P38" i="15"/>
  <c r="K12" i="15"/>
  <c r="J66" i="14"/>
  <c r="J51" i="14"/>
  <c r="F39" i="14"/>
  <c r="M27" i="14"/>
  <c r="E19" i="14"/>
  <c r="E12" i="14"/>
  <c r="E73" i="13"/>
  <c r="E57" i="13"/>
  <c r="E41" i="13"/>
  <c r="E25" i="13"/>
  <c r="E9" i="13"/>
  <c r="D66" i="15"/>
  <c r="Q35" i="15"/>
  <c r="G9" i="15"/>
  <c r="E60" i="14"/>
  <c r="N46" i="14"/>
  <c r="J34" i="14"/>
  <c r="G21" i="14"/>
  <c r="K13" i="14"/>
  <c r="F75" i="12"/>
  <c r="D53" i="12"/>
  <c r="E32" i="12"/>
  <c r="F11" i="12"/>
  <c r="D51" i="11"/>
  <c r="D19" i="11"/>
  <c r="D56" i="10"/>
  <c r="D24" i="10"/>
  <c r="D61" i="9"/>
  <c r="D29" i="9"/>
  <c r="D24" i="17"/>
  <c r="J56" i="15"/>
  <c r="D26" i="15"/>
  <c r="R7" i="15"/>
  <c r="H60" i="14"/>
  <c r="M45" i="14"/>
  <c r="I33" i="14"/>
  <c r="H21" i="14"/>
  <c r="L13" i="14"/>
  <c r="D74" i="12"/>
  <c r="E53" i="12"/>
  <c r="F32" i="12"/>
  <c r="D10" i="12"/>
  <c r="K16" i="14"/>
  <c r="D56" i="12"/>
  <c r="D60" i="9"/>
  <c r="E46" i="8"/>
  <c r="D8" i="8"/>
  <c r="F70" i="7"/>
  <c r="F62" i="7"/>
  <c r="F54" i="7"/>
  <c r="F46" i="7"/>
  <c r="F38" i="7"/>
  <c r="F30" i="7"/>
  <c r="F22" i="7"/>
  <c r="F14" i="7"/>
  <c r="G71" i="6"/>
  <c r="D60" i="6"/>
  <c r="F46" i="6"/>
  <c r="H32" i="6"/>
  <c r="D30" i="16"/>
  <c r="E30" i="14"/>
  <c r="F69" i="12"/>
  <c r="D30" i="11"/>
  <c r="D31" i="10"/>
  <c r="E72" i="8"/>
  <c r="D34" i="8"/>
  <c r="J71" i="7"/>
  <c r="J63" i="7"/>
  <c r="J55" i="7"/>
  <c r="J47" i="7"/>
  <c r="J39" i="7"/>
  <c r="J31" i="7"/>
  <c r="J23" i="7"/>
  <c r="J15" i="7"/>
  <c r="J7" i="7"/>
  <c r="G62" i="6"/>
  <c r="D51" i="6"/>
  <c r="F37" i="6"/>
  <c r="H23" i="6"/>
  <c r="E12" i="6"/>
  <c r="F62" i="14"/>
  <c r="D18" i="13"/>
  <c r="D74" i="9"/>
  <c r="E50" i="8"/>
  <c r="D12" i="8"/>
  <c r="J68" i="7"/>
  <c r="J60" i="7"/>
  <c r="J52" i="7"/>
  <c r="J44" i="7"/>
  <c r="J36" i="7"/>
  <c r="J28" i="7"/>
  <c r="J20" i="7"/>
  <c r="J12" i="7"/>
  <c r="D74" i="6"/>
  <c r="F60" i="6"/>
  <c r="H46" i="6"/>
  <c r="D67" i="16"/>
  <c r="F54" i="16"/>
  <c r="J11" i="15"/>
  <c r="G30" i="14"/>
  <c r="J62" i="15"/>
  <c r="D32" i="15"/>
  <c r="D68" i="17"/>
  <c r="S54" i="15"/>
  <c r="M24" i="15"/>
  <c r="I54" i="14"/>
  <c r="E53" i="16"/>
  <c r="H50" i="15"/>
  <c r="J20" i="15"/>
  <c r="E53" i="17"/>
  <c r="T57" i="15"/>
  <c r="Q42" i="15"/>
  <c r="E30" i="15"/>
  <c r="L25" i="15"/>
  <c r="S20" i="15"/>
  <c r="O16" i="15"/>
  <c r="D67" i="18"/>
  <c r="G70" i="16"/>
  <c r="E29" i="16"/>
  <c r="J74" i="15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H74" i="14"/>
  <c r="F68" i="14"/>
  <c r="I61" i="14"/>
  <c r="G55" i="14"/>
  <c r="E49" i="14"/>
  <c r="H42" i="14"/>
  <c r="F36" i="14"/>
  <c r="I29" i="14"/>
  <c r="G23" i="14"/>
  <c r="E17" i="14"/>
  <c r="N47" i="20"/>
  <c r="D35" i="18"/>
  <c r="E7" i="17"/>
  <c r="E33" i="16"/>
  <c r="H75" i="15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M70" i="14"/>
  <c r="K64" i="14"/>
  <c r="N57" i="14"/>
  <c r="L51" i="14"/>
  <c r="J45" i="14"/>
  <c r="M38" i="14"/>
  <c r="K32" i="14"/>
  <c r="I67" i="15"/>
  <c r="O33" i="15"/>
  <c r="T9" i="15"/>
  <c r="M60" i="14"/>
  <c r="I48" i="14"/>
  <c r="E36" i="14"/>
  <c r="J26" i="14"/>
  <c r="M18" i="14"/>
  <c r="N11" i="14"/>
  <c r="E72" i="13"/>
  <c r="E56" i="13"/>
  <c r="E40" i="13"/>
  <c r="E24" i="13"/>
  <c r="E8" i="13"/>
  <c r="E55" i="12"/>
  <c r="D8" i="19"/>
  <c r="O57" i="15"/>
  <c r="P30" i="15"/>
  <c r="J8" i="15"/>
  <c r="G59" i="14"/>
  <c r="F46" i="14"/>
  <c r="L32" i="14"/>
  <c r="E24" i="14"/>
  <c r="I17" i="14"/>
  <c r="I9" i="14"/>
  <c r="F63" i="12"/>
  <c r="D41" i="12"/>
  <c r="E20" i="12"/>
  <c r="D65" i="11"/>
  <c r="D33" i="11"/>
  <c r="D70" i="10"/>
  <c r="D38" i="10"/>
  <c r="D75" i="9"/>
  <c r="D43" i="9"/>
  <c r="D11" i="9"/>
  <c r="R64" i="15"/>
  <c r="L34" i="15"/>
  <c r="O8" i="15"/>
  <c r="J59" i="14"/>
  <c r="E45" i="14"/>
  <c r="K31" i="14"/>
  <c r="K22" i="14"/>
  <c r="I15" i="14"/>
  <c r="G8" i="14"/>
  <c r="E57" i="12"/>
  <c r="F36" i="12"/>
  <c r="D14" i="12"/>
  <c r="D65" i="8"/>
  <c r="D49" i="8"/>
  <c r="D33" i="8"/>
  <c r="D17" i="8"/>
  <c r="G44" i="16"/>
  <c r="J48" i="15"/>
  <c r="D18" i="15"/>
  <c r="N72" i="14"/>
  <c r="E55" i="14"/>
  <c r="K41" i="14"/>
  <c r="K29" i="14"/>
  <c r="E21" i="14"/>
  <c r="E14" i="14"/>
  <c r="M7" i="14"/>
  <c r="D63" i="13"/>
  <c r="D47" i="13"/>
  <c r="D31" i="13"/>
  <c r="D15" i="13"/>
  <c r="D67" i="12"/>
  <c r="E46" i="12"/>
  <c r="F25" i="12"/>
  <c r="D70" i="11"/>
  <c r="D38" i="11"/>
  <c r="H62" i="15"/>
  <c r="I35" i="15"/>
  <c r="Q10" i="15"/>
  <c r="N64" i="14"/>
  <c r="G50" i="14"/>
  <c r="M36" i="14"/>
  <c r="G25" i="14"/>
  <c r="I18" i="14"/>
  <c r="J11" i="14"/>
  <c r="E71" i="13"/>
  <c r="E55" i="13"/>
  <c r="E39" i="13"/>
  <c r="E23" i="13"/>
  <c r="E7" i="13"/>
  <c r="P62" i="15"/>
  <c r="J32" i="15"/>
  <c r="M7" i="15"/>
  <c r="J58" i="14"/>
  <c r="K45" i="14"/>
  <c r="G33" i="14"/>
  <c r="K20" i="14"/>
  <c r="F12" i="14"/>
  <c r="E72" i="12"/>
  <c r="F51" i="12"/>
  <c r="D29" i="12"/>
  <c r="E8" i="12"/>
  <c r="D47" i="11"/>
  <c r="D15" i="11"/>
  <c r="D52" i="10"/>
  <c r="D20" i="10"/>
  <c r="D57" i="9"/>
  <c r="D25" i="9"/>
  <c r="E55" i="16"/>
  <c r="O49" i="15"/>
  <c r="P22" i="15"/>
  <c r="E75" i="14"/>
  <c r="L58" i="14"/>
  <c r="J44" i="14"/>
  <c r="F32" i="14"/>
  <c r="L20" i="14"/>
  <c r="G12" i="14"/>
  <c r="F72" i="12"/>
  <c r="D50" i="12"/>
  <c r="E29" i="12"/>
  <c r="F8" i="12"/>
  <c r="E11" i="14"/>
  <c r="E43" i="12"/>
  <c r="D34" i="9"/>
  <c r="E43" i="8"/>
  <c r="M75" i="7"/>
  <c r="M67" i="7"/>
  <c r="M59" i="7"/>
  <c r="M51" i="7"/>
  <c r="M43" i="7"/>
  <c r="M35" i="7"/>
  <c r="M27" i="7"/>
  <c r="M19" i="7"/>
  <c r="M11" i="7"/>
  <c r="F70" i="6"/>
  <c r="H56" i="6"/>
  <c r="E45" i="6"/>
  <c r="G31" i="6"/>
  <c r="H70" i="15"/>
  <c r="E23" i="14"/>
  <c r="D63" i="12"/>
  <c r="D22" i="11"/>
  <c r="D23" i="10"/>
  <c r="E69" i="8"/>
  <c r="E24" i="8"/>
  <c r="G70" i="7"/>
  <c r="G62" i="7"/>
  <c r="G54" i="7"/>
  <c r="G46" i="7"/>
  <c r="G38" i="7"/>
  <c r="G30" i="7"/>
  <c r="G22" i="7"/>
  <c r="G14" i="7"/>
  <c r="D75" i="6"/>
  <c r="F61" i="6"/>
  <c r="H47" i="6"/>
  <c r="E36" i="6"/>
  <c r="G22" i="6"/>
  <c r="D11" i="6"/>
  <c r="N50" i="14"/>
  <c r="F70" i="12"/>
  <c r="D68" i="9"/>
  <c r="E47" i="8"/>
  <c r="G75" i="7"/>
  <c r="G67" i="7"/>
  <c r="G59" i="7"/>
  <c r="G51" i="7"/>
  <c r="G43" i="7"/>
  <c r="G35" i="7"/>
  <c r="G27" i="7"/>
  <c r="G19" i="7"/>
  <c r="G11" i="7"/>
  <c r="H70" i="6"/>
  <c r="E59" i="6"/>
  <c r="G45" i="6"/>
  <c r="D34" i="6"/>
  <c r="D68" i="13"/>
  <c r="F34" i="12"/>
  <c r="D8" i="11"/>
  <c r="D17" i="10"/>
  <c r="H32" i="20"/>
  <c r="Q20" i="15"/>
  <c r="P29" i="15"/>
  <c r="Q69" i="15"/>
  <c r="S39" i="15"/>
  <c r="M9" i="15"/>
  <c r="F44" i="14"/>
  <c r="H18" i="14"/>
  <c r="F47" i="16"/>
  <c r="Q64" i="15"/>
  <c r="N49" i="15"/>
  <c r="S34" i="15"/>
  <c r="P19" i="15"/>
  <c r="K72" i="14"/>
  <c r="M46" i="14"/>
  <c r="Q43" i="15"/>
  <c r="K38" i="14"/>
  <c r="J7" i="14"/>
  <c r="E12" i="13"/>
  <c r="K37" i="15"/>
  <c r="H36" i="14"/>
  <c r="E68" i="12"/>
  <c r="D41" i="11"/>
  <c r="D51" i="9"/>
  <c r="P13" i="15"/>
  <c r="F24" i="14"/>
  <c r="E41" i="12"/>
  <c r="D37" i="8"/>
  <c r="R24" i="15"/>
  <c r="M31" i="14"/>
  <c r="D67" i="13"/>
  <c r="F73" i="12"/>
  <c r="D46" i="11"/>
  <c r="E68" i="14"/>
  <c r="N19" i="14"/>
  <c r="E43" i="13"/>
  <c r="E39" i="15"/>
  <c r="M35" i="14"/>
  <c r="E56" i="12"/>
  <c r="D23" i="11"/>
  <c r="D33" i="9"/>
  <c r="L9" i="15"/>
  <c r="F22" i="14"/>
  <c r="D34" i="12"/>
  <c r="D66" i="9"/>
  <c r="N62" i="7"/>
  <c r="N30" i="7"/>
  <c r="E61" i="6"/>
  <c r="M39" i="14"/>
  <c r="D16" i="9"/>
  <c r="M56" i="7"/>
  <c r="M24" i="7"/>
  <c r="E52" i="6"/>
  <c r="G75" i="14"/>
  <c r="E15" i="8"/>
  <c r="M45" i="7"/>
  <c r="D18" i="7"/>
  <c r="D58" i="6"/>
  <c r="E23" i="15"/>
  <c r="E26" i="12"/>
  <c r="D9" i="10"/>
  <c r="E57" i="8"/>
  <c r="E12" i="8"/>
  <c r="N69" i="7"/>
  <c r="N61" i="7"/>
  <c r="N53" i="7"/>
  <c r="N45" i="7"/>
  <c r="N37" i="7"/>
  <c r="N29" i="7"/>
  <c r="N21" i="7"/>
  <c r="N13" i="7"/>
  <c r="E74" i="6"/>
  <c r="G60" i="6"/>
  <c r="D49" i="6"/>
  <c r="F35" i="6"/>
  <c r="H21" i="6"/>
  <c r="E10" i="6"/>
  <c r="K33" i="14"/>
  <c r="D22" i="13"/>
  <c r="F22" i="12"/>
  <c r="E67" i="8"/>
  <c r="E22" i="8"/>
  <c r="G69" i="7"/>
  <c r="G61" i="7"/>
  <c r="G53" i="7"/>
  <c r="G45" i="7"/>
  <c r="G37" i="7"/>
  <c r="G29" i="7"/>
  <c r="G21" i="7"/>
  <c r="G13" i="7"/>
  <c r="F74" i="6"/>
  <c r="H60" i="6"/>
  <c r="E49" i="6"/>
  <c r="G35" i="6"/>
  <c r="D24" i="6"/>
  <c r="F10" i="6"/>
  <c r="L44" i="14"/>
  <c r="D24" i="13"/>
  <c r="F18" i="12"/>
  <c r="M55" i="14"/>
  <c r="D10" i="13"/>
  <c r="D15" i="12"/>
  <c r="E74" i="8"/>
  <c r="D36" i="8"/>
  <c r="G71" i="7"/>
  <c r="G63" i="7"/>
  <c r="G55" i="7"/>
  <c r="G47" i="7"/>
  <c r="G39" i="7"/>
  <c r="G31" i="7"/>
  <c r="G23" i="7"/>
  <c r="G15" i="7"/>
  <c r="G7" i="7"/>
  <c r="F64" i="6"/>
  <c r="H50" i="6"/>
  <c r="E39" i="6"/>
  <c r="H70" i="14"/>
  <c r="D60" i="13"/>
  <c r="D28" i="12"/>
  <c r="D12" i="11"/>
  <c r="D13" i="10"/>
  <c r="D62" i="8"/>
  <c r="E17" i="8"/>
  <c r="J69" i="7"/>
  <c r="J61" i="7"/>
  <c r="J53" i="7"/>
  <c r="J45" i="7"/>
  <c r="J37" i="7"/>
  <c r="J29" i="7"/>
  <c r="J21" i="7"/>
  <c r="D43" i="10"/>
  <c r="L25" i="7"/>
  <c r="E56" i="6"/>
  <c r="E21" i="6"/>
  <c r="L75" i="5"/>
  <c r="P71" i="5"/>
  <c r="O66" i="5"/>
  <c r="S62" i="5"/>
  <c r="R57" i="5"/>
  <c r="I52" i="5"/>
  <c r="M48" i="5"/>
  <c r="L43" i="5"/>
  <c r="P39" i="5"/>
  <c r="O34" i="5"/>
  <c r="S30" i="5"/>
  <c r="R25" i="5"/>
  <c r="I20" i="5"/>
  <c r="M16" i="5"/>
  <c r="L11" i="5"/>
  <c r="P7" i="5"/>
  <c r="N55" i="7"/>
  <c r="D61" i="6"/>
  <c r="G21" i="6"/>
  <c r="E75" i="5"/>
  <c r="D70" i="5"/>
  <c r="H66" i="5"/>
  <c r="G61" i="5"/>
  <c r="F56" i="5"/>
  <c r="J52" i="5"/>
  <c r="T46" i="5"/>
  <c r="E43" i="5"/>
  <c r="D38" i="5"/>
  <c r="H34" i="5"/>
  <c r="G29" i="5"/>
  <c r="F24" i="5"/>
  <c r="J20" i="5"/>
  <c r="T14" i="5"/>
  <c r="E11" i="5"/>
  <c r="D58" i="8"/>
  <c r="N31" i="7"/>
  <c r="H43" i="6"/>
  <c r="F14" i="6"/>
  <c r="G72" i="5"/>
  <c r="F67" i="5"/>
  <c r="J63" i="5"/>
  <c r="T57" i="5"/>
  <c r="E54" i="5"/>
  <c r="D49" i="5"/>
  <c r="H45" i="5"/>
  <c r="G40" i="5"/>
  <c r="F35" i="5"/>
  <c r="J31" i="5"/>
  <c r="T25" i="5"/>
  <c r="E22" i="5"/>
  <c r="D17" i="5"/>
  <c r="H13" i="5"/>
  <c r="G8" i="5"/>
  <c r="D57" i="7"/>
  <c r="F71" i="6"/>
  <c r="F24" i="6"/>
  <c r="O75" i="5"/>
  <c r="S71" i="5"/>
  <c r="R66" i="5"/>
  <c r="I61" i="5"/>
  <c r="M57" i="5"/>
  <c r="L52" i="5"/>
  <c r="P48" i="5"/>
  <c r="O43" i="5"/>
  <c r="S39" i="5"/>
  <c r="R34" i="5"/>
  <c r="I29" i="5"/>
  <c r="M25" i="5"/>
  <c r="L20" i="5"/>
  <c r="P16" i="5"/>
  <c r="O11" i="5"/>
  <c r="S7" i="5"/>
  <c r="L57" i="7"/>
  <c r="E72" i="6"/>
  <c r="G24" i="6"/>
  <c r="G9" i="6"/>
  <c r="L71" i="5"/>
  <c r="P67" i="5"/>
  <c r="O62" i="5"/>
  <c r="S58" i="5"/>
  <c r="R53" i="5"/>
  <c r="I48" i="5"/>
  <c r="M44" i="5"/>
  <c r="L39" i="5"/>
  <c r="H8" i="20"/>
  <c r="G48" i="14"/>
  <c r="O24" i="15"/>
  <c r="J66" i="15"/>
  <c r="D36" i="15"/>
  <c r="M73" i="14"/>
  <c r="M41" i="14"/>
  <c r="J16" i="14"/>
  <c r="D26" i="16"/>
  <c r="L63" i="15"/>
  <c r="I48" i="15"/>
  <c r="F33" i="15"/>
  <c r="K18" i="15"/>
  <c r="E70" i="14"/>
  <c r="G44" i="14"/>
  <c r="H30" i="15"/>
  <c r="L33" i="14"/>
  <c r="E70" i="13"/>
  <c r="F74" i="12"/>
  <c r="I27" i="15"/>
  <c r="I31" i="14"/>
  <c r="E60" i="12"/>
  <c r="D29" i="11"/>
  <c r="D39" i="9"/>
  <c r="G74" i="14"/>
  <c r="M21" i="14"/>
  <c r="E33" i="12"/>
  <c r="D31" i="8"/>
  <c r="M15" i="15"/>
  <c r="L28" i="14"/>
  <c r="D61" i="13"/>
  <c r="F65" i="12"/>
  <c r="D34" i="11"/>
  <c r="F63" i="14"/>
  <c r="L17" i="14"/>
  <c r="E37" i="13"/>
  <c r="O25" i="15"/>
  <c r="N30" i="14"/>
  <c r="E48" i="12"/>
  <c r="D11" i="11"/>
  <c r="D21" i="9"/>
  <c r="I73" i="14"/>
  <c r="G19" i="14"/>
  <c r="D26" i="12"/>
  <c r="D28" i="9"/>
  <c r="J58" i="7"/>
  <c r="J26" i="7"/>
  <c r="G55" i="6"/>
  <c r="G17" i="14"/>
  <c r="D66" i="8"/>
  <c r="L53" i="7"/>
  <c r="L21" i="7"/>
  <c r="G46" i="6"/>
  <c r="E31" i="14"/>
  <c r="L74" i="7"/>
  <c r="L42" i="7"/>
  <c r="M13" i="7"/>
  <c r="H54" i="6"/>
  <c r="M24" i="14"/>
  <c r="D24" i="11"/>
  <c r="D62" i="9"/>
  <c r="D54" i="8"/>
  <c r="E9" i="8"/>
  <c r="F69" i="7"/>
  <c r="F61" i="7"/>
  <c r="F53" i="7"/>
  <c r="F45" i="7"/>
  <c r="F37" i="7"/>
  <c r="F29" i="7"/>
  <c r="F21" i="7"/>
  <c r="F13" i="7"/>
  <c r="D73" i="6"/>
  <c r="F59" i="6"/>
  <c r="H45" i="6"/>
  <c r="E34" i="6"/>
  <c r="G20" i="6"/>
  <c r="D9" i="6"/>
  <c r="K25" i="14"/>
  <c r="D72" i="12"/>
  <c r="E18" i="12"/>
  <c r="D64" i="8"/>
  <c r="E19" i="8"/>
  <c r="L68" i="7"/>
  <c r="L60" i="7"/>
  <c r="L52" i="7"/>
  <c r="L44" i="7"/>
  <c r="L36" i="7"/>
  <c r="L28" i="7"/>
  <c r="L20" i="7"/>
  <c r="L12" i="7"/>
  <c r="E73" i="6"/>
  <c r="G59" i="6"/>
  <c r="D48" i="6"/>
  <c r="F34" i="6"/>
  <c r="H20" i="6"/>
  <c r="E9" i="6"/>
  <c r="N34" i="14"/>
  <c r="D8" i="13"/>
  <c r="F14" i="12"/>
  <c r="F27" i="14"/>
  <c r="E67" i="12"/>
  <c r="F10" i="12"/>
  <c r="E71" i="8"/>
  <c r="E26" i="8"/>
  <c r="L70" i="7"/>
  <c r="L62" i="7"/>
  <c r="L54" i="7"/>
  <c r="L46" i="7"/>
  <c r="L38" i="7"/>
  <c r="L30" i="7"/>
  <c r="L22" i="7"/>
  <c r="L14" i="7"/>
  <c r="H74" i="6"/>
  <c r="E63" i="6"/>
  <c r="G49" i="6"/>
  <c r="D38" i="6"/>
  <c r="G57" i="14"/>
  <c r="D44" i="13"/>
  <c r="D24" i="12"/>
  <c r="D69" i="10"/>
  <c r="D72" i="9"/>
  <c r="E52" i="8"/>
  <c r="D14" i="8"/>
  <c r="G68" i="7"/>
  <c r="G60" i="7"/>
  <c r="G52" i="7"/>
  <c r="G44" i="7"/>
  <c r="G36" i="7"/>
  <c r="G28" i="7"/>
  <c r="G20" i="7"/>
  <c r="D38" i="9"/>
  <c r="M20" i="7"/>
  <c r="H51" i="6"/>
  <c r="H19" i="6"/>
  <c r="D75" i="5"/>
  <c r="H71" i="5"/>
  <c r="G66" i="5"/>
  <c r="F61" i="5"/>
  <c r="J57" i="5"/>
  <c r="T51" i="5"/>
  <c r="E48" i="5"/>
  <c r="D43" i="5"/>
  <c r="H39" i="5"/>
  <c r="G34" i="5"/>
  <c r="F29" i="5"/>
  <c r="J25" i="5"/>
  <c r="T19" i="5"/>
  <c r="E16" i="5"/>
  <c r="D11" i="5"/>
  <c r="H7" i="5"/>
  <c r="D41" i="7"/>
  <c r="G56" i="6"/>
  <c r="E16" i="6"/>
  <c r="P74" i="5"/>
  <c r="O69" i="5"/>
  <c r="S65" i="5"/>
  <c r="R60" i="5"/>
  <c r="I55" i="5"/>
  <c r="M51" i="5"/>
  <c r="L46" i="5"/>
  <c r="P42" i="5"/>
  <c r="O37" i="5"/>
  <c r="S33" i="5"/>
  <c r="R28" i="5"/>
  <c r="I23" i="5"/>
  <c r="M19" i="5"/>
  <c r="L14" i="5"/>
  <c r="P10" i="5"/>
  <c r="E32" i="8"/>
  <c r="D17" i="7"/>
  <c r="D39" i="6"/>
  <c r="E7" i="6"/>
  <c r="R71" i="5"/>
  <c r="I66" i="5"/>
  <c r="M62" i="5"/>
  <c r="L57" i="5"/>
  <c r="P53" i="5"/>
  <c r="O48" i="5"/>
  <c r="S44" i="5"/>
  <c r="R39" i="5"/>
  <c r="I34" i="5"/>
  <c r="M30" i="5"/>
  <c r="L25" i="5"/>
  <c r="P21" i="5"/>
  <c r="O16" i="5"/>
  <c r="S12" i="5"/>
  <c r="R7" i="5"/>
  <c r="F47" i="7"/>
  <c r="E62" i="6"/>
  <c r="D22" i="6"/>
  <c r="G75" i="5"/>
  <c r="F70" i="5"/>
  <c r="J66" i="5"/>
  <c r="T60" i="5"/>
  <c r="E57" i="5"/>
  <c r="D52" i="5"/>
  <c r="H48" i="5"/>
  <c r="G43" i="5"/>
  <c r="F38" i="5"/>
  <c r="J34" i="5"/>
  <c r="T28" i="5"/>
  <c r="E25" i="5"/>
  <c r="D20" i="5"/>
  <c r="H16" i="5"/>
  <c r="G11" i="5"/>
  <c r="D75" i="10"/>
  <c r="M52" i="7"/>
  <c r="H67" i="6"/>
  <c r="E22" i="6"/>
  <c r="G7" i="6"/>
  <c r="D71" i="5"/>
  <c r="H67" i="5"/>
  <c r="G62" i="5"/>
  <c r="F57" i="5"/>
  <c r="J53" i="5"/>
  <c r="T47" i="5"/>
  <c r="E44" i="5"/>
  <c r="D39" i="5"/>
  <c r="H35" i="5"/>
  <c r="G30" i="5"/>
  <c r="F25" i="5"/>
  <c r="J21" i="5"/>
  <c r="T15" i="5"/>
  <c r="E12" i="5"/>
  <c r="D7" i="5"/>
  <c r="I48" i="7"/>
  <c r="F63" i="6"/>
  <c r="H22" i="6"/>
  <c r="D74" i="5"/>
  <c r="H70" i="5"/>
  <c r="G65" i="5"/>
  <c r="F60" i="5"/>
  <c r="J56" i="5"/>
  <c r="T50" i="5"/>
  <c r="E47" i="5"/>
  <c r="D42" i="5"/>
  <c r="H38" i="5"/>
  <c r="G33" i="5"/>
  <c r="F28" i="5"/>
  <c r="J24" i="5"/>
  <c r="T18" i="5"/>
  <c r="E15" i="5"/>
  <c r="D10" i="5"/>
  <c r="D27" i="10"/>
  <c r="I24" i="7"/>
  <c r="G50" i="6"/>
  <c r="G13" i="6"/>
  <c r="P73" i="5"/>
  <c r="F55" i="5"/>
  <c r="O36" i="5"/>
  <c r="R19" i="5"/>
  <c r="G15" i="6"/>
  <c r="G55" i="5"/>
  <c r="J38" i="5"/>
  <c r="S19" i="5"/>
  <c r="F75" i="14"/>
  <c r="E11" i="16"/>
  <c r="K20" i="15"/>
  <c r="F62" i="15"/>
  <c r="H32" i="15"/>
  <c r="K67" i="14"/>
  <c r="I37" i="14"/>
  <c r="E62" i="21"/>
  <c r="G9" i="16"/>
  <c r="J61" i="15"/>
  <c r="G46" i="15"/>
  <c r="D31" i="15"/>
  <c r="T15" i="15"/>
  <c r="N65" i="14"/>
  <c r="K40" i="14"/>
  <c r="H13" i="15"/>
  <c r="G28" i="14"/>
  <c r="E60" i="13"/>
  <c r="D60" i="12"/>
  <c r="Q11" i="15"/>
  <c r="K26" i="14"/>
  <c r="F47" i="12"/>
  <c r="D9" i="11"/>
  <c r="D19" i="9"/>
  <c r="N62" i="14"/>
  <c r="N16" i="14"/>
  <c r="F20" i="12"/>
  <c r="D21" i="8"/>
  <c r="E7" i="15"/>
  <c r="J23" i="14"/>
  <c r="D51" i="13"/>
  <c r="D51" i="12"/>
  <c r="J72" i="15"/>
  <c r="M52" i="14"/>
  <c r="M12" i="14"/>
  <c r="E27" i="13"/>
  <c r="T10" i="15"/>
  <c r="E22" i="14"/>
  <c r="F35" i="12"/>
  <c r="D60" i="10"/>
  <c r="G18" i="20"/>
  <c r="K63" i="14"/>
  <c r="H14" i="14"/>
  <c r="E13" i="12"/>
  <c r="D56" i="8"/>
  <c r="N54" i="7"/>
  <c r="N22" i="7"/>
  <c r="G47" i="6"/>
  <c r="D16" i="13"/>
  <c r="E37" i="8"/>
  <c r="M48" i="7"/>
  <c r="M16" i="7"/>
  <c r="G38" i="6"/>
  <c r="D34" i="13"/>
  <c r="M69" i="7"/>
  <c r="M37" i="7"/>
  <c r="L10" i="7"/>
  <c r="D50" i="6"/>
  <c r="L18" i="14"/>
  <c r="D16" i="11"/>
  <c r="D56" i="9"/>
  <c r="E44" i="8"/>
  <c r="M74" i="7"/>
  <c r="M66" i="7"/>
  <c r="M58" i="7"/>
  <c r="M50" i="7"/>
  <c r="M42" i="7"/>
  <c r="M34" i="7"/>
  <c r="M26" i="7"/>
  <c r="M18" i="7"/>
  <c r="M10" i="7"/>
  <c r="H69" i="6"/>
  <c r="E58" i="6"/>
  <c r="G44" i="6"/>
  <c r="D33" i="6"/>
  <c r="F19" i="6"/>
  <c r="D32" i="17"/>
  <c r="H19" i="14"/>
  <c r="E59" i="12"/>
  <c r="D44" i="11"/>
  <c r="E54" i="8"/>
  <c r="D16" i="8"/>
  <c r="D68" i="7"/>
  <c r="D60" i="7"/>
  <c r="D52" i="7"/>
  <c r="D44" i="7"/>
  <c r="D36" i="7"/>
  <c r="D28" i="7"/>
  <c r="D20" i="7"/>
  <c r="D12" i="7"/>
  <c r="D72" i="6"/>
  <c r="F58" i="6"/>
  <c r="H44" i="6"/>
  <c r="E33" i="6"/>
  <c r="G19" i="6"/>
  <c r="D8" i="6"/>
  <c r="I26" i="14"/>
  <c r="E66" i="12"/>
  <c r="E10" i="12"/>
  <c r="M20" i="14"/>
  <c r="F54" i="12"/>
  <c r="D68" i="11"/>
  <c r="D68" i="8"/>
  <c r="E23" i="8"/>
  <c r="D70" i="7"/>
  <c r="D62" i="7"/>
  <c r="D54" i="7"/>
  <c r="D46" i="7"/>
  <c r="D38" i="7"/>
  <c r="D30" i="7"/>
  <c r="D22" i="7"/>
  <c r="D14" i="7"/>
  <c r="G73" i="6"/>
  <c r="D62" i="6"/>
  <c r="F48" i="6"/>
  <c r="H34" i="6"/>
  <c r="E47" i="14"/>
  <c r="D28" i="13"/>
  <c r="E15" i="12"/>
  <c r="D61" i="10"/>
  <c r="D46" i="9"/>
  <c r="E49" i="8"/>
  <c r="L75" i="7"/>
  <c r="L67" i="7"/>
  <c r="L59" i="7"/>
  <c r="L51" i="7"/>
  <c r="L43" i="7"/>
  <c r="L35" i="7"/>
  <c r="L27" i="7"/>
  <c r="L19" i="7"/>
  <c r="D26" i="8"/>
  <c r="N15" i="7"/>
  <c r="D47" i="6"/>
  <c r="H17" i="6"/>
  <c r="O74" i="5"/>
  <c r="S70" i="5"/>
  <c r="R65" i="5"/>
  <c r="I60" i="5"/>
  <c r="M56" i="5"/>
  <c r="L51" i="5"/>
  <c r="P47" i="5"/>
  <c r="O42" i="5"/>
  <c r="S38" i="5"/>
  <c r="R33" i="5"/>
  <c r="I28" i="5"/>
  <c r="M24" i="5"/>
  <c r="L19" i="5"/>
  <c r="P15" i="5"/>
  <c r="O10" i="5"/>
  <c r="D10" i="11"/>
  <c r="F31" i="7"/>
  <c r="F47" i="6"/>
  <c r="E14" i="6"/>
  <c r="H74" i="5"/>
  <c r="G69" i="5"/>
  <c r="F64" i="5"/>
  <c r="J60" i="5"/>
  <c r="T54" i="5"/>
  <c r="E51" i="5"/>
  <c r="D46" i="5"/>
  <c r="H42" i="5"/>
  <c r="G37" i="5"/>
  <c r="F32" i="5"/>
  <c r="J28" i="5"/>
  <c r="T22" i="5"/>
  <c r="E19" i="5"/>
  <c r="D14" i="5"/>
  <c r="H10" i="5"/>
  <c r="F71" i="7"/>
  <c r="I8" i="7"/>
  <c r="G34" i="6"/>
  <c r="F75" i="5"/>
  <c r="J71" i="5"/>
  <c r="T65" i="5"/>
  <c r="E62" i="5"/>
  <c r="D57" i="5"/>
  <c r="H53" i="5"/>
  <c r="G48" i="5"/>
  <c r="F43" i="5"/>
  <c r="J39" i="5"/>
  <c r="T33" i="5"/>
  <c r="E30" i="5"/>
  <c r="D25" i="5"/>
  <c r="H21" i="5"/>
  <c r="G16" i="5"/>
  <c r="F11" i="5"/>
  <c r="J7" i="5"/>
  <c r="G42" i="7"/>
  <c r="H57" i="6"/>
  <c r="D20" i="6"/>
  <c r="R74" i="5"/>
  <c r="I69" i="5"/>
  <c r="M65" i="5"/>
  <c r="L60" i="5"/>
  <c r="P56" i="5"/>
  <c r="O51" i="5"/>
  <c r="S47" i="5"/>
  <c r="R42" i="5"/>
  <c r="I37" i="5"/>
  <c r="M33" i="5"/>
  <c r="L28" i="5"/>
  <c r="P24" i="5"/>
  <c r="O19" i="5"/>
  <c r="S15" i="5"/>
  <c r="R10" i="5"/>
  <c r="D11" i="10"/>
  <c r="N47" i="7"/>
  <c r="D63" i="6"/>
  <c r="F20" i="6"/>
  <c r="P75" i="5"/>
  <c r="O70" i="5"/>
  <c r="S66" i="5"/>
  <c r="R61" i="5"/>
  <c r="I56" i="5"/>
  <c r="M52" i="5"/>
  <c r="L47" i="5"/>
  <c r="P43" i="5"/>
  <c r="O38" i="5"/>
  <c r="S34" i="5"/>
  <c r="R29" i="5"/>
  <c r="I24" i="5"/>
  <c r="M20" i="5"/>
  <c r="L15" i="5"/>
  <c r="P11" i="5"/>
  <c r="D19" i="10"/>
  <c r="J43" i="7"/>
  <c r="E54" i="6"/>
  <c r="E15" i="6"/>
  <c r="O73" i="5"/>
  <c r="S69" i="5"/>
  <c r="R64" i="5"/>
  <c r="I59" i="5"/>
  <c r="M55" i="5"/>
  <c r="L50" i="5"/>
  <c r="P46" i="5"/>
  <c r="O41" i="5"/>
  <c r="S37" i="5"/>
  <c r="R32" i="5"/>
  <c r="I27" i="5"/>
  <c r="M23" i="5"/>
  <c r="L18" i="5"/>
  <c r="P14" i="5"/>
  <c r="O9" i="5"/>
  <c r="E45" i="8"/>
  <c r="J19" i="7"/>
  <c r="F41" i="6"/>
  <c r="E8" i="6"/>
  <c r="I70" i="5"/>
  <c r="L53" i="5"/>
  <c r="H33" i="5"/>
  <c r="E18" i="5"/>
  <c r="D72" i="5"/>
  <c r="P32" i="20"/>
  <c r="L46" i="15"/>
  <c r="I64" i="20"/>
  <c r="R58" i="15"/>
  <c r="L28" i="15"/>
  <c r="N60" i="14"/>
  <c r="K35" i="14"/>
  <c r="P37" i="20"/>
  <c r="S74" i="15"/>
  <c r="P59" i="15"/>
  <c r="M44" i="15"/>
  <c r="R29" i="15"/>
  <c r="O14" i="15"/>
  <c r="H63" i="14"/>
  <c r="E38" i="14"/>
  <c r="G8" i="15"/>
  <c r="L25" i="14"/>
  <c r="E54" i="13"/>
  <c r="D52" i="12"/>
  <c r="M75" i="14"/>
  <c r="H23" i="14"/>
  <c r="F39" i="12"/>
  <c r="D66" i="10"/>
  <c r="D7" i="9"/>
  <c r="F56" i="14"/>
  <c r="M14" i="14"/>
  <c r="F12" i="12"/>
  <c r="D15" i="8"/>
  <c r="F71" i="14"/>
  <c r="I20" i="14"/>
  <c r="D45" i="13"/>
  <c r="D43" i="12"/>
  <c r="T58" i="15"/>
  <c r="N47" i="14"/>
  <c r="G10" i="14"/>
  <c r="E21" i="13"/>
  <c r="G73" i="14"/>
  <c r="F19" i="14"/>
  <c r="F27" i="12"/>
  <c r="D48" i="10"/>
  <c r="G26" i="16"/>
  <c r="K55" i="14"/>
  <c r="L11" i="14"/>
  <c r="T66" i="15"/>
  <c r="D40" i="8"/>
  <c r="J50" i="7"/>
  <c r="J18" i="7"/>
  <c r="D44" i="6"/>
  <c r="E50" i="12"/>
  <c r="E21" i="8"/>
  <c r="L45" i="7"/>
  <c r="L13" i="7"/>
  <c r="D35" i="6"/>
  <c r="D64" i="12"/>
  <c r="L66" i="7"/>
  <c r="L34" i="7"/>
  <c r="D10" i="7"/>
  <c r="F44" i="6"/>
  <c r="D52" i="13"/>
  <c r="D73" i="10"/>
  <c r="D30" i="9"/>
  <c r="E41" i="8"/>
  <c r="J73" i="7"/>
  <c r="J65" i="7"/>
  <c r="J57" i="7"/>
  <c r="J49" i="7"/>
  <c r="J41" i="7"/>
  <c r="J33" i="7"/>
  <c r="J25" i="7"/>
  <c r="J17" i="7"/>
  <c r="J9" i="7"/>
  <c r="G68" i="6"/>
  <c r="D57" i="6"/>
  <c r="F43" i="6"/>
  <c r="H29" i="6"/>
  <c r="E18" i="6"/>
  <c r="K53" i="15"/>
  <c r="M13" i="14"/>
  <c r="F46" i="12"/>
  <c r="D50" i="9"/>
  <c r="E51" i="8"/>
  <c r="I75" i="7"/>
  <c r="I67" i="7"/>
  <c r="I59" i="7"/>
  <c r="I51" i="7"/>
  <c r="I43" i="7"/>
  <c r="I35" i="7"/>
  <c r="I27" i="7"/>
  <c r="I19" i="7"/>
  <c r="I11" i="7"/>
  <c r="H68" i="6"/>
  <c r="E57" i="6"/>
  <c r="G43" i="6"/>
  <c r="D32" i="6"/>
  <c r="F18" i="6"/>
  <c r="R56" i="15"/>
  <c r="I14" i="14"/>
  <c r="F53" i="12"/>
  <c r="N24" i="20"/>
  <c r="E15" i="14"/>
  <c r="D48" i="12"/>
  <c r="D36" i="11"/>
  <c r="E58" i="8"/>
  <c r="D20" i="8"/>
  <c r="I69" i="7"/>
  <c r="I61" i="7"/>
  <c r="I53" i="7"/>
  <c r="I45" i="7"/>
  <c r="I37" i="7"/>
  <c r="I29" i="7"/>
  <c r="I21" i="7"/>
  <c r="I13" i="7"/>
  <c r="F72" i="6"/>
  <c r="H58" i="6"/>
  <c r="E47" i="6"/>
  <c r="G33" i="6"/>
  <c r="G37" i="14"/>
  <c r="D12" i="13"/>
  <c r="E11" i="12"/>
  <c r="D53" i="10"/>
  <c r="D40" i="9"/>
  <c r="D46" i="8"/>
  <c r="D75" i="7"/>
  <c r="D67" i="7"/>
  <c r="D59" i="7"/>
  <c r="D51" i="7"/>
  <c r="D43" i="7"/>
  <c r="D35" i="7"/>
  <c r="D27" i="7"/>
  <c r="D19" i="7"/>
  <c r="D65" i="7"/>
  <c r="M12" i="7"/>
  <c r="G42" i="6"/>
  <c r="D14" i="6"/>
  <c r="G74" i="5"/>
  <c r="F69" i="5"/>
  <c r="J65" i="5"/>
  <c r="T59" i="5"/>
  <c r="E56" i="5"/>
  <c r="D51" i="5"/>
  <c r="H47" i="5"/>
  <c r="G42" i="5"/>
  <c r="F37" i="5"/>
  <c r="J33" i="5"/>
  <c r="T27" i="5"/>
  <c r="E24" i="5"/>
  <c r="D19" i="5"/>
  <c r="H15" i="5"/>
  <c r="G10" i="5"/>
  <c r="D51" i="10"/>
  <c r="G26" i="7"/>
  <c r="E38" i="6"/>
  <c r="F12" i="6"/>
  <c r="S73" i="5"/>
  <c r="R68" i="5"/>
  <c r="I63" i="5"/>
  <c r="M59" i="5"/>
  <c r="L54" i="5"/>
  <c r="P50" i="5"/>
  <c r="O45" i="5"/>
  <c r="S41" i="5"/>
  <c r="R36" i="5"/>
  <c r="I31" i="5"/>
  <c r="M27" i="5"/>
  <c r="L22" i="5"/>
  <c r="P18" i="5"/>
  <c r="O13" i="5"/>
  <c r="S9" i="5"/>
  <c r="G66" i="7"/>
  <c r="H75" i="6"/>
  <c r="D31" i="6"/>
  <c r="I74" i="5"/>
  <c r="M70" i="5"/>
  <c r="L65" i="5"/>
  <c r="P61" i="5"/>
  <c r="O56" i="5"/>
  <c r="S52" i="5"/>
  <c r="R47" i="5"/>
  <c r="I42" i="5"/>
  <c r="M38" i="5"/>
  <c r="L33" i="5"/>
  <c r="P29" i="5"/>
  <c r="O24" i="5"/>
  <c r="S20" i="5"/>
  <c r="R15" i="5"/>
  <c r="I10" i="5"/>
  <c r="D26" i="11"/>
  <c r="I32" i="7"/>
  <c r="D53" i="6"/>
  <c r="G18" i="6"/>
  <c r="J74" i="5"/>
  <c r="T68" i="5"/>
  <c r="E65" i="5"/>
  <c r="D60" i="5"/>
  <c r="H56" i="5"/>
  <c r="G51" i="5"/>
  <c r="F46" i="5"/>
  <c r="J42" i="5"/>
  <c r="T36" i="5"/>
  <c r="E33" i="5"/>
  <c r="D28" i="5"/>
  <c r="H24" i="5"/>
  <c r="G19" i="5"/>
  <c r="F14" i="5"/>
  <c r="J10" i="5"/>
  <c r="D64" i="9"/>
  <c r="D33" i="7"/>
  <c r="G58" i="6"/>
  <c r="H18" i="6"/>
  <c r="H75" i="5"/>
  <c r="G70" i="5"/>
  <c r="F65" i="5"/>
  <c r="J61" i="5"/>
  <c r="T55" i="5"/>
  <c r="E52" i="5"/>
  <c r="D47" i="5"/>
  <c r="F58" i="15"/>
  <c r="F16" i="15"/>
  <c r="D74" i="17"/>
  <c r="N54" i="15"/>
  <c r="P24" i="15"/>
  <c r="E57" i="14"/>
  <c r="G31" i="14"/>
  <c r="F7" i="20"/>
  <c r="I72" i="15"/>
  <c r="F57" i="15"/>
  <c r="K42" i="15"/>
  <c r="H27" i="15"/>
  <c r="E12" i="15"/>
  <c r="L59" i="14"/>
  <c r="N33" i="14"/>
  <c r="L65" i="14"/>
  <c r="E20" i="14"/>
  <c r="E44" i="13"/>
  <c r="E39" i="12"/>
  <c r="F64" i="14"/>
  <c r="N18" i="14"/>
  <c r="D25" i="12"/>
  <c r="D46" i="10"/>
  <c r="M71" i="15"/>
  <c r="K47" i="14"/>
  <c r="E10" i="14"/>
  <c r="D69" i="8"/>
  <c r="I72" i="20"/>
  <c r="M59" i="14"/>
  <c r="J15" i="14"/>
  <c r="D35" i="13"/>
  <c r="E30" i="12"/>
  <c r="D42" i="15"/>
  <c r="I40" i="14"/>
  <c r="E75" i="13"/>
  <c r="E11" i="13"/>
  <c r="M61" i="14"/>
  <c r="G14" i="14"/>
  <c r="D13" i="12"/>
  <c r="D28" i="10"/>
  <c r="Q59" i="15"/>
  <c r="F48" i="14"/>
  <c r="H7" i="14"/>
  <c r="G22" i="14"/>
  <c r="E11" i="8"/>
  <c r="N46" i="7"/>
  <c r="N14" i="7"/>
  <c r="D36" i="6"/>
  <c r="D40" i="11"/>
  <c r="M72" i="7"/>
  <c r="M40" i="7"/>
  <c r="M8" i="7"/>
  <c r="D27" i="6"/>
  <c r="D52" i="11"/>
  <c r="M61" i="7"/>
  <c r="M29" i="7"/>
  <c r="E75" i="6"/>
  <c r="E43" i="6"/>
  <c r="D36" i="13"/>
  <c r="D65" i="10"/>
  <c r="D24" i="9"/>
  <c r="D38" i="8"/>
  <c r="G72" i="7"/>
  <c r="G64" i="7"/>
  <c r="G56" i="7"/>
  <c r="G48" i="7"/>
  <c r="G40" i="7"/>
  <c r="G32" i="7"/>
  <c r="G24" i="7"/>
  <c r="G16" i="7"/>
  <c r="G8" i="7"/>
  <c r="F67" i="6"/>
  <c r="H53" i="6"/>
  <c r="E42" i="6"/>
  <c r="G28" i="6"/>
  <c r="D17" i="6"/>
  <c r="L26" i="15"/>
  <c r="L8" i="14"/>
  <c r="D40" i="12"/>
  <c r="D44" i="9"/>
  <c r="D48" i="8"/>
  <c r="N74" i="7"/>
  <c r="N66" i="7"/>
  <c r="N58" i="7"/>
  <c r="N50" i="7"/>
  <c r="N42" i="7"/>
  <c r="N34" i="7"/>
  <c r="N26" i="7"/>
  <c r="N18" i="7"/>
  <c r="N10" i="7"/>
  <c r="G67" i="6"/>
  <c r="D56" i="6"/>
  <c r="F42" i="6"/>
  <c r="H28" i="6"/>
  <c r="E17" i="6"/>
  <c r="S29" i="15"/>
  <c r="G9" i="14"/>
  <c r="D47" i="12"/>
  <c r="F60" i="15"/>
  <c r="D74" i="13"/>
  <c r="D36" i="12"/>
  <c r="D58" i="9"/>
  <c r="E55" i="8"/>
  <c r="E10" i="8"/>
  <c r="N68" i="7"/>
  <c r="N60" i="7"/>
  <c r="N52" i="7"/>
  <c r="N44" i="7"/>
  <c r="N36" i="7"/>
  <c r="N28" i="7"/>
  <c r="N20" i="7"/>
  <c r="N12" i="7"/>
  <c r="E71" i="6"/>
  <c r="G57" i="6"/>
  <c r="D46" i="6"/>
  <c r="F32" i="6"/>
  <c r="E28" i="14"/>
  <c r="E74" i="12"/>
  <c r="D7" i="12"/>
  <c r="D45" i="10"/>
  <c r="D14" i="9"/>
  <c r="E36" i="8"/>
  <c r="I74" i="7"/>
  <c r="I66" i="7"/>
  <c r="I58" i="7"/>
  <c r="I50" i="7"/>
  <c r="I42" i="7"/>
  <c r="I34" i="7"/>
  <c r="I26" i="7"/>
  <c r="I18" i="7"/>
  <c r="F55" i="7"/>
  <c r="G10" i="7"/>
  <c r="F33" i="6"/>
  <c r="D12" i="6"/>
  <c r="R73" i="5"/>
  <c r="I68" i="5"/>
  <c r="M64" i="5"/>
  <c r="L59" i="5"/>
  <c r="P55" i="5"/>
  <c r="O50" i="5"/>
  <c r="S46" i="5"/>
  <c r="R41" i="5"/>
  <c r="I36" i="5"/>
  <c r="M32" i="5"/>
  <c r="L27" i="5"/>
  <c r="P23" i="5"/>
  <c r="O18" i="5"/>
  <c r="S14" i="5"/>
  <c r="R9" i="5"/>
  <c r="E29" i="8"/>
  <c r="I16" i="7"/>
  <c r="H33" i="6"/>
  <c r="H10" i="6"/>
  <c r="F72" i="5"/>
  <c r="J68" i="5"/>
  <c r="T62" i="5"/>
  <c r="E59" i="5"/>
  <c r="D54" i="5"/>
  <c r="H50" i="5"/>
  <c r="G45" i="5"/>
  <c r="F40" i="5"/>
  <c r="J36" i="5"/>
  <c r="T30" i="5"/>
  <c r="E27" i="5"/>
  <c r="D22" i="5"/>
  <c r="H18" i="5"/>
  <c r="G13" i="5"/>
  <c r="F8" i="5"/>
  <c r="I56" i="7"/>
  <c r="D71" i="6"/>
  <c r="G26" i="6"/>
  <c r="T73" i="5"/>
  <c r="E70" i="5"/>
  <c r="D65" i="5"/>
  <c r="H28" i="15"/>
  <c r="E57" i="16"/>
  <c r="E65" i="16"/>
  <c r="G51" i="15"/>
  <c r="T20" i="15"/>
  <c r="L54" i="14"/>
  <c r="N28" i="14"/>
  <c r="E63" i="17"/>
  <c r="D71" i="15"/>
  <c r="T55" i="15"/>
  <c r="Q40" i="15"/>
  <c r="N25" i="15"/>
  <c r="S10" i="15"/>
  <c r="F57" i="14"/>
  <c r="H31" i="14"/>
  <c r="E59" i="14"/>
  <c r="H17" i="14"/>
  <c r="E38" i="13"/>
  <c r="D48" i="17"/>
  <c r="L57" i="14"/>
  <c r="M16" i="14"/>
  <c r="D17" i="12"/>
  <c r="D34" i="10"/>
  <c r="K61" i="15"/>
  <c r="L42" i="14"/>
  <c r="L7" i="14"/>
  <c r="D63" i="8"/>
  <c r="I75" i="15"/>
  <c r="L52" i="14"/>
  <c r="H13" i="14"/>
  <c r="D29" i="13"/>
  <c r="E22" i="12"/>
  <c r="N28" i="15"/>
  <c r="J35" i="14"/>
  <c r="E69" i="13"/>
  <c r="H12" i="20"/>
  <c r="N56" i="14"/>
  <c r="K11" i="14"/>
  <c r="D75" i="11"/>
  <c r="D16" i="10"/>
  <c r="H46" i="15"/>
  <c r="G43" i="14"/>
  <c r="E69" i="12"/>
  <c r="D62" i="13"/>
  <c r="J74" i="7"/>
  <c r="J42" i="7"/>
  <c r="J10" i="7"/>
  <c r="F30" i="6"/>
  <c r="D14" i="11"/>
  <c r="L69" i="7"/>
  <c r="L37" i="7"/>
  <c r="H71" i="6"/>
  <c r="F21" i="6"/>
  <c r="D42" i="9"/>
  <c r="L58" i="7"/>
  <c r="L26" i="7"/>
  <c r="G69" i="6"/>
  <c r="F36" i="6"/>
  <c r="F45" i="12"/>
  <c r="D49" i="10"/>
  <c r="E73" i="8"/>
  <c r="E28" i="8"/>
  <c r="L71" i="7"/>
  <c r="L63" i="7"/>
  <c r="L55" i="7"/>
  <c r="L47" i="7"/>
  <c r="L39" i="7"/>
  <c r="L31" i="7"/>
  <c r="L23" i="7"/>
  <c r="L15" i="7"/>
  <c r="L7" i="7"/>
  <c r="E66" i="6"/>
  <c r="G52" i="6"/>
  <c r="D41" i="6"/>
  <c r="F27" i="6"/>
  <c r="H13" i="6"/>
  <c r="I65" i="14"/>
  <c r="D70" i="13"/>
  <c r="E35" i="12"/>
  <c r="D18" i="9"/>
  <c r="E38" i="8"/>
  <c r="F74" i="7"/>
  <c r="F66" i="7"/>
  <c r="F58" i="7"/>
  <c r="F50" i="7"/>
  <c r="F42" i="7"/>
  <c r="F34" i="7"/>
  <c r="F26" i="7"/>
  <c r="F18" i="7"/>
  <c r="F10" i="7"/>
  <c r="F66" i="6"/>
  <c r="H52" i="6"/>
  <c r="E41" i="6"/>
  <c r="G27" i="6"/>
  <c r="D16" i="6"/>
  <c r="O9" i="15"/>
  <c r="D72" i="13"/>
  <c r="E31" i="12"/>
  <c r="G33" i="15"/>
  <c r="D58" i="13"/>
  <c r="D32" i="12"/>
  <c r="D52" i="9"/>
  <c r="D52" i="8"/>
  <c r="E7" i="8"/>
  <c r="F68" i="7"/>
  <c r="F60" i="7"/>
  <c r="F52" i="7"/>
  <c r="F44" i="7"/>
  <c r="F36" i="7"/>
  <c r="F28" i="7"/>
  <c r="F20" i="7"/>
  <c r="F12" i="7"/>
  <c r="D70" i="6"/>
  <c r="F56" i="6"/>
  <c r="H42" i="6"/>
  <c r="E31" i="6"/>
  <c r="J21" i="14"/>
  <c r="F61" i="12"/>
  <c r="D48" i="11"/>
  <c r="D37" i="10"/>
  <c r="D8" i="9"/>
  <c r="E33" i="8"/>
  <c r="N73" i="7"/>
  <c r="N65" i="7"/>
  <c r="N57" i="7"/>
  <c r="N49" i="7"/>
  <c r="N41" i="7"/>
  <c r="N33" i="7"/>
  <c r="N25" i="7"/>
  <c r="N17" i="7"/>
  <c r="G50" i="7"/>
  <c r="N7" i="7"/>
  <c r="E30" i="6"/>
  <c r="G10" i="6"/>
  <c r="J73" i="5"/>
  <c r="T67" i="5"/>
  <c r="D74" i="16"/>
  <c r="R55" i="15"/>
  <c r="D22" i="16"/>
  <c r="K47" i="15"/>
  <c r="E17" i="15"/>
  <c r="H50" i="14"/>
  <c r="E25" i="14"/>
  <c r="E23" i="17"/>
  <c r="M68" i="15"/>
  <c r="R53" i="15"/>
  <c r="O38" i="15"/>
  <c r="L23" i="15"/>
  <c r="I8" i="15"/>
  <c r="J53" i="14"/>
  <c r="D74" i="15"/>
  <c r="E52" i="14"/>
  <c r="E13" i="14"/>
  <c r="E28" i="13"/>
  <c r="Q67" i="15"/>
  <c r="L48" i="14"/>
  <c r="G11" i="14"/>
  <c r="D73" i="11"/>
  <c r="D14" i="10"/>
  <c r="G41" i="15"/>
  <c r="G35" i="14"/>
  <c r="D62" i="12"/>
  <c r="D53" i="8"/>
  <c r="E55" i="15"/>
  <c r="G45" i="14"/>
  <c r="K9" i="14"/>
  <c r="D19" i="13"/>
  <c r="F9" i="12"/>
  <c r="E14" i="15"/>
  <c r="M28" i="14"/>
  <c r="E59" i="13"/>
  <c r="K69" i="15"/>
  <c r="G49" i="14"/>
  <c r="G7" i="14"/>
  <c r="D55" i="11"/>
  <c r="D65" i="9"/>
  <c r="K29" i="15"/>
  <c r="L34" i="14"/>
  <c r="F56" i="12"/>
  <c r="F62" i="12"/>
  <c r="N70" i="7"/>
  <c r="N38" i="7"/>
  <c r="H72" i="6"/>
  <c r="F22" i="6"/>
  <c r="D39" i="10"/>
  <c r="M64" i="7"/>
  <c r="M32" i="7"/>
  <c r="H63" i="6"/>
  <c r="F13" i="6"/>
  <c r="D60" i="8"/>
  <c r="M53" i="7"/>
  <c r="M21" i="7"/>
  <c r="F68" i="6"/>
  <c r="E35" i="6"/>
  <c r="D39" i="12"/>
  <c r="D33" i="10"/>
  <c r="D70" i="8"/>
  <c r="E25" i="8"/>
  <c r="D71" i="7"/>
  <c r="D63" i="7"/>
  <c r="D55" i="7"/>
  <c r="D47" i="7"/>
  <c r="D39" i="7"/>
  <c r="D31" i="7"/>
  <c r="D23" i="7"/>
  <c r="D15" i="7"/>
  <c r="D7" i="7"/>
  <c r="D65" i="6"/>
  <c r="F51" i="6"/>
  <c r="H37" i="6"/>
  <c r="E26" i="6"/>
  <c r="G12" i="6"/>
  <c r="G53" i="14"/>
  <c r="D54" i="13"/>
  <c r="D31" i="12"/>
  <c r="D12" i="9"/>
  <c r="E35" i="8"/>
  <c r="M71" i="7"/>
  <c r="M63" i="7"/>
  <c r="M55" i="7"/>
  <c r="M47" i="7"/>
  <c r="M39" i="7"/>
  <c r="M31" i="7"/>
  <c r="M23" i="7"/>
  <c r="M15" i="7"/>
  <c r="M7" i="7"/>
  <c r="E65" i="6"/>
  <c r="G51" i="6"/>
  <c r="D40" i="6"/>
  <c r="F26" i="6"/>
  <c r="H12" i="6"/>
  <c r="E67" i="14"/>
  <c r="D56" i="13"/>
  <c r="E27" i="12"/>
  <c r="I11" i="15"/>
  <c r="D42" i="13"/>
  <c r="E23" i="12"/>
  <c r="D26" i="9"/>
  <c r="E42" i="8"/>
  <c r="M73" i="7"/>
  <c r="M65" i="7"/>
  <c r="M57" i="7"/>
  <c r="M49" i="7"/>
  <c r="M41" i="7"/>
  <c r="M33" i="7"/>
  <c r="M25" i="7"/>
  <c r="M17" i="7"/>
  <c r="M9" i="7"/>
  <c r="H66" i="6"/>
  <c r="E55" i="6"/>
  <c r="G41" i="6"/>
  <c r="M63" i="15"/>
  <c r="N15" i="14"/>
  <c r="D55" i="12"/>
  <c r="D28" i="11"/>
  <c r="D29" i="10"/>
  <c r="E68" i="8"/>
  <c r="D30" i="8"/>
  <c r="F73" i="7"/>
  <c r="F65" i="7"/>
  <c r="F57" i="7"/>
  <c r="F49" i="7"/>
  <c r="F41" i="7"/>
  <c r="F33" i="7"/>
  <c r="F25" i="7"/>
  <c r="F17" i="7"/>
  <c r="I40" i="7"/>
  <c r="G74" i="6"/>
  <c r="H25" i="6"/>
  <c r="G8" i="6"/>
  <c r="M72" i="5"/>
  <c r="L67" i="5"/>
  <c r="P63" i="5"/>
  <c r="O58" i="5"/>
  <c r="S54" i="5"/>
  <c r="R49" i="5"/>
  <c r="I44" i="5"/>
  <c r="M40" i="5"/>
  <c r="L35" i="5"/>
  <c r="P31" i="5"/>
  <c r="O26" i="5"/>
  <c r="S22" i="5"/>
  <c r="R17" i="5"/>
  <c r="I12" i="5"/>
  <c r="M8" i="5"/>
  <c r="L65" i="7"/>
  <c r="E70" i="6"/>
  <c r="F28" i="6"/>
  <c r="D7" i="6"/>
  <c r="T70" i="5"/>
  <c r="E67" i="5"/>
  <c r="D62" i="5"/>
  <c r="H58" i="5"/>
  <c r="G53" i="5"/>
  <c r="F48" i="5"/>
  <c r="J44" i="5"/>
  <c r="T38" i="5"/>
  <c r="E35" i="5"/>
  <c r="D30" i="5"/>
  <c r="H26" i="5"/>
  <c r="G21" i="5"/>
  <c r="F16" i="5"/>
  <c r="J12" i="5"/>
  <c r="D18" i="11"/>
  <c r="L41" i="7"/>
  <c r="F57" i="6"/>
  <c r="D18" i="6"/>
  <c r="D73" i="5"/>
  <c r="H69" i="5"/>
  <c r="G64" i="5"/>
  <c r="F59" i="5"/>
  <c r="J55" i="5"/>
  <c r="T49" i="5"/>
  <c r="E46" i="5"/>
  <c r="D41" i="5"/>
  <c r="H37" i="5"/>
  <c r="G32" i="5"/>
  <c r="F27" i="5"/>
  <c r="J23" i="5"/>
  <c r="T17" i="5"/>
  <c r="E14" i="5"/>
  <c r="D9" i="5"/>
  <c r="D10" i="8"/>
  <c r="J13" i="7"/>
  <c r="F31" i="6"/>
  <c r="F9" i="6"/>
  <c r="P72" i="5"/>
  <c r="O67" i="5"/>
  <c r="S63" i="5"/>
  <c r="R58" i="5"/>
  <c r="I53" i="5"/>
  <c r="M49" i="5"/>
  <c r="L44" i="5"/>
  <c r="P40" i="5"/>
  <c r="O35" i="5"/>
  <c r="S31" i="5"/>
  <c r="R26" i="5"/>
  <c r="I21" i="5"/>
  <c r="M17" i="5"/>
  <c r="L12" i="5"/>
  <c r="P8" i="5"/>
  <c r="I72" i="7"/>
  <c r="J11" i="7"/>
  <c r="H35" i="6"/>
  <c r="D13" i="6"/>
  <c r="I72" i="5"/>
  <c r="M68" i="5"/>
  <c r="L63" i="5"/>
  <c r="P59" i="5"/>
  <c r="O54" i="5"/>
  <c r="S50" i="5"/>
  <c r="R45" i="5"/>
  <c r="I40" i="5"/>
  <c r="M36" i="5"/>
  <c r="L31" i="5"/>
  <c r="P27" i="5"/>
  <c r="O22" i="5"/>
  <c r="S18" i="5"/>
  <c r="R13" i="5"/>
  <c r="I8" i="5"/>
  <c r="D73" i="7"/>
  <c r="L11" i="7"/>
  <c r="E32" i="6"/>
  <c r="I75" i="5"/>
  <c r="D51" i="15"/>
  <c r="H67" i="15"/>
  <c r="F11" i="14"/>
  <c r="J30" i="14"/>
  <c r="D9" i="15"/>
  <c r="I19" i="15"/>
  <c r="D15" i="10"/>
  <c r="G61" i="6"/>
  <c r="I54" i="7"/>
  <c r="E50" i="6"/>
  <c r="D32" i="8"/>
  <c r="J14" i="7"/>
  <c r="D40" i="13"/>
  <c r="J64" i="7"/>
  <c r="G65" i="6"/>
  <c r="E65" i="8"/>
  <c r="M22" i="7"/>
  <c r="E64" i="5"/>
  <c r="F45" i="5"/>
  <c r="D27" i="5"/>
  <c r="J9" i="5"/>
  <c r="H8" i="6"/>
  <c r="P58" i="5"/>
  <c r="I39" i="5"/>
  <c r="O21" i="5"/>
  <c r="J51" i="7"/>
  <c r="P69" i="5"/>
  <c r="R55" i="5"/>
  <c r="T41" i="5"/>
  <c r="R31" i="5"/>
  <c r="I18" i="5"/>
  <c r="D67" i="10"/>
  <c r="H26" i="6"/>
  <c r="D68" i="5"/>
  <c r="S55" i="5"/>
  <c r="D44" i="5"/>
  <c r="H32" i="5"/>
  <c r="R18" i="5"/>
  <c r="H8" i="5"/>
  <c r="E40" i="6"/>
  <c r="R69" i="5"/>
  <c r="H59" i="5"/>
  <c r="G46" i="5"/>
  <c r="J37" i="5"/>
  <c r="J29" i="5"/>
  <c r="G22" i="5"/>
  <c r="O14" i="5"/>
  <c r="L7" i="5"/>
  <c r="N23" i="7"/>
  <c r="E13" i="6"/>
  <c r="M71" i="5"/>
  <c r="O65" i="5"/>
  <c r="L58" i="5"/>
  <c r="S53" i="5"/>
  <c r="M47" i="5"/>
  <c r="R40" i="5"/>
  <c r="L34" i="5"/>
  <c r="S29" i="5"/>
  <c r="P22" i="5"/>
  <c r="R16" i="5"/>
  <c r="L10" i="5"/>
  <c r="M68" i="7"/>
  <c r="E64" i="6"/>
  <c r="F15" i="6"/>
  <c r="H65" i="5"/>
  <c r="J43" i="5"/>
  <c r="L21" i="5"/>
  <c r="P68" i="5"/>
  <c r="L48" i="5"/>
  <c r="T24" i="5"/>
  <c r="J59" i="7"/>
  <c r="P65" i="5"/>
  <c r="F47" i="5"/>
  <c r="O28" i="5"/>
  <c r="R11" i="5"/>
  <c r="F74" i="5"/>
  <c r="O55" i="5"/>
  <c r="R38" i="5"/>
  <c r="T16" i="5"/>
  <c r="M74" i="5"/>
  <c r="P57" i="5"/>
  <c r="F39" i="5"/>
  <c r="O20" i="5"/>
  <c r="G74" i="7"/>
  <c r="L64" i="5"/>
  <c r="H44" i="5"/>
  <c r="E29" i="5"/>
  <c r="G7" i="5"/>
  <c r="D21" i="5"/>
  <c r="AV75" i="4"/>
  <c r="CC74" i="4"/>
  <c r="Q74" i="4"/>
  <c r="AP73" i="4"/>
  <c r="BO72" i="4"/>
  <c r="CN71" i="4"/>
  <c r="AB71" i="4"/>
  <c r="AS70" i="4"/>
  <c r="BZ69" i="4"/>
  <c r="N69" i="4"/>
  <c r="AM68" i="4"/>
  <c r="BT67" i="4"/>
  <c r="H67" i="4"/>
  <c r="AO66" i="4"/>
  <c r="BN65" i="4"/>
  <c r="CM64" i="4"/>
  <c r="AA64" i="4"/>
  <c r="AZ63" i="4"/>
  <c r="BQ62" i="4"/>
  <c r="E62" i="4"/>
  <c r="AL61" i="4"/>
  <c r="BK60" i="4"/>
  <c r="CR59" i="4"/>
  <c r="AF59" i="4"/>
  <c r="BM58" i="4"/>
  <c r="CT57" i="4"/>
  <c r="Z57" i="4"/>
  <c r="AY56" i="4"/>
  <c r="BX55" i="4"/>
  <c r="S27" i="5"/>
  <c r="BM75" i="4"/>
  <c r="CT74" i="4"/>
  <c r="Z74" i="4"/>
  <c r="AY73" i="4"/>
  <c r="BX72" i="4"/>
  <c r="L72" i="4"/>
  <c r="AC71" i="4"/>
  <c r="BJ70" i="4"/>
  <c r="CQ69" i="4"/>
  <c r="W69" i="4"/>
  <c r="BD68" i="4"/>
  <c r="CK67" i="4"/>
  <c r="Y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H9" i="5"/>
  <c r="AH75" i="4"/>
  <c r="BG74" i="4"/>
  <c r="CF73" i="4"/>
  <c r="T73" i="4"/>
  <c r="AK72" i="4"/>
  <c r="BR71" i="4"/>
  <c r="F71" i="4"/>
  <c r="AE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CM75" i="4"/>
  <c r="AA75" i="4"/>
  <c r="E58" i="5"/>
  <c r="BX75" i="4"/>
  <c r="L75" i="4"/>
  <c r="AC74" i="4"/>
  <c r="BJ73" i="4"/>
  <c r="CQ72" i="4"/>
  <c r="W72" i="4"/>
  <c r="BD71" i="4"/>
  <c r="CK70" i="4"/>
  <c r="Y70" i="4"/>
  <c r="AX69" i="4"/>
  <c r="BW68" i="4"/>
  <c r="L24" i="5"/>
  <c r="AC75" i="4"/>
  <c r="BJ74" i="4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I73" i="5"/>
  <c r="CK73" i="4"/>
  <c r="Q72" i="4"/>
  <c r="AN70" i="4"/>
  <c r="AS68" i="4"/>
  <c r="N67" i="4"/>
  <c r="CB65" i="4"/>
  <c r="AW64" i="4"/>
  <c r="R63" i="4"/>
  <c r="AZ61" i="4"/>
  <c r="E60" i="4"/>
  <c r="BC58" i="4"/>
  <c r="X57" i="4"/>
  <c r="E56" i="4"/>
  <c r="N55" i="4"/>
  <c r="AC54" i="4"/>
  <c r="BJ53" i="4"/>
  <c r="CQ52" i="4"/>
  <c r="W52" i="4"/>
  <c r="O40" i="15"/>
  <c r="E52" i="15"/>
  <c r="E22" i="13"/>
  <c r="D54" i="12"/>
  <c r="I24" i="14"/>
  <c r="E27" i="14"/>
  <c r="L61" i="7"/>
  <c r="D50" i="15"/>
  <c r="I46" i="7"/>
  <c r="G36" i="6"/>
  <c r="J70" i="7"/>
  <c r="G75" i="6"/>
  <c r="D23" i="12"/>
  <c r="J56" i="7"/>
  <c r="D54" i="6"/>
  <c r="E20" i="8"/>
  <c r="M14" i="7"/>
  <c r="H63" i="5"/>
  <c r="T43" i="5"/>
  <c r="G26" i="5"/>
  <c r="E8" i="5"/>
  <c r="M75" i="5"/>
  <c r="S57" i="5"/>
  <c r="L38" i="5"/>
  <c r="R20" i="5"/>
  <c r="M36" i="7"/>
  <c r="S68" i="5"/>
  <c r="M54" i="5"/>
  <c r="L41" i="5"/>
  <c r="H29" i="5"/>
  <c r="L17" i="5"/>
  <c r="E61" i="8"/>
  <c r="G16" i="6"/>
  <c r="G67" i="5"/>
  <c r="F54" i="5"/>
  <c r="M41" i="5"/>
  <c r="F30" i="5"/>
  <c r="J18" i="5"/>
  <c r="E64" i="8"/>
  <c r="D29" i="6"/>
  <c r="J69" i="5"/>
  <c r="L55" i="5"/>
  <c r="J45" i="5"/>
  <c r="E36" i="5"/>
  <c r="M28" i="5"/>
  <c r="R21" i="5"/>
  <c r="G14" i="5"/>
  <c r="D70" i="9"/>
  <c r="F9" i="7"/>
  <c r="H11" i="6"/>
  <c r="E71" i="5"/>
  <c r="J64" i="5"/>
  <c r="D58" i="5"/>
  <c r="F52" i="5"/>
  <c r="H46" i="5"/>
  <c r="J40" i="5"/>
  <c r="D34" i="5"/>
  <c r="T26" i="5"/>
  <c r="H22" i="5"/>
  <c r="J16" i="5"/>
  <c r="G9" i="5"/>
  <c r="N63" i="7"/>
  <c r="H59" i="6"/>
  <c r="E48" i="8"/>
  <c r="T61" i="5"/>
  <c r="P41" i="5"/>
  <c r="D13" i="5"/>
  <c r="I65" i="5"/>
  <c r="R46" i="5"/>
  <c r="G23" i="5"/>
  <c r="H73" i="6"/>
  <c r="I62" i="5"/>
  <c r="L45" i="5"/>
  <c r="H25" i="5"/>
  <c r="E10" i="5"/>
  <c r="L72" i="5"/>
  <c r="H52" i="5"/>
  <c r="E37" i="5"/>
  <c r="G15" i="5"/>
  <c r="S72" i="5"/>
  <c r="I54" i="5"/>
  <c r="L37" i="5"/>
  <c r="H17" i="5"/>
  <c r="E23" i="6"/>
  <c r="R62" i="5"/>
  <c r="T40" i="5"/>
  <c r="D24" i="5"/>
  <c r="N39" i="7"/>
  <c r="I14" i="5"/>
  <c r="AN75" i="4"/>
  <c r="BU74" i="4"/>
  <c r="I74" i="4"/>
  <c r="AH73" i="4"/>
  <c r="BG72" i="4"/>
  <c r="CF71" i="4"/>
  <c r="T71" i="4"/>
  <c r="AK70" i="4"/>
  <c r="BR69" i="4"/>
  <c r="F69" i="4"/>
  <c r="AE68" i="4"/>
  <c r="BL67" i="4"/>
  <c r="CS66" i="4"/>
  <c r="AG66" i="4"/>
  <c r="BF65" i="4"/>
  <c r="CE64" i="4"/>
  <c r="S64" i="4"/>
  <c r="AR63" i="4"/>
  <c r="BI62" i="4"/>
  <c r="CP61" i="4"/>
  <c r="AD61" i="4"/>
  <c r="BC60" i="4"/>
  <c r="CJ59" i="4"/>
  <c r="X59" i="4"/>
  <c r="BE58" i="4"/>
  <c r="CD57" i="4"/>
  <c r="R57" i="4"/>
  <c r="AQ56" i="4"/>
  <c r="BP55" i="4"/>
  <c r="E21" i="5"/>
  <c r="BE75" i="4"/>
  <c r="CD74" i="4"/>
  <c r="R74" i="4"/>
  <c r="AQ73" i="4"/>
  <c r="BP72" i="4"/>
  <c r="CG71" i="4"/>
  <c r="U71" i="4"/>
  <c r="BB70" i="4"/>
  <c r="CA69" i="4"/>
  <c r="O69" i="4"/>
  <c r="AV68" i="4"/>
  <c r="CC67" i="4"/>
  <c r="Q67" i="4"/>
  <c r="AP66" i="4"/>
  <c r="BO65" i="4"/>
  <c r="CN64" i="4"/>
  <c r="AB64" i="4"/>
  <c r="AS63" i="4"/>
  <c r="BZ62" i="4"/>
  <c r="N62" i="4"/>
  <c r="AM61" i="4"/>
  <c r="BT60" i="4"/>
  <c r="H60" i="4"/>
  <c r="AO59" i="4"/>
  <c r="BN58" i="4"/>
  <c r="CM57" i="4"/>
  <c r="AA57" i="4"/>
  <c r="AZ56" i="4"/>
  <c r="BQ55" i="4"/>
  <c r="E55" i="4"/>
  <c r="AL54" i="4"/>
  <c r="CT75" i="4"/>
  <c r="Z75" i="4"/>
  <c r="AY74" i="4"/>
  <c r="BX73" i="4"/>
  <c r="L73" i="4"/>
  <c r="AC72" i="4"/>
  <c r="BJ71" i="4"/>
  <c r="CQ70" i="4"/>
  <c r="W70" i="4"/>
  <c r="BD69" i="4"/>
  <c r="CK68" i="4"/>
  <c r="Y68" i="4"/>
  <c r="AX67" i="4"/>
  <c r="BW66" i="4"/>
  <c r="K66" i="4"/>
  <c r="AJ65" i="4"/>
  <c r="BA64" i="4"/>
  <c r="CH63" i="4"/>
  <c r="V63" i="4"/>
  <c r="AU62" i="4"/>
  <c r="CB61" i="4"/>
  <c r="P61" i="4"/>
  <c r="AW60" i="4"/>
  <c r="BV59" i="4"/>
  <c r="J59" i="4"/>
  <c r="AI58" i="4"/>
  <c r="BH57" i="4"/>
  <c r="BY56" i="4"/>
  <c r="G63" i="5"/>
  <c r="CE75" i="4"/>
  <c r="S75" i="4"/>
  <c r="J51" i="5"/>
  <c r="BP75" i="4"/>
  <c r="CG74" i="4"/>
  <c r="U74" i="4"/>
  <c r="BB73" i="4"/>
  <c r="CA72" i="4"/>
  <c r="O72" i="4"/>
  <c r="AV71" i="4"/>
  <c r="CC70" i="4"/>
  <c r="Q70" i="4"/>
  <c r="AP69" i="4"/>
  <c r="BO68" i="4"/>
  <c r="CG75" i="4"/>
  <c r="U75" i="4"/>
  <c r="BB74" i="4"/>
  <c r="CA73" i="4"/>
  <c r="O73" i="4"/>
  <c r="AV72" i="4"/>
  <c r="CC71" i="4"/>
  <c r="Q71" i="4"/>
  <c r="AP70" i="4"/>
  <c r="BO69" i="4"/>
  <c r="CN68" i="4"/>
  <c r="AB68" i="4"/>
  <c r="AS67" i="4"/>
  <c r="BZ66" i="4"/>
  <c r="N66" i="4"/>
  <c r="AM65" i="4"/>
  <c r="BT64" i="4"/>
  <c r="H64" i="4"/>
  <c r="AO63" i="4"/>
  <c r="BN62" i="4"/>
  <c r="CM61" i="4"/>
  <c r="AA61" i="4"/>
  <c r="AZ60" i="4"/>
  <c r="BQ59" i="4"/>
  <c r="E59" i="4"/>
  <c r="AL58" i="4"/>
  <c r="BK57" i="4"/>
  <c r="D10" i="6"/>
  <c r="E26" i="5"/>
  <c r="BQ73" i="4"/>
  <c r="CM71" i="4"/>
  <c r="S70" i="4"/>
  <c r="AC68" i="4"/>
  <c r="CQ66" i="4"/>
  <c r="BL65" i="4"/>
  <c r="AG64" i="4"/>
  <c r="CE62" i="4"/>
  <c r="AJ61" i="4"/>
  <c r="CH59" i="4"/>
  <c r="AM58" i="4"/>
  <c r="H57" i="4"/>
  <c r="CB55" i="4"/>
  <c r="CN54" i="4"/>
  <c r="U54" i="4"/>
  <c r="BB53" i="4"/>
  <c r="CA52" i="4"/>
  <c r="O52" i="4"/>
  <c r="AV51" i="4"/>
  <c r="CC50" i="4"/>
  <c r="Q50" i="4"/>
  <c r="AP49" i="4"/>
  <c r="BO48" i="4"/>
  <c r="CN47" i="4"/>
  <c r="AB47" i="4"/>
  <c r="AS46" i="4"/>
  <c r="BZ45" i="4"/>
  <c r="N45" i="4"/>
  <c r="AM44" i="4"/>
  <c r="BT43" i="4"/>
  <c r="F26" i="5"/>
  <c r="AW73" i="4"/>
  <c r="BV71" i="4"/>
  <c r="CS69" i="4"/>
  <c r="M73" i="15"/>
  <c r="J37" i="15"/>
  <c r="H54" i="15"/>
  <c r="D47" i="8"/>
  <c r="E53" i="13"/>
  <c r="F48" i="12"/>
  <c r="L29" i="7"/>
  <c r="F30" i="12"/>
  <c r="I38" i="7"/>
  <c r="D25" i="6"/>
  <c r="J62" i="7"/>
  <c r="D64" i="6"/>
  <c r="M68" i="14"/>
  <c r="J48" i="7"/>
  <c r="F40" i="6"/>
  <c r="M70" i="7"/>
  <c r="J35" i="7"/>
  <c r="D59" i="5"/>
  <c r="J41" i="5"/>
  <c r="H23" i="5"/>
  <c r="J75" i="7"/>
  <c r="I71" i="5"/>
  <c r="O53" i="5"/>
  <c r="M35" i="5"/>
  <c r="S17" i="5"/>
  <c r="G66" i="6"/>
  <c r="O64" i="5"/>
  <c r="F51" i="5"/>
  <c r="O40" i="5"/>
  <c r="S28" i="5"/>
  <c r="J15" i="5"/>
  <c r="N71" i="7"/>
  <c r="H14" i="6"/>
  <c r="P64" i="5"/>
  <c r="T52" i="5"/>
  <c r="E41" i="5"/>
  <c r="O27" i="5"/>
  <c r="E17" i="5"/>
  <c r="E13" i="8"/>
  <c r="H16" i="6"/>
  <c r="E68" i="5"/>
  <c r="D55" i="5"/>
  <c r="H43" i="5"/>
  <c r="P35" i="5"/>
  <c r="E28" i="5"/>
  <c r="E20" i="5"/>
  <c r="J13" i="5"/>
  <c r="D42" i="8"/>
  <c r="G72" i="6"/>
  <c r="H9" i="6"/>
  <c r="P70" i="5"/>
  <c r="M63" i="5"/>
  <c r="O57" i="5"/>
  <c r="I51" i="5"/>
  <c r="S45" i="5"/>
  <c r="M39" i="5"/>
  <c r="O33" i="5"/>
  <c r="L26" i="5"/>
  <c r="S21" i="5"/>
  <c r="M15" i="5"/>
  <c r="R8" i="5"/>
  <c r="D49" i="7"/>
  <c r="D55" i="6"/>
  <c r="L49" i="7"/>
  <c r="G60" i="5"/>
  <c r="I38" i="5"/>
  <c r="J11" i="5"/>
  <c r="O63" i="5"/>
  <c r="E45" i="5"/>
  <c r="M21" i="5"/>
  <c r="D37" i="6"/>
  <c r="O60" i="5"/>
  <c r="R43" i="5"/>
  <c r="T21" i="5"/>
  <c r="D32" i="9"/>
  <c r="R70" i="5"/>
  <c r="T48" i="5"/>
  <c r="D32" i="5"/>
  <c r="M13" i="5"/>
  <c r="F71" i="5"/>
  <c r="O52" i="5"/>
  <c r="R35" i="5"/>
  <c r="T13" i="5"/>
  <c r="F8" i="6"/>
  <c r="E61" i="5"/>
  <c r="G39" i="5"/>
  <c r="J22" i="5"/>
  <c r="G25" i="6"/>
  <c r="CR75" i="4"/>
  <c r="AF75" i="4"/>
  <c r="BM74" i="4"/>
  <c r="CT73" i="4"/>
  <c r="Z73" i="4"/>
  <c r="AY72" i="4"/>
  <c r="BX71" i="4"/>
  <c r="L71" i="4"/>
  <c r="AC70" i="4"/>
  <c r="BJ69" i="4"/>
  <c r="CQ68" i="4"/>
  <c r="W68" i="4"/>
  <c r="BD67" i="4"/>
  <c r="CK66" i="4"/>
  <c r="Y66" i="4"/>
  <c r="AX65" i="4"/>
  <c r="BW64" i="4"/>
  <c r="K64" i="4"/>
  <c r="AJ63" i="4"/>
  <c r="BA62" i="4"/>
  <c r="CH61" i="4"/>
  <c r="V61" i="4"/>
  <c r="AU60" i="4"/>
  <c r="CB59" i="4"/>
  <c r="P59" i="4"/>
  <c r="AW58" i="4"/>
  <c r="BV57" i="4"/>
  <c r="J57" i="4"/>
  <c r="AI56" i="4"/>
  <c r="M44" i="7"/>
  <c r="J14" i="5"/>
  <c r="AW75" i="4"/>
  <c r="BV74" i="4"/>
  <c r="J74" i="4"/>
  <c r="AI73" i="4"/>
  <c r="BH72" i="4"/>
  <c r="BY71" i="4"/>
  <c r="M71" i="4"/>
  <c r="AT70" i="4"/>
  <c r="BS69" i="4"/>
  <c r="G69" i="4"/>
  <c r="AN68" i="4"/>
  <c r="BU67" i="4"/>
  <c r="I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F55" i="6"/>
  <c r="CD75" i="4"/>
  <c r="R75" i="4"/>
  <c r="AQ74" i="4"/>
  <c r="BP73" i="4"/>
  <c r="CG72" i="4"/>
  <c r="U72" i="4"/>
  <c r="BB71" i="4"/>
  <c r="CA70" i="4"/>
  <c r="O70" i="4"/>
  <c r="AV69" i="4"/>
  <c r="CC68" i="4"/>
  <c r="Q68" i="4"/>
  <c r="AP67" i="4"/>
  <c r="BO66" i="4"/>
  <c r="CN65" i="4"/>
  <c r="AB65" i="4"/>
  <c r="AS64" i="4"/>
  <c r="BZ63" i="4"/>
  <c r="N63" i="4"/>
  <c r="AM62" i="4"/>
  <c r="BT61" i="4"/>
  <c r="H61" i="4"/>
  <c r="AO60" i="4"/>
  <c r="BN59" i="4"/>
  <c r="CM58" i="4"/>
  <c r="AA58" i="4"/>
  <c r="AZ57" i="4"/>
  <c r="BQ56" i="4"/>
  <c r="L56" i="5"/>
  <c r="BW75" i="4"/>
  <c r="K75" i="4"/>
  <c r="O44" i="5"/>
  <c r="BH75" i="4"/>
  <c r="BY74" i="4"/>
  <c r="M74" i="4"/>
  <c r="AT73" i="4"/>
  <c r="BS72" i="4"/>
  <c r="G72" i="4"/>
  <c r="AN71" i="4"/>
  <c r="BU70" i="4"/>
  <c r="I70" i="4"/>
  <c r="AH69" i="4"/>
  <c r="BG68" i="4"/>
  <c r="BY75" i="4"/>
  <c r="M75" i="4"/>
  <c r="AT74" i="4"/>
  <c r="BS73" i="4"/>
  <c r="G73" i="4"/>
  <c r="AN72" i="4"/>
  <c r="BU71" i="4"/>
  <c r="I71" i="4"/>
  <c r="AH70" i="4"/>
  <c r="BG69" i="4"/>
  <c r="CF68" i="4"/>
  <c r="T68" i="4"/>
  <c r="AK67" i="4"/>
  <c r="BR66" i="4"/>
  <c r="F66" i="4"/>
  <c r="AE65" i="4"/>
  <c r="BL64" i="4"/>
  <c r="CS63" i="4"/>
  <c r="AG63" i="4"/>
  <c r="BF62" i="4"/>
  <c r="CE61" i="4"/>
  <c r="S61" i="4"/>
  <c r="AR60" i="4"/>
  <c r="BI59" i="4"/>
  <c r="CP58" i="4"/>
  <c r="AD58" i="4"/>
  <c r="BC57" i="4"/>
  <c r="H73" i="5"/>
  <c r="CH75" i="4"/>
  <c r="AV73" i="4"/>
  <c r="BS71" i="4"/>
  <c r="BU69" i="4"/>
  <c r="M68" i="4"/>
  <c r="CA66" i="4"/>
  <c r="AV65" i="4"/>
  <c r="Q64" i="4"/>
  <c r="BO62" i="4"/>
  <c r="T61" i="4"/>
  <c r="BR59" i="4"/>
  <c r="W58" i="4"/>
  <c r="CA56" i="4"/>
  <c r="BR55" i="4"/>
  <c r="CE54" i="4"/>
  <c r="M54" i="4"/>
  <c r="AT53" i="4"/>
  <c r="BS52" i="4"/>
  <c r="G52" i="4"/>
  <c r="AN51" i="4"/>
  <c r="BU50" i="4"/>
  <c r="I50" i="4"/>
  <c r="AH49" i="4"/>
  <c r="BG48" i="4"/>
  <c r="CF47" i="4"/>
  <c r="T47" i="4"/>
  <c r="AK46" i="4"/>
  <c r="BR45" i="4"/>
  <c r="F45" i="4"/>
  <c r="AE44" i="4"/>
  <c r="BL43" i="4"/>
  <c r="BC75" i="4"/>
  <c r="AC73" i="4"/>
  <c r="AY71" i="4"/>
  <c r="O43" i="15"/>
  <c r="G22" i="15"/>
  <c r="M43" i="14"/>
  <c r="O41" i="15"/>
  <c r="I59" i="15"/>
  <c r="F37" i="12"/>
  <c r="E60" i="6"/>
  <c r="D25" i="10"/>
  <c r="I30" i="7"/>
  <c r="F11" i="6"/>
  <c r="J54" i="7"/>
  <c r="F50" i="6"/>
  <c r="D26" i="13"/>
  <c r="J40" i="7"/>
  <c r="N36" i="15"/>
  <c r="M62" i="7"/>
  <c r="F65" i="6"/>
  <c r="G58" i="5"/>
  <c r="E40" i="5"/>
  <c r="F21" i="5"/>
  <c r="M60" i="7"/>
  <c r="L70" i="5"/>
  <c r="R52" i="5"/>
  <c r="P34" i="5"/>
  <c r="I15" i="5"/>
  <c r="E48" i="6"/>
  <c r="R63" i="5"/>
  <c r="I50" i="5"/>
  <c r="E38" i="5"/>
  <c r="I26" i="5"/>
  <c r="M14" i="5"/>
  <c r="J27" i="7"/>
  <c r="F7" i="6"/>
  <c r="H64" i="5"/>
  <c r="R50" i="5"/>
  <c r="H40" i="5"/>
  <c r="G27" i="5"/>
  <c r="I13" i="5"/>
  <c r="J67" i="7"/>
  <c r="D15" i="6"/>
  <c r="I64" i="5"/>
  <c r="G54" i="5"/>
  <c r="S42" i="5"/>
  <c r="F33" i="5"/>
  <c r="H27" i="5"/>
  <c r="P19" i="5"/>
  <c r="M12" i="5"/>
  <c r="E16" i="8"/>
  <c r="H49" i="6"/>
  <c r="T74" i="5"/>
  <c r="F68" i="5"/>
  <c r="E63" i="5"/>
  <c r="G57" i="5"/>
  <c r="D50" i="5"/>
  <c r="F44" i="5"/>
  <c r="E39" i="5"/>
  <c r="J32" i="5"/>
  <c r="D26" i="5"/>
  <c r="F20" i="5"/>
  <c r="H14" i="5"/>
  <c r="J8" i="5"/>
  <c r="F39" i="7"/>
  <c r="G32" i="6"/>
  <c r="G12" i="7"/>
  <c r="M58" i="5"/>
  <c r="T29" i="5"/>
  <c r="P9" i="5"/>
  <c r="H60" i="5"/>
  <c r="D40" i="5"/>
  <c r="F18" i="5"/>
  <c r="G17" i="6"/>
  <c r="H57" i="5"/>
  <c r="E42" i="5"/>
  <c r="G20" i="5"/>
  <c r="I64" i="7"/>
  <c r="E69" i="5"/>
  <c r="G47" i="5"/>
  <c r="J30" i="5"/>
  <c r="S11" i="5"/>
  <c r="L69" i="5"/>
  <c r="H49" i="5"/>
  <c r="E34" i="5"/>
  <c r="G12" i="5"/>
  <c r="T72" i="5"/>
  <c r="D56" i="5"/>
  <c r="M37" i="5"/>
  <c r="P20" i="5"/>
  <c r="G68" i="5"/>
  <c r="CJ75" i="4"/>
  <c r="X75" i="4"/>
  <c r="BE74" i="4"/>
  <c r="CD73" i="4"/>
  <c r="R73" i="4"/>
  <c r="AQ72" i="4"/>
  <c r="BP71" i="4"/>
  <c r="CG70" i="4"/>
  <c r="U70" i="4"/>
  <c r="BB69" i="4"/>
  <c r="CA68" i="4"/>
  <c r="O68" i="4"/>
  <c r="AV67" i="4"/>
  <c r="CC66" i="4"/>
  <c r="Q66" i="4"/>
  <c r="AP65" i="4"/>
  <c r="BO64" i="4"/>
  <c r="CN63" i="4"/>
  <c r="AB63" i="4"/>
  <c r="AS62" i="4"/>
  <c r="BZ61" i="4"/>
  <c r="N61" i="4"/>
  <c r="AM60" i="4"/>
  <c r="BT59" i="4"/>
  <c r="H59" i="4"/>
  <c r="AO58" i="4"/>
  <c r="BN57" i="4"/>
  <c r="CM56" i="4"/>
  <c r="AA56" i="4"/>
  <c r="H68" i="5"/>
  <c r="O7" i="5"/>
  <c r="AO75" i="4"/>
  <c r="BN74" i="4"/>
  <c r="CM73" i="4"/>
  <c r="AA73" i="4"/>
  <c r="AZ72" i="4"/>
  <c r="BQ71" i="4"/>
  <c r="E71" i="4"/>
  <c r="AL70" i="4"/>
  <c r="BK69" i="4"/>
  <c r="CR68" i="4"/>
  <c r="AF68" i="4"/>
  <c r="BM67" i="4"/>
  <c r="CT66" i="4"/>
  <c r="Z66" i="4"/>
  <c r="AY65" i="4"/>
  <c r="BX64" i="4"/>
  <c r="L64" i="4"/>
  <c r="AC63" i="4"/>
  <c r="BJ62" i="4"/>
  <c r="CQ61" i="4"/>
  <c r="W61" i="4"/>
  <c r="BD60" i="4"/>
  <c r="CK59" i="4"/>
  <c r="Y59" i="4"/>
  <c r="AX58" i="4"/>
  <c r="BW57" i="4"/>
  <c r="K57" i="4"/>
  <c r="AJ56" i="4"/>
  <c r="BA55" i="4"/>
  <c r="CH54" i="4"/>
  <c r="T69" i="5"/>
  <c r="BV75" i="4"/>
  <c r="J75" i="4"/>
  <c r="AI74" i="4"/>
  <c r="BH73" i="4"/>
  <c r="BY72" i="4"/>
  <c r="M72" i="4"/>
  <c r="AT71" i="4"/>
  <c r="BS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H36" i="5"/>
  <c r="BO75" i="4"/>
  <c r="CN74" i="4"/>
  <c r="T37" i="5"/>
  <c r="AZ75" i="4"/>
  <c r="BQ74" i="4"/>
  <c r="E74" i="4"/>
  <c r="AL73" i="4"/>
  <c r="BK72" i="4"/>
  <c r="CR71" i="4"/>
  <c r="AF71" i="4"/>
  <c r="BM70" i="4"/>
  <c r="CT69" i="4"/>
  <c r="Z69" i="4"/>
  <c r="O71" i="5"/>
  <c r="BQ75" i="4"/>
  <c r="E75" i="4"/>
  <c r="AL74" i="4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M66" i="5"/>
  <c r="BB75" i="4"/>
  <c r="Y73" i="4"/>
  <c r="AX71" i="4"/>
  <c r="AZ69" i="4"/>
  <c r="CP67" i="4"/>
  <c r="BK66" i="4"/>
  <c r="AF65" i="4"/>
  <c r="CT63" i="4"/>
  <c r="AY62" i="4"/>
  <c r="I13" i="15"/>
  <c r="D7" i="15"/>
  <c r="N8" i="14"/>
  <c r="H40" i="14"/>
  <c r="H44" i="14"/>
  <c r="J66" i="7"/>
  <c r="H7" i="6"/>
  <c r="E60" i="8"/>
  <c r="I22" i="7"/>
  <c r="I43" i="14"/>
  <c r="J46" i="7"/>
  <c r="H36" i="6"/>
  <c r="E19" i="12"/>
  <c r="J32" i="7"/>
  <c r="J10" i="14"/>
  <c r="M54" i="7"/>
  <c r="F23" i="6"/>
  <c r="H55" i="5"/>
  <c r="T35" i="5"/>
  <c r="G18" i="5"/>
  <c r="I10" i="7"/>
  <c r="M67" i="5"/>
  <c r="S49" i="5"/>
  <c r="L30" i="5"/>
  <c r="R12" i="5"/>
  <c r="E24" i="6"/>
  <c r="H61" i="5"/>
  <c r="L49" i="5"/>
  <c r="P37" i="5"/>
  <c r="G24" i="5"/>
  <c r="P13" i="5"/>
  <c r="L17" i="7"/>
  <c r="M73" i="5"/>
  <c r="F62" i="5"/>
  <c r="J50" i="5"/>
  <c r="L36" i="5"/>
  <c r="J26" i="5"/>
  <c r="T12" i="5"/>
  <c r="F23" i="7"/>
  <c r="E11" i="6"/>
  <c r="T63" i="5"/>
  <c r="P51" i="5"/>
  <c r="F41" i="5"/>
  <c r="I32" i="5"/>
  <c r="S26" i="5"/>
  <c r="H19" i="5"/>
  <c r="H11" i="5"/>
  <c r="F63" i="7"/>
  <c r="D45" i="6"/>
  <c r="L74" i="5"/>
  <c r="I67" i="5"/>
  <c r="P62" i="5"/>
  <c r="R56" i="5"/>
  <c r="O49" i="5"/>
  <c r="I43" i="5"/>
  <c r="P38" i="5"/>
  <c r="M31" i="5"/>
  <c r="O25" i="5"/>
  <c r="I19" i="5"/>
  <c r="S13" i="5"/>
  <c r="M7" i="5"/>
  <c r="G34" i="7"/>
  <c r="H27" i="6"/>
  <c r="G64" i="6"/>
  <c r="S56" i="5"/>
  <c r="G28" i="5"/>
  <c r="D74" i="8"/>
  <c r="T56" i="5"/>
  <c r="P36" i="5"/>
  <c r="L16" i="5"/>
  <c r="R75" i="5"/>
  <c r="T53" i="5"/>
  <c r="D37" i="5"/>
  <c r="M18" i="5"/>
  <c r="D25" i="7"/>
  <c r="D64" i="5"/>
  <c r="M45" i="5"/>
  <c r="P28" i="5"/>
  <c r="F10" i="5"/>
  <c r="R67" i="5"/>
  <c r="T45" i="5"/>
  <c r="D29" i="5"/>
  <c r="M10" i="5"/>
  <c r="G71" i="5"/>
  <c r="J54" i="5"/>
  <c r="S35" i="5"/>
  <c r="I17" i="5"/>
  <c r="L61" i="5"/>
  <c r="CB75" i="4"/>
  <c r="P75" i="4"/>
  <c r="AW74" i="4"/>
  <c r="BV73" i="4"/>
  <c r="J73" i="4"/>
  <c r="AI72" i="4"/>
  <c r="BH71" i="4"/>
  <c r="BY70" i="4"/>
  <c r="M70" i="4"/>
  <c r="AT69" i="4"/>
  <c r="BS68" i="4"/>
  <c r="G68" i="4"/>
  <c r="AN67" i="4"/>
  <c r="BU66" i="4"/>
  <c r="I66" i="4"/>
  <c r="AH65" i="4"/>
  <c r="BG64" i="4"/>
  <c r="CF63" i="4"/>
  <c r="T63" i="4"/>
  <c r="AK62" i="4"/>
  <c r="BR61" i="4"/>
  <c r="F61" i="4"/>
  <c r="AE60" i="4"/>
  <c r="BL59" i="4"/>
  <c r="CS58" i="4"/>
  <c r="AG58" i="4"/>
  <c r="BF57" i="4"/>
  <c r="CE56" i="4"/>
  <c r="S56" i="4"/>
  <c r="M61" i="5"/>
  <c r="CS75" i="4"/>
  <c r="AG75" i="4"/>
  <c r="BF74" i="4"/>
  <c r="CE73" i="4"/>
  <c r="S73" i="4"/>
  <c r="AR72" i="4"/>
  <c r="BI71" i="4"/>
  <c r="CP70" i="4"/>
  <c r="AD70" i="4"/>
  <c r="BC69" i="4"/>
  <c r="CJ68" i="4"/>
  <c r="X68" i="4"/>
  <c r="BE67" i="4"/>
  <c r="CD66" i="4"/>
  <c r="R66" i="4"/>
  <c r="AQ65" i="4"/>
  <c r="BP64" i="4"/>
  <c r="CG63" i="4"/>
  <c r="U63" i="4"/>
  <c r="BB62" i="4"/>
  <c r="CA61" i="4"/>
  <c r="O61" i="4"/>
  <c r="AV60" i="4"/>
  <c r="CC59" i="4"/>
  <c r="Q59" i="4"/>
  <c r="AP58" i="4"/>
  <c r="BO57" i="4"/>
  <c r="CN56" i="4"/>
  <c r="AB56" i="4"/>
  <c r="AS55" i="4"/>
  <c r="BZ54" i="4"/>
  <c r="F63" i="5"/>
  <c r="BN75" i="4"/>
  <c r="CM74" i="4"/>
  <c r="AA74" i="4"/>
  <c r="AZ73" i="4"/>
  <c r="BQ72" i="4"/>
  <c r="E72" i="4"/>
  <c r="AL71" i="4"/>
  <c r="BK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M29" i="5"/>
  <c r="BG75" i="4"/>
  <c r="CF74" i="4"/>
  <c r="F31" i="5"/>
  <c r="AR75" i="4"/>
  <c r="BI74" i="4"/>
  <c r="CP73" i="4"/>
  <c r="AD73" i="4"/>
  <c r="BC72" i="4"/>
  <c r="CJ71" i="4"/>
  <c r="X71" i="4"/>
  <c r="BE70" i="4"/>
  <c r="CD69" i="4"/>
  <c r="R69" i="4"/>
  <c r="T64" i="5"/>
  <c r="BI75" i="4"/>
  <c r="CP74" i="4"/>
  <c r="AD74" i="4"/>
  <c r="BC73" i="4"/>
  <c r="CJ72" i="4"/>
  <c r="X72" i="4"/>
  <c r="BE71" i="4"/>
  <c r="CD70" i="4"/>
  <c r="R70" i="4"/>
  <c r="AQ69" i="4"/>
  <c r="BP68" i="4"/>
  <c r="CG67" i="4"/>
  <c r="U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R59" i="5"/>
  <c r="V75" i="4"/>
  <c r="E73" i="4"/>
  <c r="AA71" i="4"/>
  <c r="J48" i="14"/>
  <c r="I50" i="14"/>
  <c r="D61" i="11"/>
  <c r="E7" i="14"/>
  <c r="D69" i="12"/>
  <c r="J34" i="7"/>
  <c r="D44" i="8"/>
  <c r="D22" i="8"/>
  <c r="I14" i="7"/>
  <c r="D38" i="13"/>
  <c r="J38" i="7"/>
  <c r="E25" i="6"/>
  <c r="D20" i="9"/>
  <c r="J24" i="7"/>
  <c r="E42" i="12"/>
  <c r="M46" i="7"/>
  <c r="T75" i="5"/>
  <c r="F53" i="5"/>
  <c r="D35" i="5"/>
  <c r="J17" i="5"/>
  <c r="H65" i="6"/>
  <c r="P66" i="5"/>
  <c r="I47" i="5"/>
  <c r="O29" i="5"/>
  <c r="M11" i="5"/>
  <c r="F16" i="6"/>
  <c r="S60" i="5"/>
  <c r="J47" i="5"/>
  <c r="S36" i="5"/>
  <c r="R23" i="5"/>
  <c r="T9" i="5"/>
  <c r="D11" i="7"/>
  <c r="E73" i="5"/>
  <c r="O59" i="5"/>
  <c r="E49" i="5"/>
  <c r="D36" i="5"/>
  <c r="S23" i="5"/>
  <c r="D12" i="5"/>
  <c r="G18" i="7"/>
  <c r="S74" i="5"/>
  <c r="D63" i="5"/>
  <c r="H51" i="5"/>
  <c r="T39" i="5"/>
  <c r="T31" i="5"/>
  <c r="T23" i="5"/>
  <c r="F17" i="5"/>
  <c r="S10" i="5"/>
  <c r="G58" i="7"/>
  <c r="G40" i="6"/>
  <c r="G73" i="5"/>
  <c r="T66" i="5"/>
  <c r="H62" i="5"/>
  <c r="E55" i="5"/>
  <c r="G49" i="5"/>
  <c r="T42" i="5"/>
  <c r="F36" i="5"/>
  <c r="E31" i="5"/>
  <c r="G25" i="5"/>
  <c r="D18" i="5"/>
  <c r="F12" i="5"/>
  <c r="E7" i="5"/>
  <c r="L9" i="7"/>
  <c r="F25" i="6"/>
  <c r="D30" i="6"/>
  <c r="R51" i="5"/>
  <c r="M26" i="5"/>
  <c r="F15" i="7"/>
  <c r="M53" i="5"/>
  <c r="I33" i="5"/>
  <c r="R14" i="5"/>
  <c r="E74" i="5"/>
  <c r="G52" i="5"/>
  <c r="J35" i="5"/>
  <c r="S16" i="5"/>
  <c r="H41" i="6"/>
  <c r="J62" i="5"/>
  <c r="S43" i="5"/>
  <c r="I25" i="5"/>
  <c r="L8" i="5"/>
  <c r="E66" i="5"/>
  <c r="G44" i="5"/>
  <c r="J27" i="5"/>
  <c r="S8" i="5"/>
  <c r="M69" i="5"/>
  <c r="P52" i="5"/>
  <c r="F34" i="5"/>
  <c r="O15" i="5"/>
  <c r="H41" i="5"/>
  <c r="BT75" i="4"/>
  <c r="H75" i="4"/>
  <c r="AO74" i="4"/>
  <c r="BN73" i="4"/>
  <c r="CM72" i="4"/>
  <c r="AA72" i="4"/>
  <c r="AZ71" i="4"/>
  <c r="BQ70" i="4"/>
  <c r="E70" i="4"/>
  <c r="AL69" i="4"/>
  <c r="BK68" i="4"/>
  <c r="CR67" i="4"/>
  <c r="AF67" i="4"/>
  <c r="BM66" i="4"/>
  <c r="CT65" i="4"/>
  <c r="Z65" i="4"/>
  <c r="AY64" i="4"/>
  <c r="BX63" i="4"/>
  <c r="L63" i="4"/>
  <c r="AC62" i="4"/>
  <c r="BJ61" i="4"/>
  <c r="CQ60" i="4"/>
  <c r="W60" i="4"/>
  <c r="BD59" i="4"/>
  <c r="CK58" i="4"/>
  <c r="Y58" i="4"/>
  <c r="AX57" i="4"/>
  <c r="BW56" i="4"/>
  <c r="K56" i="4"/>
  <c r="R54" i="5"/>
  <c r="CK75" i="4"/>
  <c r="Y75" i="4"/>
  <c r="AX74" i="4"/>
  <c r="BW73" i="4"/>
  <c r="K73" i="4"/>
  <c r="AJ72" i="4"/>
  <c r="BA71" i="4"/>
  <c r="CH70" i="4"/>
  <c r="V70" i="4"/>
  <c r="AU69" i="4"/>
  <c r="CB68" i="4"/>
  <c r="P68" i="4"/>
  <c r="AW67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P49" i="5"/>
  <c r="BF75" i="4"/>
  <c r="CE74" i="4"/>
  <c r="S74" i="4"/>
  <c r="AR73" i="4"/>
  <c r="BI72" i="4"/>
  <c r="CP71" i="4"/>
  <c r="AD71" i="4"/>
  <c r="BC70" i="4"/>
  <c r="CJ69" i="4"/>
  <c r="X69" i="4"/>
  <c r="BE68" i="4"/>
  <c r="CD67" i="4"/>
  <c r="R67" i="4"/>
  <c r="AQ66" i="4"/>
  <c r="BP65" i="4"/>
  <c r="CG64" i="4"/>
  <c r="U64" i="4"/>
  <c r="BB63" i="4"/>
  <c r="CA62" i="4"/>
  <c r="O62" i="4"/>
  <c r="AV61" i="4"/>
  <c r="CC60" i="4"/>
  <c r="Q60" i="4"/>
  <c r="AP59" i="4"/>
  <c r="BO58" i="4"/>
  <c r="CN57" i="4"/>
  <c r="AB57" i="4"/>
  <c r="AS56" i="4"/>
  <c r="R22" i="5"/>
  <c r="AY75" i="4"/>
  <c r="BX74" i="4"/>
  <c r="P17" i="5"/>
  <c r="AJ75" i="4"/>
  <c r="BA74" i="4"/>
  <c r="CH73" i="4"/>
  <c r="V73" i="4"/>
  <c r="AU72" i="4"/>
  <c r="CB71" i="4"/>
  <c r="P71" i="4"/>
  <c r="AW70" i="4"/>
  <c r="BV69" i="4"/>
  <c r="J69" i="4"/>
  <c r="F58" i="5"/>
  <c r="BA75" i="4"/>
  <c r="CH74" i="4"/>
  <c r="V74" i="4"/>
  <c r="AU73" i="4"/>
  <c r="CB72" i="4"/>
  <c r="P72" i="4"/>
  <c r="AW71" i="4"/>
  <c r="BV70" i="4"/>
  <c r="J70" i="4"/>
  <c r="AI69" i="4"/>
  <c r="BH68" i="4"/>
  <c r="BY67" i="4"/>
  <c r="M67" i="4"/>
  <c r="L22" i="14"/>
  <c r="N60" i="15"/>
  <c r="D71" i="9"/>
  <c r="D13" i="13"/>
  <c r="D43" i="11"/>
  <c r="E69" i="6"/>
  <c r="L50" i="7"/>
  <c r="I70" i="7"/>
  <c r="F75" i="6"/>
  <c r="F26" i="12"/>
  <c r="J30" i="7"/>
  <c r="G11" i="6"/>
  <c r="E39" i="8"/>
  <c r="J16" i="7"/>
  <c r="D20" i="11"/>
  <c r="M38" i="7"/>
  <c r="E72" i="5"/>
  <c r="G50" i="5"/>
  <c r="E32" i="5"/>
  <c r="F13" i="5"/>
  <c r="H30" i="6"/>
  <c r="L62" i="5"/>
  <c r="R44" i="5"/>
  <c r="P26" i="5"/>
  <c r="I7" i="5"/>
  <c r="L73" i="5"/>
  <c r="I58" i="5"/>
  <c r="M46" i="5"/>
  <c r="D33" i="5"/>
  <c r="M22" i="5"/>
  <c r="L9" i="5"/>
  <c r="G48" i="6"/>
  <c r="H72" i="5"/>
  <c r="G59" i="5"/>
  <c r="I45" i="5"/>
  <c r="G35" i="5"/>
  <c r="F22" i="5"/>
  <c r="M9" i="5"/>
  <c r="D9" i="7"/>
  <c r="F73" i="5"/>
  <c r="M60" i="5"/>
  <c r="F49" i="5"/>
  <c r="G38" i="5"/>
  <c r="D31" i="5"/>
  <c r="L23" i="5"/>
  <c r="I16" i="5"/>
  <c r="F9" i="5"/>
  <c r="L33" i="7"/>
  <c r="G29" i="6"/>
  <c r="R72" i="5"/>
  <c r="L66" i="5"/>
  <c r="S61" i="5"/>
  <c r="P54" i="5"/>
  <c r="R48" i="5"/>
  <c r="L42" i="5"/>
  <c r="I35" i="5"/>
  <c r="P30" i="5"/>
  <c r="R24" i="5"/>
  <c r="O17" i="5"/>
  <c r="I11" i="5"/>
  <c r="D56" i="11"/>
  <c r="F7" i="7"/>
  <c r="D23" i="6"/>
  <c r="J75" i="5"/>
  <c r="E50" i="5"/>
  <c r="S24" i="5"/>
  <c r="D69" i="6"/>
  <c r="S51" i="5"/>
  <c r="O31" i="5"/>
  <c r="E13" i="5"/>
  <c r="D69" i="5"/>
  <c r="M50" i="5"/>
  <c r="P33" i="5"/>
  <c r="F15" i="5"/>
  <c r="E19" i="6"/>
  <c r="P60" i="5"/>
  <c r="F42" i="5"/>
  <c r="O23" i="5"/>
  <c r="E46" i="6"/>
  <c r="D61" i="5"/>
  <c r="M42" i="5"/>
  <c r="P25" i="5"/>
  <c r="F7" i="5"/>
  <c r="S67" i="5"/>
  <c r="I49" i="5"/>
  <c r="L32" i="5"/>
  <c r="H12" i="5"/>
  <c r="M34" i="5"/>
  <c r="BL75" i="4"/>
  <c r="CS74" i="4"/>
  <c r="AG74" i="4"/>
  <c r="BF73" i="4"/>
  <c r="CE72" i="4"/>
  <c r="S72" i="4"/>
  <c r="AR71" i="4"/>
  <c r="BI70" i="4"/>
  <c r="CP69" i="4"/>
  <c r="AD69" i="4"/>
  <c r="BC68" i="4"/>
  <c r="CJ67" i="4"/>
  <c r="X67" i="4"/>
  <c r="BE66" i="4"/>
  <c r="CD65" i="4"/>
  <c r="R65" i="4"/>
  <c r="AQ64" i="4"/>
  <c r="BP63" i="4"/>
  <c r="CG62" i="4"/>
  <c r="U62" i="4"/>
  <c r="BB61" i="4"/>
  <c r="CA60" i="4"/>
  <c r="O60" i="4"/>
  <c r="AV59" i="4"/>
  <c r="CC58" i="4"/>
  <c r="Q58" i="4"/>
  <c r="AP57" i="4"/>
  <c r="BO56" i="4"/>
  <c r="CN55" i="4"/>
  <c r="D48" i="5"/>
  <c r="CC75" i="4"/>
  <c r="Q75" i="4"/>
  <c r="AP74" i="4"/>
  <c r="BO73" i="4"/>
  <c r="CN72" i="4"/>
  <c r="AB72" i="4"/>
  <c r="AS71" i="4"/>
  <c r="BZ70" i="4"/>
  <c r="N70" i="4"/>
  <c r="AM69" i="4"/>
  <c r="BT68" i="4"/>
  <c r="H68" i="4"/>
  <c r="AO67" i="4"/>
  <c r="BN66" i="4"/>
  <c r="CM65" i="4"/>
  <c r="AA65" i="4"/>
  <c r="AZ64" i="4"/>
  <c r="BQ63" i="4"/>
  <c r="E63" i="4"/>
  <c r="AL62" i="4"/>
  <c r="BK61" i="4"/>
  <c r="CR60" i="4"/>
  <c r="AF60" i="4"/>
  <c r="BM59" i="4"/>
  <c r="CT58" i="4"/>
  <c r="Z58" i="4"/>
  <c r="AY57" i="4"/>
  <c r="BX56" i="4"/>
  <c r="L56" i="4"/>
  <c r="AC55" i="4"/>
  <c r="BJ54" i="4"/>
  <c r="G36" i="5"/>
  <c r="AX75" i="4"/>
  <c r="BW74" i="4"/>
  <c r="K74" i="4"/>
  <c r="AJ73" i="4"/>
  <c r="BA72" i="4"/>
  <c r="CH71" i="4"/>
  <c r="V71" i="4"/>
  <c r="AU70" i="4"/>
  <c r="CB69" i="4"/>
  <c r="P69" i="4"/>
  <c r="AW68" i="4"/>
  <c r="BV67" i="4"/>
  <c r="J67" i="4"/>
  <c r="AI66" i="4"/>
  <c r="BH65" i="4"/>
  <c r="BY64" i="4"/>
  <c r="M64" i="4"/>
  <c r="AT63" i="4"/>
  <c r="BS62" i="4"/>
  <c r="G62" i="4"/>
  <c r="AN61" i="4"/>
  <c r="BU60" i="4"/>
  <c r="I60" i="4"/>
  <c r="AH59" i="4"/>
  <c r="BG58" i="4"/>
  <c r="CF57" i="4"/>
  <c r="T57" i="4"/>
  <c r="AK56" i="4"/>
  <c r="D16" i="5"/>
  <c r="AQ75" i="4"/>
  <c r="BP74" i="4"/>
  <c r="CN75" i="4"/>
  <c r="AB75" i="4"/>
  <c r="AS74" i="4"/>
  <c r="BZ73" i="4"/>
  <c r="N73" i="4"/>
  <c r="AM72" i="4"/>
  <c r="BT71" i="4"/>
  <c r="H71" i="4"/>
  <c r="AO70" i="4"/>
  <c r="BN69" i="4"/>
  <c r="CM68" i="4"/>
  <c r="P44" i="5"/>
  <c r="AS75" i="4"/>
  <c r="BZ74" i="4"/>
  <c r="N74" i="4"/>
  <c r="AM73" i="4"/>
  <c r="BT72" i="4"/>
  <c r="H72" i="4"/>
  <c r="AO71" i="4"/>
  <c r="BN70" i="4"/>
  <c r="CM69" i="4"/>
  <c r="AA69" i="4"/>
  <c r="AZ68" i="4"/>
  <c r="BQ67" i="4"/>
  <c r="E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I46" i="5"/>
  <c r="AJ74" i="4"/>
  <c r="BF72" i="4"/>
  <c r="CE70" i="4"/>
  <c r="CG68" i="4"/>
  <c r="AT67" i="4"/>
  <c r="O66" i="4"/>
  <c r="CC64" i="4"/>
  <c r="AX63" i="4"/>
  <c r="CF61" i="4"/>
  <c r="AK60" i="4"/>
  <c r="F59" i="4"/>
  <c r="BD57" i="4"/>
  <c r="Z56" i="4"/>
  <c r="AF55" i="4"/>
  <c r="AU54" i="4"/>
  <c r="BZ53" i="4"/>
  <c r="N53" i="4"/>
  <c r="AM52" i="4"/>
  <c r="BT51" i="4"/>
  <c r="H51" i="4"/>
  <c r="AO50" i="4"/>
  <c r="BN49" i="4"/>
  <c r="CM48" i="4"/>
  <c r="AA48" i="4"/>
  <c r="AZ47" i="4"/>
  <c r="BQ46" i="4"/>
  <c r="E46" i="4"/>
  <c r="AL45" i="4"/>
  <c r="BK44" i="4"/>
  <c r="CR43" i="4"/>
  <c r="AF43" i="4"/>
  <c r="AM74" i="4"/>
  <c r="AO72" i="4"/>
  <c r="BL70" i="4"/>
  <c r="F71" i="16"/>
  <c r="H61" i="6"/>
  <c r="D67" i="5"/>
  <c r="D59" i="10"/>
  <c r="L68" i="5"/>
  <c r="E60" i="5"/>
  <c r="E27" i="6"/>
  <c r="H30" i="5"/>
  <c r="D45" i="5"/>
  <c r="I30" i="5"/>
  <c r="S40" i="5"/>
  <c r="BD75" i="4"/>
  <c r="CH69" i="4"/>
  <c r="AI64" i="4"/>
  <c r="BU58" i="4"/>
  <c r="AH74" i="4"/>
  <c r="BL68" i="4"/>
  <c r="CP62" i="4"/>
  <c r="AQ57" i="4"/>
  <c r="CN73" i="4"/>
  <c r="AO68" i="4"/>
  <c r="BK62" i="4"/>
  <c r="L57" i="4"/>
  <c r="BR73" i="4"/>
  <c r="G31" i="5"/>
  <c r="BF70" i="4"/>
  <c r="BS65" i="4"/>
  <c r="I63" i="4"/>
  <c r="T60" i="4"/>
  <c r="AE57" i="4"/>
  <c r="G71" i="4"/>
  <c r="AU66" i="4"/>
  <c r="AH63" i="4"/>
  <c r="BB59" i="4"/>
  <c r="BM56" i="4"/>
  <c r="BV54" i="4"/>
  <c r="AL53" i="4"/>
  <c r="CR51" i="4"/>
  <c r="CS50" i="4"/>
  <c r="CD49" i="4"/>
  <c r="BW48" i="4"/>
  <c r="BH47" i="4"/>
  <c r="AC46" i="4"/>
  <c r="AD45" i="4"/>
  <c r="O44" i="4"/>
  <c r="P43" i="4"/>
  <c r="BJ72" i="4"/>
  <c r="BX69" i="4"/>
  <c r="N68" i="4"/>
  <c r="CB66" i="4"/>
  <c r="AW65" i="4"/>
  <c r="R64" i="4"/>
  <c r="AZ62" i="4"/>
  <c r="E61" i="4"/>
  <c r="BC59" i="4"/>
  <c r="X58" i="4"/>
  <c r="CP56" i="4"/>
  <c r="CM55" i="4"/>
  <c r="O55" i="4"/>
  <c r="AD54" i="4"/>
  <c r="BC53" i="4"/>
  <c r="CJ52" i="4"/>
  <c r="X52" i="4"/>
  <c r="BE51" i="4"/>
  <c r="CD50" i="4"/>
  <c r="R50" i="4"/>
  <c r="AQ49" i="4"/>
  <c r="BP48" i="4"/>
  <c r="CG47" i="4"/>
  <c r="U47" i="4"/>
  <c r="BB46" i="4"/>
  <c r="CA45" i="4"/>
  <c r="O45" i="4"/>
  <c r="AV44" i="4"/>
  <c r="CC43" i="4"/>
  <c r="Q43" i="4"/>
  <c r="CP75" i="4"/>
  <c r="BU73" i="4"/>
  <c r="CT71" i="4"/>
  <c r="X70" i="4"/>
  <c r="R68" i="4"/>
  <c r="AZ66" i="4"/>
  <c r="E65" i="4"/>
  <c r="BC63" i="4"/>
  <c r="X62" i="4"/>
  <c r="BV60" i="4"/>
  <c r="AQ59" i="4"/>
  <c r="L58" i="4"/>
  <c r="BR56" i="4"/>
  <c r="BT55" i="4"/>
  <c r="CQ54" i="4"/>
  <c r="W54" i="4"/>
  <c r="BD53" i="4"/>
  <c r="CK52" i="4"/>
  <c r="Y52" i="4"/>
  <c r="AX51" i="4"/>
  <c r="BW50" i="4"/>
  <c r="K50" i="4"/>
  <c r="AJ49" i="4"/>
  <c r="BA48" i="4"/>
  <c r="CH47" i="4"/>
  <c r="V47" i="4"/>
  <c r="AU46" i="4"/>
  <c r="CB45" i="4"/>
  <c r="P45" i="4"/>
  <c r="AW44" i="4"/>
  <c r="BV43" i="4"/>
  <c r="J43" i="4"/>
  <c r="CQ75" i="4"/>
  <c r="BY73" i="4"/>
  <c r="CA71" i="4"/>
  <c r="CC69" i="4"/>
  <c r="CF67" i="4"/>
  <c r="AK66" i="4"/>
  <c r="F65" i="4"/>
  <c r="BD63" i="4"/>
  <c r="Y62" i="4"/>
  <c r="BW60" i="4"/>
  <c r="AR59" i="4"/>
  <c r="CP57" i="4"/>
  <c r="BS56" i="4"/>
  <c r="BU55" i="4"/>
  <c r="CR54" i="4"/>
  <c r="P54" i="4"/>
  <c r="AW53" i="4"/>
  <c r="BV52" i="4"/>
  <c r="BR75" i="4"/>
  <c r="AK73" i="4"/>
  <c r="AM71" i="4"/>
  <c r="BI69" i="4"/>
  <c r="E68" i="4"/>
  <c r="BC66" i="4"/>
  <c r="X65" i="4"/>
  <c r="BV63" i="4"/>
  <c r="AQ62" i="4"/>
  <c r="L61" i="4"/>
  <c r="BJ59" i="4"/>
  <c r="AE58" i="4"/>
  <c r="CS56" i="4"/>
  <c r="CR55" i="4"/>
  <c r="R55" i="4"/>
  <c r="AP54" i="4"/>
  <c r="BN53" i="4"/>
  <c r="AV74" i="4"/>
  <c r="BU72" i="4"/>
  <c r="CR70" i="4"/>
  <c r="U69" i="4"/>
  <c r="BC67" i="4"/>
  <c r="X66" i="4"/>
  <c r="BV64" i="4"/>
  <c r="AQ63" i="4"/>
  <c r="L62" i="4"/>
  <c r="BJ60" i="4"/>
  <c r="AE59" i="4"/>
  <c r="CS57" i="4"/>
  <c r="BJ56" i="4"/>
  <c r="BD55" i="4"/>
  <c r="CB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CA74" i="4"/>
  <c r="CS72" i="4"/>
  <c r="BX70" i="4"/>
  <c r="BZ68" i="4"/>
  <c r="AQ67" i="4"/>
  <c r="L66" i="4"/>
  <c r="BJ64" i="4"/>
  <c r="AE63" i="4"/>
  <c r="CS61" i="4"/>
  <c r="BN60" i="4"/>
  <c r="S59" i="4"/>
  <c r="BA57" i="4"/>
  <c r="AL56" i="4"/>
  <c r="BJ65" i="4"/>
  <c r="AN55" i="4"/>
  <c r="AC52" i="4"/>
  <c r="CQ50" i="4"/>
  <c r="BL49" i="4"/>
  <c r="AG48" i="4"/>
  <c r="CE46" i="4"/>
  <c r="AJ45" i="4"/>
  <c r="CH43" i="4"/>
  <c r="BM42" i="4"/>
  <c r="CP41" i="4"/>
  <c r="AD41" i="4"/>
  <c r="BC40" i="4"/>
  <c r="CJ39" i="4"/>
  <c r="X39" i="4"/>
  <c r="BE38" i="4"/>
  <c r="CD37" i="4"/>
  <c r="R37" i="4"/>
  <c r="AQ36" i="4"/>
  <c r="BP35" i="4"/>
  <c r="CG34" i="4"/>
  <c r="U34" i="4"/>
  <c r="BB33" i="4"/>
  <c r="CA32" i="4"/>
  <c r="O32" i="4"/>
  <c r="AV31" i="4"/>
  <c r="CC30" i="4"/>
  <c r="Q30" i="4"/>
  <c r="AP29" i="4"/>
  <c r="BO28" i="4"/>
  <c r="CN27" i="4"/>
  <c r="AB27" i="4"/>
  <c r="BZ65" i="4"/>
  <c r="CJ55" i="4"/>
  <c r="CP52" i="4"/>
  <c r="AU51" i="4"/>
  <c r="P50" i="4"/>
  <c r="CD48" i="4"/>
  <c r="AI47" i="4"/>
  <c r="BQ45" i="4"/>
  <c r="AL44" i="4"/>
  <c r="CB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K64" i="4"/>
  <c r="AW55" i="4"/>
  <c r="BB52" i="4"/>
  <c r="F47" i="14"/>
  <c r="E70" i="8"/>
  <c r="J49" i="5"/>
  <c r="O72" i="5"/>
  <c r="J58" i="5"/>
  <c r="O46" i="5"/>
  <c r="J72" i="5"/>
  <c r="E23" i="5"/>
  <c r="F23" i="5"/>
  <c r="L13" i="5"/>
  <c r="I22" i="5"/>
  <c r="CK74" i="4"/>
  <c r="V69" i="4"/>
  <c r="BH63" i="4"/>
  <c r="I58" i="4"/>
  <c r="BG73" i="4"/>
  <c r="CS67" i="4"/>
  <c r="AD62" i="4"/>
  <c r="BP56" i="4"/>
  <c r="AB73" i="4"/>
  <c r="BN67" i="4"/>
  <c r="CR61" i="4"/>
  <c r="AC56" i="4"/>
  <c r="F73" i="4"/>
  <c r="AK75" i="4"/>
  <c r="CE69" i="4"/>
  <c r="BC65" i="4"/>
  <c r="CD62" i="4"/>
  <c r="CG59" i="4"/>
  <c r="O57" i="4"/>
  <c r="BH70" i="4"/>
  <c r="AE66" i="4"/>
  <c r="AI62" i="4"/>
  <c r="AL59" i="4"/>
  <c r="BB56" i="4"/>
  <c r="BM54" i="4"/>
  <c r="AD53" i="4"/>
  <c r="CJ51" i="4"/>
  <c r="CK50" i="4"/>
  <c r="BV49" i="4"/>
  <c r="AY48" i="4"/>
  <c r="AR47" i="4"/>
  <c r="U46" i="4"/>
  <c r="V45" i="4"/>
  <c r="G44" i="4"/>
  <c r="W75" i="4"/>
  <c r="R72" i="4"/>
  <c r="BA69" i="4"/>
  <c r="CQ67" i="4"/>
  <c r="BL66" i="4"/>
  <c r="AG65" i="4"/>
  <c r="CE63" i="4"/>
  <c r="AJ62" i="4"/>
  <c r="CH60" i="4"/>
  <c r="AM59" i="4"/>
  <c r="H58" i="4"/>
  <c r="CB56" i="4"/>
  <c r="CC55" i="4"/>
  <c r="F55" i="4"/>
  <c r="V54" i="4"/>
  <c r="AU53" i="4"/>
  <c r="CB52" i="4"/>
  <c r="P52" i="4"/>
  <c r="AW51" i="4"/>
  <c r="BV50" i="4"/>
  <c r="J50" i="4"/>
  <c r="AI49" i="4"/>
  <c r="BH48" i="4"/>
  <c r="BY47" i="4"/>
  <c r="M47" i="4"/>
  <c r="AT46" i="4"/>
  <c r="BS45" i="4"/>
  <c r="G45" i="4"/>
  <c r="AN44" i="4"/>
  <c r="BU43" i="4"/>
  <c r="I43" i="4"/>
  <c r="BJ75" i="4"/>
  <c r="BA73" i="4"/>
  <c r="BW71" i="4"/>
  <c r="BY69" i="4"/>
  <c r="CE67" i="4"/>
  <c r="AJ66" i="4"/>
  <c r="CH64" i="4"/>
  <c r="AM63" i="4"/>
  <c r="H62" i="4"/>
  <c r="BF60" i="4"/>
  <c r="AA59" i="4"/>
  <c r="BY57" i="4"/>
  <c r="BD56" i="4"/>
  <c r="BJ55" i="4"/>
  <c r="CG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BK75" i="4"/>
  <c r="BD73" i="4"/>
  <c r="BF71" i="4"/>
  <c r="BH69" i="4"/>
  <c r="BP67" i="4"/>
  <c r="U66" i="4"/>
  <c r="BS64" i="4"/>
  <c r="AN63" i="4"/>
  <c r="I62" i="4"/>
  <c r="BG60" i="4"/>
  <c r="AB59" i="4"/>
  <c r="BZ57" i="4"/>
  <c r="BE56" i="4"/>
  <c r="BK55" i="4"/>
  <c r="BY54" i="4"/>
  <c r="H54" i="4"/>
  <c r="AO53" i="4"/>
  <c r="BN52" i="4"/>
  <c r="AL75" i="4"/>
  <c r="P73" i="4"/>
  <c r="R71" i="4"/>
  <c r="AO69" i="4"/>
  <c r="CH67" i="4"/>
  <c r="AM66" i="4"/>
  <c r="H65" i="4"/>
  <c r="BF63" i="4"/>
  <c r="AA62" i="4"/>
  <c r="BY60" i="4"/>
  <c r="AT59" i="4"/>
  <c r="O58" i="4"/>
  <c r="CH56" i="4"/>
  <c r="CH55" i="4"/>
  <c r="I55" i="4"/>
  <c r="AG54" i="4"/>
  <c r="BF53" i="4"/>
  <c r="AB74" i="4"/>
  <c r="AX72" i="4"/>
  <c r="BW70" i="4"/>
  <c r="CT68" i="4"/>
  <c r="AM67" i="4"/>
  <c r="H66" i="4"/>
  <c r="BF64" i="4"/>
  <c r="AA63" i="4"/>
  <c r="BY61" i="4"/>
  <c r="AT60" i="4"/>
  <c r="O59" i="4"/>
  <c r="CC57" i="4"/>
  <c r="AV56" i="4"/>
  <c r="AU55" i="4"/>
  <c r="BS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AZ74" i="4"/>
  <c r="BV72" i="4"/>
  <c r="BD70" i="4"/>
  <c r="BF68" i="4"/>
  <c r="AA67" i="4"/>
  <c r="BY65" i="4"/>
  <c r="AT64" i="4"/>
  <c r="O63" i="4"/>
  <c r="CC61" i="4"/>
  <c r="AX60" i="4"/>
  <c r="CF58" i="4"/>
  <c r="AK57" i="4"/>
  <c r="X56" i="4"/>
  <c r="AE64" i="4"/>
  <c r="BL54" i="4"/>
  <c r="M52" i="4"/>
  <c r="CA50" i="4"/>
  <c r="AV49" i="4"/>
  <c r="Q48" i="4"/>
  <c r="BO46" i="4"/>
  <c r="T45" i="4"/>
  <c r="BR43" i="4"/>
  <c r="BB42" i="4"/>
  <c r="CH41" i="4"/>
  <c r="V41" i="4"/>
  <c r="AU40" i="4"/>
  <c r="CB39" i="4"/>
  <c r="P39" i="4"/>
  <c r="AW38" i="4"/>
  <c r="BV37" i="4"/>
  <c r="J37" i="4"/>
  <c r="AI36" i="4"/>
  <c r="BH35" i="4"/>
  <c r="BY34" i="4"/>
  <c r="M34" i="4"/>
  <c r="AT33" i="4"/>
  <c r="BS32" i="4"/>
  <c r="G32" i="4"/>
  <c r="AN31" i="4"/>
  <c r="BU30" i="4"/>
  <c r="I30" i="4"/>
  <c r="AH29" i="4"/>
  <c r="BG28" i="4"/>
  <c r="CF27" i="4"/>
  <c r="T27" i="4"/>
  <c r="AU64" i="4"/>
  <c r="AV55" i="4"/>
  <c r="BW52" i="4"/>
  <c r="AE51" i="4"/>
  <c r="CS49" i="4"/>
  <c r="BN48" i="4"/>
  <c r="S47" i="4"/>
  <c r="BA45" i="4"/>
  <c r="V44" i="4"/>
  <c r="BP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F63" i="4"/>
  <c r="L55" i="4"/>
  <c r="AI52" i="4"/>
  <c r="E31" i="15"/>
  <c r="J22" i="7"/>
  <c r="H31" i="5"/>
  <c r="G56" i="5"/>
  <c r="T44" i="5"/>
  <c r="R37" i="5"/>
  <c r="D66" i="5"/>
  <c r="G17" i="5"/>
  <c r="J70" i="5"/>
  <c r="S75" i="5"/>
  <c r="D35" i="10"/>
  <c r="Y74" i="4"/>
  <c r="AU68" i="4"/>
  <c r="BY62" i="4"/>
  <c r="AH57" i="4"/>
  <c r="CF72" i="4"/>
  <c r="AG67" i="4"/>
  <c r="BC61" i="4"/>
  <c r="CG55" i="4"/>
  <c r="AS72" i="4"/>
  <c r="CM66" i="4"/>
  <c r="AF61" i="4"/>
  <c r="I9" i="5"/>
  <c r="AE72" i="4"/>
  <c r="BR74" i="4"/>
  <c r="S69" i="4"/>
  <c r="G65" i="4"/>
  <c r="AH62" i="4"/>
  <c r="AK59" i="4"/>
  <c r="D53" i="5"/>
  <c r="AC69" i="4"/>
  <c r="CR65" i="4"/>
  <c r="S62" i="4"/>
  <c r="V59" i="4"/>
  <c r="AN56" i="4"/>
  <c r="BD54" i="4"/>
  <c r="V53" i="4"/>
  <c r="CB51" i="4"/>
  <c r="BM50" i="4"/>
  <c r="BF49" i="4"/>
  <c r="AQ48" i="4"/>
  <c r="AJ47" i="4"/>
  <c r="M46" i="4"/>
  <c r="CQ44" i="4"/>
  <c r="CJ43" i="4"/>
  <c r="CJ74" i="4"/>
  <c r="CQ71" i="4"/>
  <c r="AG69" i="4"/>
  <c r="CA67" i="4"/>
  <c r="AV66" i="4"/>
  <c r="Q65" i="4"/>
  <c r="BO63" i="4"/>
  <c r="T62" i="4"/>
  <c r="BR60" i="4"/>
  <c r="W59" i="4"/>
  <c r="CK57" i="4"/>
  <c r="BN56" i="4"/>
  <c r="BS55" i="4"/>
  <c r="CF54" i="4"/>
  <c r="N54" i="4"/>
  <c r="AM53" i="4"/>
  <c r="BT52" i="4"/>
  <c r="H52" i="4"/>
  <c r="AO51" i="4"/>
  <c r="BN50" i="4"/>
  <c r="CM49" i="4"/>
  <c r="AA49" i="4"/>
  <c r="AZ48" i="4"/>
  <c r="BQ47" i="4"/>
  <c r="E47" i="4"/>
  <c r="AL46" i="4"/>
  <c r="BK45" i="4"/>
  <c r="CR44" i="4"/>
  <c r="AF44" i="4"/>
  <c r="BM43" i="4"/>
  <c r="CT42" i="4"/>
  <c r="AD75" i="4"/>
  <c r="AF73" i="4"/>
  <c r="BC71" i="4"/>
  <c r="BE69" i="4"/>
  <c r="BO67" i="4"/>
  <c r="T66" i="4"/>
  <c r="BR64" i="4"/>
  <c r="W63" i="4"/>
  <c r="CK61" i="4"/>
  <c r="AP60" i="4"/>
  <c r="K59" i="4"/>
  <c r="BI57" i="4"/>
  <c r="AP56" i="4"/>
  <c r="AZ55" i="4"/>
  <c r="BX54" i="4"/>
  <c r="G54" i="4"/>
  <c r="AN53" i="4"/>
  <c r="BU52" i="4"/>
  <c r="I52" i="4"/>
  <c r="AH51" i="4"/>
  <c r="BG50" i="4"/>
  <c r="CF49" i="4"/>
  <c r="T49" i="4"/>
  <c r="AK48" i="4"/>
  <c r="BR47" i="4"/>
  <c r="F47" i="4"/>
  <c r="AE46" i="4"/>
  <c r="BL45" i="4"/>
  <c r="CS44" i="4"/>
  <c r="AG44" i="4"/>
  <c r="BF43" i="4"/>
  <c r="CE42" i="4"/>
  <c r="AE75" i="4"/>
  <c r="AG73" i="4"/>
  <c r="AI71" i="4"/>
  <c r="AK69" i="4"/>
  <c r="AZ67" i="4"/>
  <c r="E66" i="4"/>
  <c r="BC64" i="4"/>
  <c r="X63" i="4"/>
  <c r="BV61" i="4"/>
  <c r="AQ60" i="4"/>
  <c r="L59" i="4"/>
  <c r="BJ57" i="4"/>
  <c r="AT56" i="4"/>
  <c r="BB55" i="4"/>
  <c r="BP54" i="4"/>
  <c r="CS53" i="4"/>
  <c r="AG53" i="4"/>
  <c r="BF52" i="4"/>
  <c r="F75" i="4"/>
  <c r="BR72" i="4"/>
  <c r="CN70" i="4"/>
  <c r="T69" i="4"/>
  <c r="BR67" i="4"/>
  <c r="W66" i="4"/>
  <c r="CK64" i="4"/>
  <c r="AP63" i="4"/>
  <c r="K62" i="4"/>
  <c r="BI60" i="4"/>
  <c r="AD59" i="4"/>
  <c r="CR57" i="4"/>
  <c r="BT56" i="4"/>
  <c r="BV55" i="4"/>
  <c r="CS54" i="4"/>
  <c r="Y54" i="4"/>
  <c r="E53" i="5"/>
  <c r="G74" i="4"/>
  <c r="AD72" i="4"/>
  <c r="AZ70" i="4"/>
  <c r="BY68" i="4"/>
  <c r="W67" i="4"/>
  <c r="CK65" i="4"/>
  <c r="AP64" i="4"/>
  <c r="K63" i="4"/>
  <c r="BI61" i="4"/>
  <c r="AD60" i="4"/>
  <c r="CR58" i="4"/>
  <c r="BM57" i="4"/>
  <c r="AH56" i="4"/>
  <c r="AL55" i="4"/>
  <c r="BI54" i="4"/>
  <c r="CE53" i="4"/>
  <c r="S53" i="4"/>
  <c r="AR52" i="4"/>
  <c r="BI51" i="4"/>
  <c r="CP50" i="4"/>
  <c r="AD50" i="4"/>
  <c r="BC49" i="4"/>
  <c r="CJ48" i="4"/>
  <c r="X48" i="4"/>
  <c r="BE47" i="4"/>
  <c r="CD46" i="4"/>
  <c r="R46" i="4"/>
  <c r="AQ45" i="4"/>
  <c r="BP44" i="4"/>
  <c r="CG43" i="4"/>
  <c r="U43" i="4"/>
  <c r="N9" i="7"/>
  <c r="AE74" i="4"/>
  <c r="BB72" i="4"/>
  <c r="AI70" i="4"/>
  <c r="AP68" i="4"/>
  <c r="K67" i="4"/>
  <c r="BI65" i="4"/>
  <c r="AD64" i="4"/>
  <c r="CR62" i="4"/>
  <c r="BM61" i="4"/>
  <c r="AH60" i="4"/>
  <c r="BP58" i="4"/>
  <c r="U57" i="4"/>
  <c r="M56" i="4"/>
  <c r="CS62" i="4"/>
  <c r="AB54" i="4"/>
  <c r="CP51" i="4"/>
  <c r="BK50" i="4"/>
  <c r="AF49" i="4"/>
  <c r="CT47" i="4"/>
  <c r="AY46" i="4"/>
  <c r="CG44" i="4"/>
  <c r="BB43" i="4"/>
  <c r="AS42" i="4"/>
  <c r="BZ41" i="4"/>
  <c r="N41" i="4"/>
  <c r="AM40" i="4"/>
  <c r="BT39" i="4"/>
  <c r="H39" i="4"/>
  <c r="AO38" i="4"/>
  <c r="BN37" i="4"/>
  <c r="CM36" i="4"/>
  <c r="AA36" i="4"/>
  <c r="AZ35" i="4"/>
  <c r="BQ34" i="4"/>
  <c r="E34" i="4"/>
  <c r="AL33" i="4"/>
  <c r="BK32" i="4"/>
  <c r="CR31" i="4"/>
  <c r="AF31" i="4"/>
  <c r="BM30" i="4"/>
  <c r="CT29" i="4"/>
  <c r="Z29" i="4"/>
  <c r="AY28" i="4"/>
  <c r="BX27" i="4"/>
  <c r="L27" i="4"/>
  <c r="P63" i="4"/>
  <c r="K55" i="4"/>
  <c r="BA52" i="4"/>
  <c r="O51" i="4"/>
  <c r="CC49" i="4"/>
  <c r="AX48" i="4"/>
  <c r="CF46" i="4"/>
  <c r="AK45" i="4"/>
  <c r="F44" i="4"/>
  <c r="BC42" i="4"/>
  <c r="CA41" i="4"/>
  <c r="O41" i="4"/>
  <c r="AV40" i="4"/>
  <c r="CC39" i="4"/>
  <c r="Q39" i="4"/>
  <c r="AP38" i="4"/>
  <c r="BO37" i="4"/>
  <c r="CN36" i="4"/>
  <c r="AB36" i="4"/>
  <c r="AS35" i="4"/>
  <c r="BZ34" i="4"/>
  <c r="N34" i="4"/>
  <c r="AM33" i="4"/>
  <c r="BT32" i="4"/>
  <c r="H32" i="4"/>
  <c r="AO31" i="4"/>
  <c r="BN30" i="4"/>
  <c r="CM29" i="4"/>
  <c r="AA29" i="4"/>
  <c r="AZ28" i="4"/>
  <c r="BQ27" i="4"/>
  <c r="CJ73" i="4"/>
  <c r="CT61" i="4"/>
  <c r="BU54" i="4"/>
  <c r="D66" i="11"/>
  <c r="J54" i="14"/>
  <c r="T11" i="5"/>
  <c r="P45" i="5"/>
  <c r="P32" i="5"/>
  <c r="O30" i="5"/>
  <c r="T58" i="5"/>
  <c r="T10" i="5"/>
  <c r="F50" i="5"/>
  <c r="I57" i="5"/>
  <c r="F66" i="5"/>
  <c r="AX73" i="4"/>
  <c r="CB67" i="4"/>
  <c r="M62" i="4"/>
  <c r="BG56" i="4"/>
  <c r="T72" i="4"/>
  <c r="BF66" i="4"/>
  <c r="CJ60" i="4"/>
  <c r="U55" i="4"/>
  <c r="BZ71" i="4"/>
  <c r="AA66" i="4"/>
  <c r="BM60" i="4"/>
  <c r="AI75" i="4"/>
  <c r="BL71" i="4"/>
  <c r="F74" i="4"/>
  <c r="AR68" i="4"/>
  <c r="CJ64" i="4"/>
  <c r="R62" i="4"/>
  <c r="U59" i="4"/>
  <c r="S32" i="5"/>
  <c r="I69" i="4"/>
  <c r="P65" i="4"/>
  <c r="BP61" i="4"/>
  <c r="BS58" i="4"/>
  <c r="O56" i="4"/>
  <c r="AK54" i="4"/>
  <c r="F53" i="4"/>
  <c r="BL51" i="4"/>
  <c r="BE50" i="4"/>
  <c r="AX49" i="4"/>
  <c r="AI48" i="4"/>
  <c r="L47" i="4"/>
  <c r="CP45" i="4"/>
  <c r="CA44" i="4"/>
  <c r="CB43" i="4"/>
  <c r="BH74" i="4"/>
  <c r="AE71" i="4"/>
  <c r="L69" i="4"/>
  <c r="BK67" i="4"/>
  <c r="AF66" i="4"/>
  <c r="CT64" i="4"/>
  <c r="AY63" i="4"/>
  <c r="CG61" i="4"/>
  <c r="BB60" i="4"/>
  <c r="G59" i="4"/>
  <c r="BU57" i="4"/>
  <c r="BC56" i="4"/>
  <c r="BH55" i="4"/>
  <c r="BW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CQ74" i="4"/>
  <c r="I73" i="4"/>
  <c r="AH71" i="4"/>
  <c r="AJ69" i="4"/>
  <c r="AY67" i="4"/>
  <c r="CG65" i="4"/>
  <c r="BB64" i="4"/>
  <c r="G63" i="4"/>
  <c r="BU61" i="4"/>
  <c r="Z60" i="4"/>
  <c r="CN58" i="4"/>
  <c r="AS57" i="4"/>
  <c r="AE56" i="4"/>
  <c r="AQ55" i="4"/>
  <c r="BO54" i="4"/>
  <c r="CR53" i="4"/>
  <c r="AF53" i="4"/>
  <c r="BM52" i="4"/>
  <c r="CT51" i="4"/>
  <c r="Z51" i="4"/>
  <c r="AY50" i="4"/>
  <c r="BX49" i="4"/>
  <c r="L49" i="4"/>
  <c r="AC48" i="4"/>
  <c r="BJ47" i="4"/>
  <c r="CQ46" i="4"/>
  <c r="W46" i="4"/>
  <c r="BD45" i="4"/>
  <c r="CK44" i="4"/>
  <c r="Y44" i="4"/>
  <c r="AX43" i="4"/>
  <c r="BW42" i="4"/>
  <c r="CR74" i="4"/>
  <c r="M73" i="4"/>
  <c r="O71" i="4"/>
  <c r="Q69" i="4"/>
  <c r="AJ67" i="4"/>
  <c r="CH65" i="4"/>
  <c r="AM64" i="4"/>
  <c r="H63" i="4"/>
  <c r="BF61" i="4"/>
  <c r="AA60" i="4"/>
  <c r="BY58" i="4"/>
  <c r="AT57" i="4"/>
  <c r="AF56" i="4"/>
  <c r="AR55" i="4"/>
  <c r="BG54" i="4"/>
  <c r="CK53" i="4"/>
  <c r="Y53" i="4"/>
  <c r="AX52" i="4"/>
  <c r="BS74" i="4"/>
  <c r="AW72" i="4"/>
  <c r="BT70" i="4"/>
  <c r="CP68" i="4"/>
  <c r="BB67" i="4"/>
  <c r="G66" i="4"/>
  <c r="BU64" i="4"/>
  <c r="Z63" i="4"/>
  <c r="CN61" i="4"/>
  <c r="AS60" i="4"/>
  <c r="N59" i="4"/>
  <c r="CB57" i="4"/>
  <c r="BF56" i="4"/>
  <c r="BL55" i="4"/>
  <c r="CJ54" i="4"/>
  <c r="Q54" i="4"/>
  <c r="P12" i="5"/>
  <c r="CC73" i="4"/>
  <c r="I72" i="4"/>
  <c r="AF70" i="4"/>
  <c r="BB68" i="4"/>
  <c r="G67" i="4"/>
  <c r="BU65" i="4"/>
  <c r="Z64" i="4"/>
  <c r="CN62" i="4"/>
  <c r="AS61" i="4"/>
  <c r="N60" i="4"/>
  <c r="CB58" i="4"/>
  <c r="AW57" i="4"/>
  <c r="W56" i="4"/>
  <c r="AB55" i="4"/>
  <c r="AZ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S59" i="5"/>
  <c r="H74" i="4"/>
  <c r="AG72" i="4"/>
  <c r="L70" i="4"/>
  <c r="Z68" i="4"/>
  <c r="CN66" i="4"/>
  <c r="AS65" i="4"/>
  <c r="N64" i="4"/>
  <c r="CB62" i="4"/>
  <c r="AW61" i="4"/>
  <c r="R60" i="4"/>
  <c r="AZ58" i="4"/>
  <c r="E57" i="4"/>
  <c r="AU75" i="4"/>
  <c r="BN61" i="4"/>
  <c r="BI53" i="4"/>
  <c r="BZ51" i="4"/>
  <c r="AU50" i="4"/>
  <c r="P49" i="4"/>
  <c r="CD47" i="4"/>
  <c r="AI46" i="4"/>
  <c r="BQ44" i="4"/>
  <c r="AL43" i="4"/>
  <c r="AK42" i="4"/>
  <c r="BR41" i="4"/>
  <c r="F41" i="4"/>
  <c r="AE40" i="4"/>
  <c r="BL39" i="4"/>
  <c r="CS38" i="4"/>
  <c r="AG38" i="4"/>
  <c r="BF37" i="4"/>
  <c r="CE36" i="4"/>
  <c r="S36" i="4"/>
  <c r="AR35" i="4"/>
  <c r="BI34" i="4"/>
  <c r="CP33" i="4"/>
  <c r="AD33" i="4"/>
  <c r="BC32" i="4"/>
  <c r="CJ31" i="4"/>
  <c r="X31" i="4"/>
  <c r="BE30" i="4"/>
  <c r="CD29" i="4"/>
  <c r="R29" i="4"/>
  <c r="AQ28" i="4"/>
  <c r="BP27" i="4"/>
  <c r="CA75" i="4"/>
  <c r="CD61" i="4"/>
  <c r="BT54" i="4"/>
  <c r="AD52" i="4"/>
  <c r="CR50" i="4"/>
  <c r="BM49" i="4"/>
  <c r="AH48" i="4"/>
  <c r="BP46" i="4"/>
  <c r="U45" i="4"/>
  <c r="BS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34" i="4"/>
  <c r="AE33" i="4"/>
  <c r="BL32" i="4"/>
  <c r="CS31" i="4"/>
  <c r="AG31" i="4"/>
  <c r="BF30" i="4"/>
  <c r="CE29" i="4"/>
  <c r="S29" i="4"/>
  <c r="AR28" i="4"/>
  <c r="BI27" i="4"/>
  <c r="N72" i="4"/>
  <c r="BO60" i="4"/>
  <c r="AJ54" i="4"/>
  <c r="CE51" i="4"/>
  <c r="D53" i="9"/>
  <c r="J72" i="7"/>
  <c r="D26" i="6"/>
  <c r="O32" i="5"/>
  <c r="T20" i="5"/>
  <c r="D23" i="5"/>
  <c r="H54" i="5"/>
  <c r="L73" i="7"/>
  <c r="H28" i="5"/>
  <c r="L40" i="5"/>
  <c r="O47" i="5"/>
  <c r="BW72" i="4"/>
  <c r="P67" i="4"/>
  <c r="AT61" i="4"/>
  <c r="CF55" i="4"/>
  <c r="AK71" i="4"/>
  <c r="CE65" i="4"/>
  <c r="X60" i="4"/>
  <c r="BB54" i="4"/>
  <c r="N71" i="4"/>
  <c r="AZ65" i="4"/>
  <c r="CT59" i="4"/>
  <c r="S64" i="5"/>
  <c r="CS70" i="4"/>
  <c r="AE73" i="4"/>
  <c r="BI67" i="4"/>
  <c r="AN64" i="4"/>
  <c r="BG61" i="4"/>
  <c r="BR58" i="4"/>
  <c r="BD74" i="4"/>
  <c r="BJ68" i="4"/>
  <c r="CS64" i="4"/>
  <c r="CG60" i="4"/>
  <c r="G58" i="4"/>
  <c r="BG55" i="4"/>
  <c r="E54" i="4"/>
  <c r="BK52" i="4"/>
  <c r="BD51" i="4"/>
  <c r="AW50" i="4"/>
  <c r="Z49" i="4"/>
  <c r="S48" i="4"/>
  <c r="CG46" i="4"/>
  <c r="CH45" i="4"/>
  <c r="BS44" i="4"/>
  <c r="BD43" i="4"/>
  <c r="P74" i="4"/>
  <c r="J71" i="4"/>
  <c r="CH68" i="4"/>
  <c r="AU67" i="4"/>
  <c r="P66" i="4"/>
  <c r="CD64" i="4"/>
  <c r="AI63" i="4"/>
  <c r="BQ61" i="4"/>
  <c r="AL60" i="4"/>
  <c r="CJ58" i="4"/>
  <c r="BE57" i="4"/>
  <c r="AO56" i="4"/>
  <c r="AY55" i="4"/>
  <c r="BN54" i="4"/>
  <c r="CQ53" i="4"/>
  <c r="W53" i="4"/>
  <c r="BD52" i="4"/>
  <c r="CK51" i="4"/>
  <c r="Y51" i="4"/>
  <c r="AX50" i="4"/>
  <c r="BW49" i="4"/>
  <c r="K49" i="4"/>
  <c r="AJ48" i="4"/>
  <c r="BA47" i="4"/>
  <c r="CH46" i="4"/>
  <c r="V46" i="4"/>
  <c r="AU45" i="4"/>
  <c r="CB44" i="4"/>
  <c r="P44" i="4"/>
  <c r="AW43" i="4"/>
  <c r="BV42" i="4"/>
  <c r="BK74" i="4"/>
  <c r="CH72" i="4"/>
  <c r="K71" i="4"/>
  <c r="M69" i="4"/>
  <c r="AI67" i="4"/>
  <c r="BQ65" i="4"/>
  <c r="AL64" i="4"/>
  <c r="CJ62" i="4"/>
  <c r="BE61" i="4"/>
  <c r="J60" i="4"/>
  <c r="BX58" i="4"/>
  <c r="AC57" i="4"/>
  <c r="Q56" i="4"/>
  <c r="AH55" i="4"/>
  <c r="BF54" i="4"/>
  <c r="CJ53" i="4"/>
  <c r="X53" i="4"/>
  <c r="BE52" i="4"/>
  <c r="CD51" i="4"/>
  <c r="R51" i="4"/>
  <c r="AQ50" i="4"/>
  <c r="I43" i="15"/>
  <c r="J8" i="7"/>
  <c r="O61" i="5"/>
  <c r="F19" i="5"/>
  <c r="E9" i="5"/>
  <c r="D15" i="5"/>
  <c r="J48" i="5"/>
  <c r="F73" i="6"/>
  <c r="D8" i="5"/>
  <c r="H20" i="5"/>
  <c r="R30" i="5"/>
  <c r="K72" i="4"/>
  <c r="AW66" i="4"/>
  <c r="BS60" i="4"/>
  <c r="I41" i="5"/>
  <c r="BR70" i="4"/>
  <c r="S65" i="4"/>
  <c r="BE59" i="4"/>
  <c r="L29" i="5"/>
  <c r="AM70" i="4"/>
  <c r="BQ64" i="4"/>
  <c r="Z59" i="4"/>
  <c r="CF75" i="4"/>
  <c r="AG70" i="4"/>
  <c r="BL72" i="4"/>
  <c r="CP66" i="4"/>
  <c r="X64" i="4"/>
  <c r="AQ61" i="4"/>
  <c r="BB58" i="4"/>
  <c r="O74" i="4"/>
  <c r="BZ67" i="4"/>
  <c r="BM64" i="4"/>
  <c r="BQ60" i="4"/>
  <c r="CJ57" i="4"/>
  <c r="AX55" i="4"/>
  <c r="CP53" i="4"/>
  <c r="BC52" i="4"/>
  <c r="AF51" i="4"/>
  <c r="AG50" i="4"/>
  <c r="R49" i="4"/>
  <c r="K48" i="4"/>
  <c r="BY46" i="4"/>
  <c r="BJ45" i="4"/>
  <c r="BC44" i="4"/>
  <c r="AV43" i="4"/>
  <c r="BT73" i="4"/>
  <c r="CF70" i="4"/>
  <c r="BN68" i="4"/>
  <c r="AE67" i="4"/>
  <c r="CS65" i="4"/>
  <c r="BN64" i="4"/>
  <c r="S63" i="4"/>
  <c r="BA61" i="4"/>
  <c r="V60" i="4"/>
  <c r="BT58" i="4"/>
  <c r="AO57" i="4"/>
  <c r="AD56" i="4"/>
  <c r="AP55" i="4"/>
  <c r="BE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AN74" i="4"/>
  <c r="BM72" i="4"/>
  <c r="CJ70" i="4"/>
  <c r="BQ68" i="4"/>
  <c r="S67" i="4"/>
  <c r="BA65" i="4"/>
  <c r="V64" i="4"/>
  <c r="BT62" i="4"/>
  <c r="AO61" i="4"/>
  <c r="CM59" i="4"/>
  <c r="BH58" i="4"/>
  <c r="M57" i="4"/>
  <c r="G56" i="4"/>
  <c r="Y55" i="4"/>
  <c r="AW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AR74" i="4"/>
  <c r="BN72" i="4"/>
  <c r="BP70" i="4"/>
  <c r="AY68" i="4"/>
  <c r="CG66" i="4"/>
  <c r="BB65" i="4"/>
  <c r="G64" i="4"/>
  <c r="BU62" i="4"/>
  <c r="Z61" i="4"/>
  <c r="CN59" i="4"/>
  <c r="AS58" i="4"/>
  <c r="N57" i="4"/>
  <c r="H56" i="4"/>
  <c r="Z55" i="4"/>
  <c r="AO54" i="4"/>
  <c r="BU53" i="4"/>
  <c r="I53" i="4"/>
  <c r="AH52" i="4"/>
  <c r="X74" i="4"/>
  <c r="F72" i="4"/>
  <c r="AB70" i="4"/>
  <c r="BA68" i="4"/>
  <c r="V67" i="4"/>
  <c r="BT65" i="4"/>
  <c r="AO64" i="4"/>
  <c r="CM62" i="4"/>
  <c r="BH61" i="4"/>
  <c r="M60" i="4"/>
  <c r="CA58" i="4"/>
  <c r="AV57" i="4"/>
  <c r="AG56" i="4"/>
  <c r="AT55" i="4"/>
  <c r="BQ54" i="4"/>
  <c r="CT53" i="4"/>
  <c r="AM75" i="4"/>
  <c r="AN73" i="4"/>
  <c r="BK71" i="4"/>
  <c r="CG69" i="4"/>
  <c r="V68" i="4"/>
  <c r="BT66" i="4"/>
  <c r="AO65" i="4"/>
  <c r="CM63" i="4"/>
  <c r="BH62" i="4"/>
  <c r="M61" i="4"/>
  <c r="CA59" i="4"/>
  <c r="AV58" i="4"/>
  <c r="Q57" i="4"/>
  <c r="CS55" i="4"/>
  <c r="J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BZ75" i="4"/>
  <c r="BL73" i="4"/>
  <c r="BN71" i="4"/>
  <c r="BP69" i="4"/>
  <c r="CM67" i="4"/>
  <c r="BH66" i="4"/>
  <c r="M65" i="4"/>
  <c r="CA63" i="4"/>
  <c r="AV62" i="4"/>
  <c r="Q61" i="4"/>
  <c r="BO59" i="4"/>
  <c r="T58" i="4"/>
  <c r="BV56" i="4"/>
  <c r="BO71" i="4"/>
  <c r="BR57" i="4"/>
  <c r="R53" i="4"/>
  <c r="AT51" i="4"/>
  <c r="O50" i="4"/>
  <c r="CC48" i="4"/>
  <c r="AX47" i="4"/>
  <c r="CF45" i="4"/>
  <c r="AK44" i="4"/>
  <c r="G43" i="4"/>
  <c r="U42" i="4"/>
  <c r="BB41" i="4"/>
  <c r="CA40" i="4"/>
  <c r="O40" i="4"/>
  <c r="AV39" i="4"/>
  <c r="CC38" i="4"/>
  <c r="Q38" i="4"/>
  <c r="AP37" i="4"/>
  <c r="BO36" i="4"/>
  <c r="CN35" i="4"/>
  <c r="AB35" i="4"/>
  <c r="AS34" i="4"/>
  <c r="BZ33" i="4"/>
  <c r="N33" i="4"/>
  <c r="AM32" i="4"/>
  <c r="BT31" i="4"/>
  <c r="H31" i="4"/>
  <c r="AO30" i="4"/>
  <c r="BN29" i="4"/>
  <c r="CM28" i="4"/>
  <c r="AA28" i="4"/>
  <c r="AZ27" i="4"/>
  <c r="P70" i="4"/>
  <c r="T59" i="4"/>
  <c r="BP53" i="4"/>
  <c r="CQ51" i="4"/>
  <c r="BL50" i="4"/>
  <c r="AG49" i="4"/>
  <c r="CE47" i="4"/>
  <c r="AJ46" i="4"/>
  <c r="CH44" i="4"/>
  <c r="AM43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I68" i="4"/>
  <c r="E58" i="4"/>
  <c r="AR53" i="4"/>
  <c r="L18" i="7"/>
  <c r="D21" i="10"/>
  <c r="M43" i="5"/>
  <c r="O8" i="5"/>
  <c r="F49" i="6"/>
  <c r="T7" i="5"/>
  <c r="G41" i="5"/>
  <c r="F17" i="6"/>
  <c r="J67" i="5"/>
  <c r="D21" i="6"/>
  <c r="T8" i="5"/>
  <c r="AJ71" i="4"/>
  <c r="BV65" i="4"/>
  <c r="G60" i="4"/>
  <c r="BU75" i="4"/>
  <c r="F70" i="4"/>
  <c r="AR64" i="4"/>
  <c r="CD58" i="4"/>
  <c r="AP75" i="4"/>
  <c r="BT69" i="4"/>
  <c r="E64" i="4"/>
  <c r="AY58" i="4"/>
  <c r="T75" i="4"/>
  <c r="BF69" i="4"/>
  <c r="CS71" i="4"/>
  <c r="AT66" i="4"/>
  <c r="BU63" i="4"/>
  <c r="CF60" i="4"/>
  <c r="F58" i="4"/>
  <c r="CC72" i="4"/>
  <c r="BJ67" i="4"/>
  <c r="CD63" i="4"/>
  <c r="BA60" i="4"/>
  <c r="BT57" i="4"/>
  <c r="AO55" i="4"/>
  <c r="CH53" i="4"/>
  <c r="AU52" i="4"/>
  <c r="X51" i="4"/>
  <c r="Y50" i="4"/>
  <c r="J49" i="4"/>
  <c r="BX47" i="4"/>
  <c r="BI46" i="4"/>
  <c r="BB45" i="4"/>
  <c r="AU44" i="4"/>
  <c r="AN43" i="4"/>
  <c r="H73" i="4"/>
  <c r="AQ70" i="4"/>
  <c r="AT68" i="4"/>
  <c r="O67" i="4"/>
  <c r="CC65" i="4"/>
  <c r="AX64" i="4"/>
  <c r="CF62" i="4"/>
  <c r="AK61" i="4"/>
  <c r="F60" i="4"/>
  <c r="BD58" i="4"/>
  <c r="Y57" i="4"/>
  <c r="P56" i="4"/>
  <c r="AG55" i="4"/>
  <c r="AV54" i="4"/>
  <c r="BS53" i="4"/>
  <c r="G53" i="4"/>
  <c r="AN52" i="4"/>
  <c r="BU51" i="4"/>
  <c r="I51" i="4"/>
  <c r="AH50" i="4"/>
  <c r="BG49" i="4"/>
  <c r="CF48" i="4"/>
  <c r="T48" i="4"/>
  <c r="AK47" i="4"/>
  <c r="BR46" i="4"/>
  <c r="F46" i="4"/>
  <c r="AE45" i="4"/>
  <c r="BL44" i="4"/>
  <c r="CS43" i="4"/>
  <c r="AG43" i="4"/>
  <c r="BF42" i="4"/>
  <c r="T74" i="4"/>
  <c r="AP72" i="4"/>
  <c r="BO70" i="4"/>
  <c r="AX68" i="4"/>
  <c r="CF66" i="4"/>
  <c r="AK65" i="4"/>
  <c r="F64" i="4"/>
  <c r="BD62" i="4"/>
  <c r="Y61" i="4"/>
  <c r="BW59" i="4"/>
  <c r="AR58" i="4"/>
  <c r="CQ56" i="4"/>
  <c r="CP55" i="4"/>
  <c r="P55" i="4"/>
  <c r="AN54" i="4"/>
  <c r="BT53" i="4"/>
  <c r="H53" i="4"/>
  <c r="AO52" i="4"/>
  <c r="BN51" i="4"/>
  <c r="CM50" i="4"/>
  <c r="AA50" i="4"/>
  <c r="AZ49" i="4"/>
  <c r="BQ48" i="4"/>
  <c r="E48" i="4"/>
  <c r="AL47" i="4"/>
  <c r="BK46" i="4"/>
  <c r="CR45" i="4"/>
  <c r="AF45" i="4"/>
  <c r="BM44" i="4"/>
  <c r="CT43" i="4"/>
  <c r="Z43" i="4"/>
  <c r="AY42" i="4"/>
  <c r="W74" i="4"/>
  <c r="AT72" i="4"/>
  <c r="AV70" i="4"/>
  <c r="AI68" i="4"/>
  <c r="BQ66" i="4"/>
  <c r="AL65" i="4"/>
  <c r="CJ63" i="4"/>
  <c r="BE62" i="4"/>
  <c r="J61" i="4"/>
  <c r="BX59" i="4"/>
  <c r="AC58" i="4"/>
  <c r="CR56" i="4"/>
  <c r="CQ55" i="4"/>
  <c r="Q55" i="4"/>
  <c r="AF54" i="4"/>
  <c r="BM53" i="4"/>
  <c r="CT52" i="4"/>
  <c r="J46" i="5"/>
  <c r="CB73" i="4"/>
  <c r="CD71" i="4"/>
  <c r="H70" i="4"/>
  <c r="AK68" i="4"/>
  <c r="F67" i="4"/>
  <c r="BD65" i="4"/>
  <c r="Y64" i="4"/>
  <c r="BW62" i="4"/>
  <c r="AR61" i="4"/>
  <c r="CP59" i="4"/>
  <c r="BK58" i="4"/>
  <c r="AF57" i="4"/>
  <c r="V56" i="4"/>
  <c r="AJ55" i="4"/>
  <c r="BH54" i="4"/>
  <c r="CD53" i="4"/>
  <c r="G75" i="4"/>
  <c r="Q73" i="4"/>
  <c r="AP71" i="4"/>
  <c r="BM69" i="4"/>
  <c r="F68" i="4"/>
  <c r="BD66" i="4"/>
  <c r="Y65" i="4"/>
  <c r="BW63" i="4"/>
  <c r="AR62" i="4"/>
  <c r="CP60" i="4"/>
  <c r="BK59" i="4"/>
  <c r="AF58" i="4"/>
  <c r="CT56" i="4"/>
  <c r="BW55" i="4"/>
  <c r="CT54" i="4"/>
  <c r="Z54" i="4"/>
  <c r="AY53" i="4"/>
  <c r="BX52" i="4"/>
  <c r="L52" i="4"/>
  <c r="AC51" i="4"/>
  <c r="BJ50" i="4"/>
  <c r="CQ49" i="4"/>
  <c r="W49" i="4"/>
  <c r="BD48" i="4"/>
  <c r="CK47" i="4"/>
  <c r="Y47" i="4"/>
  <c r="AX46" i="4"/>
  <c r="BW45" i="4"/>
  <c r="K45" i="4"/>
  <c r="AJ44" i="4"/>
  <c r="BA43" i="4"/>
  <c r="CH42" i="4"/>
  <c r="AT75" i="4"/>
  <c r="AO73" i="4"/>
  <c r="AQ71" i="4"/>
  <c r="AS69" i="4"/>
  <c r="BW67" i="4"/>
  <c r="AR66" i="4"/>
  <c r="CP64" i="4"/>
  <c r="BK63" i="4"/>
  <c r="AF62" i="4"/>
  <c r="CT60" i="4"/>
  <c r="AY59" i="4"/>
  <c r="CG57" i="4"/>
  <c r="BK56" i="4"/>
  <c r="CN69" i="4"/>
  <c r="AX56" i="4"/>
  <c r="BR52" i="4"/>
  <c r="AD51" i="4"/>
  <c r="CR49" i="4"/>
  <c r="BM48" i="4"/>
  <c r="AH47" i="4"/>
  <c r="BP45" i="4"/>
  <c r="U44" i="4"/>
  <c r="CN42" i="4"/>
  <c r="M42" i="4"/>
  <c r="AT41" i="4"/>
  <c r="BS40" i="4"/>
  <c r="G40" i="4"/>
  <c r="AN39" i="4"/>
  <c r="BU38" i="4"/>
  <c r="I38" i="4"/>
  <c r="AH37" i="4"/>
  <c r="BG36" i="4"/>
  <c r="CF35" i="4"/>
  <c r="T35" i="4"/>
  <c r="AK34" i="4"/>
  <c r="BR33" i="4"/>
  <c r="F33" i="4"/>
  <c r="AE32" i="4"/>
  <c r="BL31" i="4"/>
  <c r="CS30" i="4"/>
  <c r="AG30" i="4"/>
  <c r="BF29" i="4"/>
  <c r="CE28" i="4"/>
  <c r="S28" i="4"/>
  <c r="AR27" i="4"/>
  <c r="AQ68" i="4"/>
  <c r="CH57" i="4"/>
  <c r="AP53" i="4"/>
  <c r="CA51" i="4"/>
  <c r="AV50" i="4"/>
  <c r="Q49" i="4"/>
  <c r="BO47" i="4"/>
  <c r="T46" i="4"/>
  <c r="BR44" i="4"/>
  <c r="W43" i="4"/>
  <c r="V42" i="4"/>
  <c r="AU41" i="4"/>
  <c r="CB40" i="4"/>
  <c r="P40" i="4"/>
  <c r="AW39" i="4"/>
  <c r="BV38" i="4"/>
  <c r="J38" i="4"/>
  <c r="AI37" i="4"/>
  <c r="BH36" i="4"/>
  <c r="BY35" i="4"/>
  <c r="M35" i="4"/>
  <c r="AT34" i="4"/>
  <c r="BS33" i="4"/>
  <c r="G33" i="4"/>
  <c r="AN32" i="4"/>
  <c r="BU31" i="4"/>
  <c r="I31" i="4"/>
  <c r="AH30" i="4"/>
  <c r="BG29" i="4"/>
  <c r="CF28" i="4"/>
  <c r="T28" i="4"/>
  <c r="AK27" i="4"/>
  <c r="AB67" i="4"/>
  <c r="BZ56" i="4"/>
  <c r="U53" i="4"/>
  <c r="AI51" i="4"/>
  <c r="I62" i="7"/>
  <c r="S48" i="5"/>
  <c r="BI63" i="4"/>
  <c r="AG71" i="4"/>
  <c r="U60" i="4"/>
  <c r="BP47" i="4"/>
  <c r="CR66" i="4"/>
  <c r="F56" i="4"/>
  <c r="Z50" i="4"/>
  <c r="BD44" i="4"/>
  <c r="BP66" i="4"/>
  <c r="CD55" i="4"/>
  <c r="S50" i="4"/>
  <c r="AD47" i="4"/>
  <c r="BE44" i="4"/>
  <c r="CS73" i="4"/>
  <c r="BA66" i="4"/>
  <c r="CM60" i="4"/>
  <c r="CE55" i="4"/>
  <c r="CD52" i="4"/>
  <c r="CF69" i="4"/>
  <c r="I64" i="4"/>
  <c r="AU58" i="4"/>
  <c r="AY54" i="4"/>
  <c r="S71" i="4"/>
  <c r="I65" i="4"/>
  <c r="AU59" i="4"/>
  <c r="CK54" i="4"/>
  <c r="CG51" i="4"/>
  <c r="O49" i="4"/>
  <c r="AP46" i="4"/>
  <c r="AS43" i="4"/>
  <c r="W71" i="4"/>
  <c r="BZ64" i="4"/>
  <c r="AI59" i="4"/>
  <c r="CA55" i="4"/>
  <c r="AW48" i="4"/>
  <c r="CA42" i="4"/>
  <c r="CR39" i="4"/>
  <c r="Z37" i="4"/>
  <c r="AC34" i="4"/>
  <c r="BD31" i="4"/>
  <c r="BW28" i="4"/>
  <c r="BL56" i="4"/>
  <c r="CT48" i="4"/>
  <c r="H43" i="4"/>
  <c r="H40" i="4"/>
  <c r="AA37" i="4"/>
  <c r="AL34" i="4"/>
  <c r="BM31" i="4"/>
  <c r="BX28" i="4"/>
  <c r="CK55" i="4"/>
  <c r="BP50" i="4"/>
  <c r="U49" i="4"/>
  <c r="BS47" i="4"/>
  <c r="AN46" i="4"/>
  <c r="I45" i="4"/>
  <c r="BG43" i="4"/>
  <c r="AU42" i="4"/>
  <c r="CB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BG30" i="4"/>
  <c r="CF29" i="4"/>
  <c r="T29" i="4"/>
  <c r="AH72" i="4"/>
  <c r="CE60" i="4"/>
  <c r="AR54" i="4"/>
  <c r="S52" i="4"/>
  <c r="BA50" i="4"/>
  <c r="V49" i="4"/>
  <c r="BT47" i="4"/>
  <c r="AO46" i="4"/>
  <c r="CM44" i="4"/>
  <c r="BH43" i="4"/>
  <c r="AV42" i="4"/>
  <c r="CC41" i="4"/>
  <c r="Q41" i="4"/>
  <c r="AP40" i="4"/>
  <c r="BO39" i="4"/>
  <c r="CN38" i="4"/>
  <c r="AB38" i="4"/>
  <c r="AS37" i="4"/>
  <c r="BZ36" i="4"/>
  <c r="N36" i="4"/>
  <c r="AM35" i="4"/>
  <c r="BT34" i="4"/>
  <c r="H34" i="4"/>
  <c r="AO33" i="4"/>
  <c r="BN32" i="4"/>
  <c r="CM31" i="4"/>
  <c r="AA31" i="4"/>
  <c r="AZ30" i="4"/>
  <c r="BQ29" i="4"/>
  <c r="E29" i="4"/>
  <c r="E69" i="4"/>
  <c r="F57" i="4"/>
  <c r="AB53" i="4"/>
  <c r="BR51" i="4"/>
  <c r="W50" i="4"/>
  <c r="CK48" i="4"/>
  <c r="AP47" i="4"/>
  <c r="K46" i="4"/>
  <c r="BI44" i="4"/>
  <c r="AD43" i="4"/>
  <c r="AG42" i="4"/>
  <c r="BF41" i="4"/>
  <c r="CE40" i="4"/>
  <c r="S40" i="4"/>
  <c r="AR39" i="4"/>
  <c r="BI38" i="4"/>
  <c r="CP37" i="4"/>
  <c r="AD37" i="4"/>
  <c r="BC36" i="4"/>
  <c r="CJ35" i="4"/>
  <c r="X35" i="4"/>
  <c r="BE34" i="4"/>
  <c r="BZ72" i="4"/>
  <c r="CF59" i="4"/>
  <c r="CF53" i="4"/>
  <c r="F52" i="4"/>
  <c r="BD50" i="4"/>
  <c r="Y49" i="4"/>
  <c r="BW47" i="4"/>
  <c r="AR46" i="4"/>
  <c r="CP44" i="4"/>
  <c r="BK43" i="4"/>
  <c r="AH42" i="4"/>
  <c r="BG41" i="4"/>
  <c r="CF40" i="4"/>
  <c r="T40" i="4"/>
  <c r="AK39" i="4"/>
  <c r="BR38" i="4"/>
  <c r="F38" i="4"/>
  <c r="AE37" i="4"/>
  <c r="BL36" i="4"/>
  <c r="CS35" i="4"/>
  <c r="AG35" i="4"/>
  <c r="BF34" i="4"/>
  <c r="CE33" i="4"/>
  <c r="S33" i="4"/>
  <c r="AR32" i="4"/>
  <c r="BI31" i="4"/>
  <c r="CT72" i="4"/>
  <c r="AH61" i="4"/>
  <c r="T54" i="4"/>
  <c r="Z52" i="4"/>
  <c r="M50" i="4"/>
  <c r="CE44" i="4"/>
  <c r="M41" i="4"/>
  <c r="AV38" i="4"/>
  <c r="CE35" i="4"/>
  <c r="AX33" i="4"/>
  <c r="BS31" i="4"/>
  <c r="X30" i="4"/>
  <c r="BV28" i="4"/>
  <c r="CC27" i="4"/>
  <c r="CR26" i="4"/>
  <c r="AF26" i="4"/>
  <c r="BM25" i="4"/>
  <c r="CT24" i="4"/>
  <c r="Z24" i="4"/>
  <c r="AY23" i="4"/>
  <c r="BX22" i="4"/>
  <c r="L22" i="4"/>
  <c r="AC21" i="4"/>
  <c r="BJ20" i="4"/>
  <c r="CQ19" i="4"/>
  <c r="W19" i="4"/>
  <c r="BD18" i="4"/>
  <c r="CK17" i="4"/>
  <c r="Y17" i="4"/>
  <c r="AX16" i="4"/>
  <c r="BW15" i="4"/>
  <c r="K15" i="4"/>
  <c r="AJ14" i="4"/>
  <c r="BA13" i="4"/>
  <c r="CH12" i="4"/>
  <c r="V12" i="4"/>
  <c r="AU11" i="4"/>
  <c r="CB10" i="4"/>
  <c r="P10" i="4"/>
  <c r="AW9" i="4"/>
  <c r="BV8" i="4"/>
  <c r="J8" i="4"/>
  <c r="AI7" i="4"/>
  <c r="BK54" i="4"/>
  <c r="BK47" i="4"/>
  <c r="S42" i="4"/>
  <c r="BB39" i="4"/>
  <c r="BE36" i="4"/>
  <c r="AZ33" i="4"/>
  <c r="BX31" i="4"/>
  <c r="M30" i="4"/>
  <c r="CA28" i="4"/>
  <c r="CD27" i="4"/>
  <c r="CS26" i="4"/>
  <c r="AG26" i="4"/>
  <c r="BF25" i="4"/>
  <c r="CE24" i="4"/>
  <c r="S24" i="4"/>
  <c r="AR23" i="4"/>
  <c r="BI22" i="4"/>
  <c r="CP21" i="4"/>
  <c r="AD21" i="4"/>
  <c r="BC20" i="4"/>
  <c r="CJ19" i="4"/>
  <c r="X19" i="4"/>
  <c r="BE18" i="4"/>
  <c r="CD17" i="4"/>
  <c r="R17" i="4"/>
  <c r="AQ16" i="4"/>
  <c r="BP15" i="4"/>
  <c r="CG14" i="4"/>
  <c r="U14" i="4"/>
  <c r="BB13" i="4"/>
  <c r="CA12" i="4"/>
  <c r="O12" i="4"/>
  <c r="AV11" i="4"/>
  <c r="CC10" i="4"/>
  <c r="Q10" i="4"/>
  <c r="AP9" i="4"/>
  <c r="BO8" i="4"/>
  <c r="CN7" i="4"/>
  <c r="AB7" i="4"/>
  <c r="CC62" i="4"/>
  <c r="CS46" i="4"/>
  <c r="CG41" i="4"/>
  <c r="CJ38" i="4"/>
  <c r="CM35" i="4"/>
  <c r="BA33" i="4"/>
  <c r="BC31" i="4"/>
  <c r="N30" i="4"/>
  <c r="CB28" i="4"/>
  <c r="CE27" i="4"/>
  <c r="CT26" i="4"/>
  <c r="Z26" i="4"/>
  <c r="AY25" i="4"/>
  <c r="BX24" i="4"/>
  <c r="L24" i="4"/>
  <c r="AC23" i="4"/>
  <c r="BJ22" i="4"/>
  <c r="CQ21" i="4"/>
  <c r="W21" i="4"/>
  <c r="BD20" i="4"/>
  <c r="CK19" i="4"/>
  <c r="Y19" i="4"/>
  <c r="AX18" i="4"/>
  <c r="M30" i="7"/>
  <c r="J59" i="5"/>
  <c r="R58" i="4"/>
  <c r="AD66" i="4"/>
  <c r="AN57" i="4"/>
  <c r="BA46" i="4"/>
  <c r="BM65" i="4"/>
  <c r="X55" i="4"/>
  <c r="AY49" i="4"/>
  <c r="CK43" i="4"/>
  <c r="U65" i="4"/>
  <c r="G55" i="4"/>
  <c r="BP49" i="4"/>
  <c r="CA46" i="4"/>
  <c r="Q44" i="4"/>
  <c r="CK72" i="4"/>
  <c r="BR65" i="4"/>
  <c r="K60" i="4"/>
  <c r="AI55" i="4"/>
  <c r="AP52" i="4"/>
  <c r="BV68" i="4"/>
  <c r="J63" i="4"/>
  <c r="BL57" i="4"/>
  <c r="I54" i="4"/>
  <c r="K70" i="4"/>
  <c r="J64" i="4"/>
  <c r="BL58" i="4"/>
  <c r="AQ54" i="4"/>
  <c r="AS51" i="4"/>
  <c r="BT48" i="4"/>
  <c r="CM45" i="4"/>
  <c r="E43" i="4"/>
  <c r="CK69" i="4"/>
  <c r="CQ63" i="4"/>
  <c r="AJ58" i="4"/>
  <c r="AK53" i="4"/>
  <c r="BN47" i="4"/>
  <c r="AC42" i="4"/>
  <c r="BD39" i="4"/>
  <c r="BW36" i="4"/>
  <c r="CH33" i="4"/>
  <c r="P31" i="4"/>
  <c r="AI28" i="4"/>
  <c r="AI54" i="4"/>
  <c r="R48" i="4"/>
  <c r="AL42" i="4"/>
  <c r="BM39" i="4"/>
  <c r="BX36" i="4"/>
  <c r="CQ33" i="4"/>
  <c r="Y31" i="4"/>
  <c r="AJ28" i="4"/>
  <c r="BQ53" i="4"/>
  <c r="AZ50" i="4"/>
  <c r="E49" i="4"/>
  <c r="BC47" i="4"/>
  <c r="X46" i="4"/>
  <c r="BV44" i="4"/>
  <c r="AQ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BG70" i="4"/>
  <c r="AZ59" i="4"/>
  <c r="K54" i="4"/>
  <c r="CF51" i="4"/>
  <c r="AK50" i="4"/>
  <c r="F49" i="4"/>
  <c r="BD47" i="4"/>
  <c r="Y46" i="4"/>
  <c r="BW44" i="4"/>
  <c r="AR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BH67" i="4"/>
  <c r="BF55" i="4"/>
  <c r="E53" i="4"/>
  <c r="BB51" i="4"/>
  <c r="G50" i="4"/>
  <c r="BU48" i="4"/>
  <c r="Z47" i="4"/>
  <c r="CN45" i="4"/>
  <c r="AS44" i="4"/>
  <c r="N43" i="4"/>
  <c r="Y42" i="4"/>
  <c r="AX41" i="4"/>
  <c r="BW40" i="4"/>
  <c r="K40" i="4"/>
  <c r="AJ39" i="4"/>
  <c r="BA38" i="4"/>
  <c r="CH37" i="4"/>
  <c r="V37" i="4"/>
  <c r="AU36" i="4"/>
  <c r="CB35" i="4"/>
  <c r="P35" i="4"/>
  <c r="AW34" i="4"/>
  <c r="AB69" i="4"/>
  <c r="BA58" i="4"/>
  <c r="AZ53" i="4"/>
  <c r="BS51" i="4"/>
  <c r="AN50" i="4"/>
  <c r="I49" i="4"/>
  <c r="BG47" i="4"/>
  <c r="AB46" i="4"/>
  <c r="BZ44" i="4"/>
  <c r="AU43" i="4"/>
  <c r="Z42" i="4"/>
  <c r="AY41" i="4"/>
  <c r="BX40" i="4"/>
  <c r="L40" i="4"/>
  <c r="AC39" i="4"/>
  <c r="BJ38" i="4"/>
  <c r="CQ37" i="4"/>
  <c r="W37" i="4"/>
  <c r="BD36" i="4"/>
  <c r="CK35" i="4"/>
  <c r="Y35" i="4"/>
  <c r="AX34" i="4"/>
  <c r="BW33" i="4"/>
  <c r="K33" i="4"/>
  <c r="AJ32" i="4"/>
  <c r="BA31" i="4"/>
  <c r="Z71" i="4"/>
  <c r="BQ58" i="4"/>
  <c r="CG53" i="4"/>
  <c r="J52" i="4"/>
  <c r="AT49" i="4"/>
  <c r="S44" i="4"/>
  <c r="BZ40" i="4"/>
  <c r="P38" i="4"/>
  <c r="AY35" i="4"/>
  <c r="AB33" i="4"/>
  <c r="AZ31" i="4"/>
  <c r="H30" i="4"/>
  <c r="BJ28" i="4"/>
  <c r="BS27" i="4"/>
  <c r="CJ26" i="4"/>
  <c r="X26" i="4"/>
  <c r="BE25" i="4"/>
  <c r="CD24" i="4"/>
  <c r="R24" i="4"/>
  <c r="AQ23" i="4"/>
  <c r="BP22" i="4"/>
  <c r="CG21" i="4"/>
  <c r="U21" i="4"/>
  <c r="BB20" i="4"/>
  <c r="CA19" i="4"/>
  <c r="O19" i="4"/>
  <c r="AV18" i="4"/>
  <c r="CC17" i="4"/>
  <c r="Q17" i="4"/>
  <c r="AP16" i="4"/>
  <c r="BO15" i="4"/>
  <c r="CN14" i="4"/>
  <c r="AB14" i="4"/>
  <c r="AS13" i="4"/>
  <c r="BZ12" i="4"/>
  <c r="N12" i="4"/>
  <c r="AM11" i="4"/>
  <c r="BT10" i="4"/>
  <c r="H10" i="4"/>
  <c r="AO9" i="4"/>
  <c r="BN8" i="4"/>
  <c r="CM7" i="4"/>
  <c r="AA7" i="4"/>
  <c r="AT52" i="4"/>
  <c r="CR46" i="4"/>
  <c r="CF41" i="4"/>
  <c r="V39" i="4"/>
  <c r="Y36" i="4"/>
  <c r="AC33" i="4"/>
  <c r="BB31" i="4"/>
  <c r="CP29" i="4"/>
  <c r="BK28" i="4"/>
  <c r="BT27" i="4"/>
  <c r="CK26" i="4"/>
  <c r="Y26" i="4"/>
  <c r="AX25" i="4"/>
  <c r="BW24" i="4"/>
  <c r="K24" i="4"/>
  <c r="AJ23" i="4"/>
  <c r="BA22" i="4"/>
  <c r="CH21" i="4"/>
  <c r="V21" i="4"/>
  <c r="AU20" i="4"/>
  <c r="CB19" i="4"/>
  <c r="P19" i="4"/>
  <c r="AW18" i="4"/>
  <c r="BV17" i="4"/>
  <c r="J17" i="4"/>
  <c r="AI16" i="4"/>
  <c r="BH15" i="4"/>
  <c r="BY14" i="4"/>
  <c r="M14" i="4"/>
  <c r="AT13" i="4"/>
  <c r="BS12" i="4"/>
  <c r="G12" i="4"/>
  <c r="AN11" i="4"/>
  <c r="BU10" i="4"/>
  <c r="I10" i="4"/>
  <c r="AH9" i="4"/>
  <c r="BG8" i="4"/>
  <c r="CF7" i="4"/>
  <c r="T7" i="4"/>
  <c r="BQ52" i="4"/>
  <c r="AG46" i="4"/>
  <c r="BA41" i="4"/>
  <c r="BD38" i="4"/>
  <c r="BG35" i="4"/>
  <c r="AH33" i="4"/>
  <c r="AJ31" i="4"/>
  <c r="CQ29" i="4"/>
  <c r="BL28" i="4"/>
  <c r="BU27" i="4"/>
  <c r="CD26" i="4"/>
  <c r="R26" i="4"/>
  <c r="AQ25" i="4"/>
  <c r="BP24" i="4"/>
  <c r="CG23" i="4"/>
  <c r="U23" i="4"/>
  <c r="BB22" i="4"/>
  <c r="CA21" i="4"/>
  <c r="O21" i="4"/>
  <c r="AV20" i="4"/>
  <c r="CC19" i="4"/>
  <c r="S25" i="5"/>
  <c r="R27" i="5"/>
  <c r="BO74" i="4"/>
  <c r="BE63" i="4"/>
  <c r="W55" i="4"/>
  <c r="AT45" i="4"/>
  <c r="AH64" i="4"/>
  <c r="AM54" i="4"/>
  <c r="BX48" i="4"/>
  <c r="Y43" i="4"/>
  <c r="BS63" i="4"/>
  <c r="AE54" i="4"/>
  <c r="AR49" i="4"/>
  <c r="BC46" i="4"/>
  <c r="CD43" i="4"/>
  <c r="Y72" i="4"/>
  <c r="V65" i="4"/>
  <c r="BH59" i="4"/>
  <c r="H55" i="4"/>
  <c r="O12" i="5"/>
  <c r="U68" i="4"/>
  <c r="BG62" i="4"/>
  <c r="P57" i="4"/>
  <c r="BV53" i="4"/>
  <c r="AR69" i="4"/>
  <c r="BG63" i="4"/>
  <c r="P58" i="4"/>
  <c r="R54" i="4"/>
  <c r="U51" i="4"/>
  <c r="AV48" i="4"/>
  <c r="BO45" i="4"/>
  <c r="BZ42" i="4"/>
  <c r="Y69" i="4"/>
  <c r="AU63" i="4"/>
  <c r="BQ57" i="4"/>
  <c r="AY52" i="4"/>
  <c r="R47" i="4"/>
  <c r="E42" i="4"/>
  <c r="AF39" i="4"/>
  <c r="AY36" i="4"/>
  <c r="BJ33" i="4"/>
  <c r="CK30" i="4"/>
  <c r="K28" i="4"/>
  <c r="T53" i="4"/>
  <c r="AY47" i="4"/>
  <c r="N42" i="4"/>
  <c r="AO39" i="4"/>
  <c r="AZ36" i="4"/>
  <c r="BK33" i="4"/>
  <c r="CT30" i="4"/>
  <c r="L28" i="4"/>
  <c r="BY52" i="4"/>
  <c r="AJ50" i="4"/>
  <c r="CH48" i="4"/>
  <c r="AM47" i="4"/>
  <c r="H46" i="4"/>
  <c r="BF44" i="4"/>
  <c r="AA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CD68" i="4"/>
  <c r="U58" i="4"/>
  <c r="BX53" i="4"/>
  <c r="BP51" i="4"/>
  <c r="U50" i="4"/>
  <c r="BS48" i="4"/>
  <c r="AN47" i="4"/>
  <c r="I46" i="4"/>
  <c r="BG44" i="4"/>
  <c r="AB43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Y33" i="4"/>
  <c r="AX32" i="4"/>
  <c r="BW31" i="4"/>
  <c r="K31" i="4"/>
  <c r="AJ30" i="4"/>
  <c r="BA29" i="4"/>
  <c r="CH28" i="4"/>
  <c r="AC66" i="4"/>
  <c r="V55" i="4"/>
  <c r="CE52" i="4"/>
  <c r="AL51" i="4"/>
  <c r="CJ49" i="4"/>
  <c r="BE48" i="4"/>
  <c r="J47" i="4"/>
  <c r="BX45" i="4"/>
  <c r="AC44" i="4"/>
  <c r="CS42" i="4"/>
  <c r="Q42" i="4"/>
  <c r="AP41" i="4"/>
  <c r="BO40" i="4"/>
  <c r="CN39" i="4"/>
  <c r="AB39" i="4"/>
  <c r="AS38" i="4"/>
  <c r="BZ37" i="4"/>
  <c r="N37" i="4"/>
  <c r="AM36" i="4"/>
  <c r="BT35" i="4"/>
  <c r="H35" i="4"/>
  <c r="AO34" i="4"/>
  <c r="BX67" i="4"/>
  <c r="V57" i="4"/>
  <c r="AC53" i="4"/>
  <c r="BC51" i="4"/>
  <c r="X50" i="4"/>
  <c r="BV48" i="4"/>
  <c r="AQ47" i="4"/>
  <c r="L46" i="4"/>
  <c r="BJ44" i="4"/>
  <c r="AE43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AW69" i="4"/>
  <c r="AL57" i="4"/>
  <c r="BA53" i="4"/>
  <c r="AU71" i="4"/>
  <c r="CA48" i="4"/>
  <c r="AZ43" i="4"/>
  <c r="AT40" i="4"/>
  <c r="CC37" i="4"/>
  <c r="S35" i="4"/>
  <c r="E33" i="4"/>
  <c r="AD31" i="4"/>
  <c r="CK29" i="4"/>
  <c r="AV28" i="4"/>
  <c r="BG27" i="4"/>
  <c r="CB26" i="4"/>
  <c r="P26" i="4"/>
  <c r="AW25" i="4"/>
  <c r="BV24" i="4"/>
  <c r="J24" i="4"/>
  <c r="AI23" i="4"/>
  <c r="BH22" i="4"/>
  <c r="BY21" i="4"/>
  <c r="M21" i="4"/>
  <c r="AT20" i="4"/>
  <c r="BS19" i="4"/>
  <c r="G19" i="4"/>
  <c r="AN18" i="4"/>
  <c r="BU17" i="4"/>
  <c r="I17" i="4"/>
  <c r="AH16" i="4"/>
  <c r="BG15" i="4"/>
  <c r="CF14" i="4"/>
  <c r="T14" i="4"/>
  <c r="AK13" i="4"/>
  <c r="BR12" i="4"/>
  <c r="F12" i="4"/>
  <c r="AE11" i="4"/>
  <c r="BL10" i="4"/>
  <c r="CS9" i="4"/>
  <c r="AG9" i="4"/>
  <c r="BF8" i="4"/>
  <c r="CE7" i="4"/>
  <c r="S7" i="4"/>
  <c r="BG51" i="4"/>
  <c r="AF46" i="4"/>
  <c r="AZ41" i="4"/>
  <c r="BC38" i="4"/>
  <c r="BF35" i="4"/>
  <c r="J33" i="4"/>
  <c r="AE31" i="4"/>
  <c r="BZ29" i="4"/>
  <c r="AW28" i="4"/>
  <c r="BJ27" i="4"/>
  <c r="CC26" i="4"/>
  <c r="Q26" i="4"/>
  <c r="AP25" i="4"/>
  <c r="BO24" i="4"/>
  <c r="CN23" i="4"/>
  <c r="AB23" i="4"/>
  <c r="AS22" i="4"/>
  <c r="BZ21" i="4"/>
  <c r="N21" i="4"/>
  <c r="AM20" i="4"/>
  <c r="BT19" i="4"/>
  <c r="H19" i="4"/>
  <c r="AO18" i="4"/>
  <c r="BN17" i="4"/>
  <c r="CM16" i="4"/>
  <c r="AA16" i="4"/>
  <c r="AZ15" i="4"/>
  <c r="BQ14" i="4"/>
  <c r="E14" i="4"/>
  <c r="AL13" i="4"/>
  <c r="BK12" i="4"/>
  <c r="CR11" i="4"/>
  <c r="AF11" i="4"/>
  <c r="BM10" i="4"/>
  <c r="CT9" i="4"/>
  <c r="Z9" i="4"/>
  <c r="AY8" i="4"/>
  <c r="BX7" i="4"/>
  <c r="L7" i="4"/>
  <c r="BH51" i="4"/>
  <c r="BN45" i="4"/>
  <c r="U41" i="4"/>
  <c r="X38" i="4"/>
  <c r="AA35" i="4"/>
  <c r="L33" i="4"/>
  <c r="N31" i="4"/>
  <c r="CA29" i="4"/>
  <c r="AX28" i="4"/>
  <c r="BK27" i="4"/>
  <c r="BV26" i="4"/>
  <c r="J26" i="4"/>
  <c r="AI25" i="4"/>
  <c r="BH24" i="4"/>
  <c r="BY23" i="4"/>
  <c r="M23" i="4"/>
  <c r="AT22" i="4"/>
  <c r="BS21" i="4"/>
  <c r="G21" i="4"/>
  <c r="AN20" i="4"/>
  <c r="BU19" i="4"/>
  <c r="F39" i="6"/>
  <c r="BA70" i="4"/>
  <c r="H69" i="4"/>
  <c r="BP60" i="4"/>
  <c r="BR53" i="4"/>
  <c r="W44" i="4"/>
  <c r="BP62" i="4"/>
  <c r="BK53" i="4"/>
  <c r="L48" i="4"/>
  <c r="T32" i="5"/>
  <c r="AN62" i="4"/>
  <c r="BL53" i="4"/>
  <c r="CG48" i="4"/>
  <c r="O46" i="4"/>
  <c r="AP43" i="4"/>
  <c r="CM70" i="4"/>
  <c r="W64" i="4"/>
  <c r="BI58" i="4"/>
  <c r="AX54" i="4"/>
  <c r="AU74" i="4"/>
  <c r="AL67" i="4"/>
  <c r="BX61" i="4"/>
  <c r="AU56" i="4"/>
  <c r="BS75" i="4"/>
  <c r="AL68" i="4"/>
  <c r="BX62" i="4"/>
  <c r="AG57" i="4"/>
  <c r="BO53" i="4"/>
  <c r="BZ50" i="4"/>
  <c r="H48" i="4"/>
  <c r="AA45" i="4"/>
  <c r="J19" i="5"/>
  <c r="J68" i="4"/>
  <c r="BL62" i="4"/>
  <c r="CJ56" i="4"/>
  <c r="BJ51" i="4"/>
  <c r="S46" i="4"/>
  <c r="BJ41" i="4"/>
  <c r="CK38" i="4"/>
  <c r="K36" i="4"/>
  <c r="V33" i="4"/>
  <c r="AW30" i="4"/>
  <c r="BH27" i="4"/>
  <c r="N52" i="4"/>
  <c r="AZ46" i="4"/>
  <c r="BK41" i="4"/>
  <c r="CT38" i="4"/>
  <c r="L36" i="4"/>
  <c r="W33" i="4"/>
  <c r="AX30" i="4"/>
  <c r="BA27" i="4"/>
  <c r="R52" i="4"/>
  <c r="T50" i="4"/>
  <c r="BR48" i="4"/>
  <c r="W47" i="4"/>
  <c r="CK45" i="4"/>
  <c r="AP44" i="4"/>
  <c r="K43" i="4"/>
  <c r="W42" i="4"/>
  <c r="BD41" i="4"/>
  <c r="CK40" i="4"/>
  <c r="Y40" i="4"/>
  <c r="AX39" i="4"/>
  <c r="BW38" i="4"/>
  <c r="K38" i="4"/>
  <c r="AJ37" i="4"/>
  <c r="BA36" i="4"/>
  <c r="CH35" i="4"/>
  <c r="V35" i="4"/>
  <c r="AU34" i="4"/>
  <c r="CB33" i="4"/>
  <c r="P33" i="4"/>
  <c r="AW32" i="4"/>
  <c r="BV31" i="4"/>
  <c r="J31" i="4"/>
  <c r="AI30" i="4"/>
  <c r="BH29" i="4"/>
  <c r="BY28" i="4"/>
  <c r="AR67" i="4"/>
  <c r="CK56" i="4"/>
  <c r="AS53" i="4"/>
  <c r="AZ51" i="4"/>
  <c r="E50" i="4"/>
  <c r="BC48" i="4"/>
  <c r="X47" i="4"/>
  <c r="BV45" i="4"/>
  <c r="AQ44" i="4"/>
  <c r="L43" i="4"/>
  <c r="X42" i="4"/>
  <c r="BE41" i="4"/>
  <c r="CD40" i="4"/>
  <c r="R40" i="4"/>
  <c r="AQ39" i="4"/>
  <c r="BP38" i="4"/>
  <c r="CG37" i="4"/>
  <c r="U37" i="4"/>
  <c r="BB36" i="4"/>
  <c r="CA35" i="4"/>
  <c r="O35" i="4"/>
  <c r="AV34" i="4"/>
  <c r="CC33" i="4"/>
  <c r="Q33" i="4"/>
  <c r="AP32" i="4"/>
  <c r="BO31" i="4"/>
  <c r="CN30" i="4"/>
  <c r="AB30" i="4"/>
  <c r="AS29" i="4"/>
  <c r="BZ28" i="4"/>
  <c r="CQ64" i="4"/>
  <c r="CD54" i="4"/>
  <c r="BI52" i="4"/>
  <c r="V51" i="4"/>
  <c r="BT49" i="4"/>
  <c r="AO48" i="4"/>
  <c r="CM46" i="4"/>
  <c r="BH45" i="4"/>
  <c r="M44" i="4"/>
  <c r="CG42" i="4"/>
  <c r="I42" i="4"/>
  <c r="AH41" i="4"/>
  <c r="BG40" i="4"/>
  <c r="CF39" i="4"/>
  <c r="T39" i="4"/>
  <c r="AK38" i="4"/>
  <c r="BR37" i="4"/>
  <c r="F37" i="4"/>
  <c r="AE36" i="4"/>
  <c r="BL35" i="4"/>
  <c r="CS34" i="4"/>
  <c r="AG34" i="4"/>
  <c r="AS66" i="4"/>
  <c r="N56" i="4"/>
  <c r="J53" i="4"/>
  <c r="AM51" i="4"/>
  <c r="H50" i="4"/>
  <c r="BF48" i="4"/>
  <c r="AA47" i="4"/>
  <c r="BY45" i="4"/>
  <c r="AT44" i="4"/>
  <c r="O43" i="4"/>
  <c r="J42" i="4"/>
  <c r="AI41" i="4"/>
  <c r="BH40" i="4"/>
  <c r="BY39" i="4"/>
  <c r="M39" i="4"/>
  <c r="AT38" i="4"/>
  <c r="BS37" i="4"/>
  <c r="G37" i="4"/>
  <c r="AN36" i="4"/>
  <c r="BU35" i="4"/>
  <c r="I35" i="4"/>
  <c r="AH34" i="4"/>
  <c r="BG33" i="4"/>
  <c r="CF32" i="4"/>
  <c r="T32" i="4"/>
  <c r="AK31" i="4"/>
  <c r="CN67" i="4"/>
  <c r="Y56" i="4"/>
  <c r="AH53" i="4"/>
  <c r="S60" i="4"/>
  <c r="O48" i="4"/>
  <c r="CK42" i="4"/>
  <c r="N40" i="4"/>
  <c r="AW37" i="4"/>
  <c r="CF34" i="4"/>
  <c r="CE32" i="4"/>
  <c r="G31" i="4"/>
  <c r="BU29" i="4"/>
  <c r="AL28" i="4"/>
  <c r="AW27" i="4"/>
  <c r="BT26" i="4"/>
  <c r="H26" i="4"/>
  <c r="AO25" i="4"/>
  <c r="BN24" i="4"/>
  <c r="CM23" i="4"/>
  <c r="AA23" i="4"/>
  <c r="AZ22" i="4"/>
  <c r="BQ21" i="4"/>
  <c r="E21" i="4"/>
  <c r="AL20" i="4"/>
  <c r="BK19" i="4"/>
  <c r="CR18" i="4"/>
  <c r="AF18" i="4"/>
  <c r="BM17" i="4"/>
  <c r="CT16" i="4"/>
  <c r="Z16" i="4"/>
  <c r="AY15" i="4"/>
  <c r="BX14" i="4"/>
  <c r="L14" i="4"/>
  <c r="AC13" i="4"/>
  <c r="BJ12" i="4"/>
  <c r="CQ11" i="4"/>
  <c r="W11" i="4"/>
  <c r="BD10" i="4"/>
  <c r="CK9" i="4"/>
  <c r="Y9" i="4"/>
  <c r="AX8" i="4"/>
  <c r="BW7" i="4"/>
  <c r="K7" i="4"/>
  <c r="CN50" i="4"/>
  <c r="BM45" i="4"/>
  <c r="T41" i="4"/>
  <c r="W38" i="4"/>
  <c r="Z35" i="4"/>
  <c r="CG32" i="4"/>
  <c r="L31" i="4"/>
  <c r="BJ29" i="4"/>
  <c r="AM28" i="4"/>
  <c r="AX27" i="4"/>
  <c r="BU26" i="4"/>
  <c r="I26" i="4"/>
  <c r="AH25" i="4"/>
  <c r="BG24" i="4"/>
  <c r="CF23" i="4"/>
  <c r="T23" i="4"/>
  <c r="AK22" i="4"/>
  <c r="BR21" i="4"/>
  <c r="F21" i="4"/>
  <c r="AE20" i="4"/>
  <c r="BL19" i="4"/>
  <c r="CS18" i="4"/>
  <c r="AG18" i="4"/>
  <c r="BF17" i="4"/>
  <c r="CE16" i="4"/>
  <c r="S16" i="4"/>
  <c r="AR15" i="4"/>
  <c r="BI14" i="4"/>
  <c r="CP13" i="4"/>
  <c r="AD13" i="4"/>
  <c r="BC12" i="4"/>
  <c r="CJ11" i="4"/>
  <c r="X11" i="4"/>
  <c r="BE10" i="4"/>
  <c r="CD9" i="4"/>
  <c r="R9" i="4"/>
  <c r="AQ8" i="4"/>
  <c r="BP7" i="4"/>
  <c r="D71" i="2"/>
  <c r="AC50" i="4"/>
  <c r="AI44" i="4"/>
  <c r="CH40" i="4"/>
  <c r="CK37" i="4"/>
  <c r="CN34" i="4"/>
  <c r="CH32" i="4"/>
  <c r="CP30" i="4"/>
  <c r="BK29" i="4"/>
  <c r="AN28" i="4"/>
  <c r="AY27" i="4"/>
  <c r="BN26" i="4"/>
  <c r="CM25" i="4"/>
  <c r="AA25" i="4"/>
  <c r="AZ24" i="4"/>
  <c r="BQ23" i="4"/>
  <c r="E23" i="4"/>
  <c r="AL22" i="4"/>
  <c r="BK21" i="4"/>
  <c r="T71" i="5"/>
  <c r="J65" i="4"/>
  <c r="AL63" i="4"/>
  <c r="CA57" i="4"/>
  <c r="AE52" i="4"/>
  <c r="X43" i="4"/>
  <c r="U61" i="4"/>
  <c r="CR52" i="4"/>
  <c r="AC47" i="4"/>
  <c r="CR73" i="4"/>
  <c r="I61" i="4"/>
  <c r="CS52" i="4"/>
  <c r="BI48" i="4"/>
  <c r="CJ45" i="4"/>
  <c r="R43" i="4"/>
  <c r="AA70" i="4"/>
  <c r="BT63" i="4"/>
  <c r="M58" i="4"/>
  <c r="X54" i="4"/>
  <c r="BE73" i="4"/>
  <c r="BS66" i="4"/>
  <c r="AB61" i="4"/>
  <c r="I56" i="4"/>
  <c r="BT74" i="4"/>
  <c r="BS67" i="4"/>
  <c r="AB62" i="4"/>
  <c r="BU56" i="4"/>
  <c r="AQ53" i="4"/>
  <c r="BB50" i="4"/>
  <c r="CC47" i="4"/>
  <c r="CN44" i="4"/>
  <c r="N75" i="4"/>
  <c r="BG67" i="4"/>
  <c r="P62" i="4"/>
  <c r="AW56" i="4"/>
  <c r="N51" i="4"/>
  <c r="AZ45" i="4"/>
  <c r="AL41" i="4"/>
  <c r="BM38" i="4"/>
  <c r="BX35" i="4"/>
  <c r="CQ32" i="4"/>
  <c r="Y30" i="4"/>
  <c r="AJ27" i="4"/>
  <c r="BK51" i="4"/>
  <c r="CG45" i="4"/>
  <c r="AM41" i="4"/>
  <c r="BN38" i="4"/>
  <c r="BQ35" i="4"/>
  <c r="CR32" i="4"/>
  <c r="Z30" i="4"/>
  <c r="AC27" i="4"/>
  <c r="BO51" i="4"/>
  <c r="CG49" i="4"/>
  <c r="BB48" i="4"/>
  <c r="G47" i="4"/>
  <c r="BU45" i="4"/>
  <c r="Z44" i="4"/>
  <c r="CQ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M66" i="4"/>
  <c r="CT55" i="4"/>
  <c r="Z53" i="4"/>
  <c r="AJ51" i="4"/>
  <c r="CH49" i="4"/>
  <c r="AM48" i="4"/>
  <c r="H47" i="4"/>
  <c r="BF45" i="4"/>
  <c r="AA44" i="4"/>
  <c r="CR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BL63" i="4"/>
  <c r="AS54" i="4"/>
  <c r="AL52" i="4"/>
  <c r="F51" i="4"/>
  <c r="BD49" i="4"/>
  <c r="Y48" i="4"/>
  <c r="BW46" i="4"/>
  <c r="AR45" i="4"/>
  <c r="CP43" i="4"/>
  <c r="BT42" i="4"/>
  <c r="CT41" i="4"/>
  <c r="Z41" i="4"/>
  <c r="AY40" i="4"/>
  <c r="BX39" i="4"/>
  <c r="L39" i="4"/>
  <c r="AC38" i="4"/>
  <c r="BJ37" i="4"/>
  <c r="CQ36" i="4"/>
  <c r="W36" i="4"/>
  <c r="BD35" i="4"/>
  <c r="CK34" i="4"/>
  <c r="Y34" i="4"/>
  <c r="N65" i="4"/>
  <c r="BN55" i="4"/>
  <c r="CG52" i="4"/>
  <c r="W51" i="4"/>
  <c r="CK49" i="4"/>
  <c r="AP48" i="4"/>
  <c r="K47" i="4"/>
  <c r="BI45" i="4"/>
  <c r="AD44" i="4"/>
  <c r="BU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AY33" i="4"/>
  <c r="BX32" i="4"/>
  <c r="L32" i="4"/>
  <c r="AC31" i="4"/>
  <c r="BI66" i="4"/>
  <c r="BO55" i="4"/>
  <c r="L53" i="4"/>
  <c r="AA54" i="4"/>
  <c r="AV47" i="4"/>
  <c r="AR42" i="4"/>
  <c r="CA39" i="4"/>
  <c r="Q37" i="4"/>
  <c r="AZ34" i="4"/>
  <c r="BI32" i="4"/>
  <c r="CJ30" i="4"/>
  <c r="BE29" i="4"/>
  <c r="Z28" i="4"/>
  <c r="AM27" i="4"/>
  <c r="BL26" i="4"/>
  <c r="CS25" i="4"/>
  <c r="AG25" i="4"/>
  <c r="BF24" i="4"/>
  <c r="CE23" i="4"/>
  <c r="S23" i="4"/>
  <c r="AR22" i="4"/>
  <c r="BI21" i="4"/>
  <c r="CP20" i="4"/>
  <c r="AD20" i="4"/>
  <c r="BC19" i="4"/>
  <c r="CJ18" i="4"/>
  <c r="X18" i="4"/>
  <c r="BE17" i="4"/>
  <c r="CD16" i="4"/>
  <c r="R16" i="4"/>
  <c r="AQ15" i="4"/>
  <c r="BP14" i="4"/>
  <c r="CG13" i="4"/>
  <c r="U13" i="4"/>
  <c r="BB12" i="4"/>
  <c r="CA11" i="4"/>
  <c r="O11" i="4"/>
  <c r="AV10" i="4"/>
  <c r="CC9" i="4"/>
  <c r="Q9" i="4"/>
  <c r="AP8" i="4"/>
  <c r="BO7" i="4"/>
  <c r="D70" i="2"/>
  <c r="AB50" i="4"/>
  <c r="CT44" i="4"/>
  <c r="CG40" i="4"/>
  <c r="CJ37" i="4"/>
  <c r="CM34" i="4"/>
  <c r="BJ32" i="4"/>
  <c r="BY30" i="4"/>
  <c r="AT29" i="4"/>
  <c r="M28" i="7"/>
  <c r="AN59" i="4"/>
  <c r="BX57" i="4"/>
  <c r="AL72" i="4"/>
  <c r="P51" i="4"/>
  <c r="CD72" i="4"/>
  <c r="BS59" i="4"/>
  <c r="AF52" i="4"/>
  <c r="BJ46" i="4"/>
  <c r="V72" i="4"/>
  <c r="BG59" i="4"/>
  <c r="AG52" i="4"/>
  <c r="U48" i="4"/>
  <c r="AV45" i="4"/>
  <c r="BO42" i="4"/>
  <c r="BR68" i="4"/>
  <c r="CK62" i="4"/>
  <c r="AD57" i="4"/>
  <c r="CC53" i="4"/>
  <c r="Z72" i="4"/>
  <c r="CJ65" i="4"/>
  <c r="AC60" i="4"/>
  <c r="BC55" i="4"/>
  <c r="BI73" i="4"/>
  <c r="CJ66" i="4"/>
  <c r="AC61" i="4"/>
  <c r="J56" i="4"/>
  <c r="CN52" i="4"/>
  <c r="N50" i="4"/>
  <c r="AO47" i="4"/>
  <c r="AZ44" i="4"/>
  <c r="CG73" i="4"/>
  <c r="BX66" i="4"/>
  <c r="AG61" i="4"/>
  <c r="AS73" i="4"/>
  <c r="AE50" i="4"/>
  <c r="BA44" i="4"/>
  <c r="CQ40" i="4"/>
  <c r="Y38" i="4"/>
  <c r="AJ35" i="4"/>
  <c r="AU32" i="4"/>
  <c r="BV29" i="4"/>
  <c r="BM73" i="4"/>
  <c r="CB50" i="4"/>
  <c r="E45" i="4"/>
  <c r="CR40" i="4"/>
  <c r="Z38" i="4"/>
  <c r="AC35" i="4"/>
  <c r="BD32" i="4"/>
  <c r="BW29" i="4"/>
  <c r="AJ70" i="4"/>
  <c r="AY51" i="4"/>
  <c r="BQ49" i="4"/>
  <c r="AL48" i="4"/>
  <c r="CJ46" i="4"/>
  <c r="BE45" i="4"/>
  <c r="J44" i="4"/>
  <c r="CC42" i="4"/>
  <c r="G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CE30" i="4"/>
  <c r="S30" i="4"/>
  <c r="AR29" i="4"/>
  <c r="BI28" i="4"/>
  <c r="CA64" i="4"/>
  <c r="BE55" i="4"/>
  <c r="BZ52" i="4"/>
  <c r="T51" i="4"/>
  <c r="BR49" i="4"/>
  <c r="W48" i="4"/>
  <c r="CK46" i="4"/>
  <c r="AP45" i="4"/>
  <c r="K44" i="4"/>
  <c r="CF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CT32" i="4"/>
  <c r="Z32" i="4"/>
  <c r="AY31" i="4"/>
  <c r="BX30" i="4"/>
  <c r="L30" i="4"/>
  <c r="AC29" i="4"/>
  <c r="AF74" i="4"/>
  <c r="AG62" i="4"/>
  <c r="L54" i="4"/>
  <c r="U52" i="4"/>
  <c r="BS50" i="4"/>
  <c r="AN49" i="4"/>
  <c r="I48" i="4"/>
  <c r="BG46" i="4"/>
  <c r="AB45" i="4"/>
  <c r="BZ43" i="4"/>
  <c r="BH42" i="4"/>
  <c r="CD41" i="4"/>
  <c r="R41" i="4"/>
  <c r="AQ40" i="4"/>
  <c r="BP39" i="4"/>
  <c r="CG38" i="4"/>
  <c r="U38" i="4"/>
  <c r="BB37" i="4"/>
  <c r="CA36" i="4"/>
  <c r="O36" i="4"/>
  <c r="AV35" i="4"/>
  <c r="CC34" i="4"/>
  <c r="Q34" i="4"/>
  <c r="CB63" i="4"/>
  <c r="AD55" i="4"/>
  <c r="BJ52" i="4"/>
  <c r="G51" i="4"/>
  <c r="BU49" i="4"/>
  <c r="Z48" i="4"/>
  <c r="CN46" i="4"/>
  <c r="AS45" i="4"/>
  <c r="N44" i="4"/>
  <c r="BI42" i="4"/>
  <c r="CE41" i="4"/>
  <c r="S41" i="4"/>
  <c r="AR40" i="4"/>
  <c r="BI39" i="4"/>
  <c r="CP38" i="4"/>
  <c r="AD38" i="4"/>
  <c r="BC37" i="4"/>
  <c r="CJ36" i="4"/>
  <c r="X36" i="4"/>
  <c r="BE35" i="4"/>
  <c r="CD34" i="4"/>
  <c r="R34" i="4"/>
  <c r="AQ33" i="4"/>
  <c r="BP32" i="4"/>
  <c r="CG31" i="4"/>
  <c r="U31" i="4"/>
  <c r="AD65" i="4"/>
  <c r="AE55" i="4"/>
  <c r="CH52" i="4"/>
  <c r="AA52" i="4"/>
  <c r="CC46" i="4"/>
  <c r="L42" i="4"/>
  <c r="AU39" i="4"/>
  <c r="CD36" i="4"/>
  <c r="T34" i="4"/>
  <c r="AL32" i="4"/>
  <c r="BT30" i="4"/>
  <c r="AO29" i="4"/>
  <c r="P28" i="4"/>
  <c r="AA27" i="4"/>
  <c r="BD26" i="4"/>
  <c r="CK25" i="4"/>
  <c r="Y25" i="4"/>
  <c r="AX24" i="4"/>
  <c r="BW23" i="4"/>
  <c r="K23" i="4"/>
  <c r="AJ22" i="4"/>
  <c r="BA21" i="4"/>
  <c r="CH20" i="4"/>
  <c r="V20" i="4"/>
  <c r="AU19" i="4"/>
  <c r="CB18" i="4"/>
  <c r="P18" i="4"/>
  <c r="AW17" i="4"/>
  <c r="BV16" i="4"/>
  <c r="J16" i="4"/>
  <c r="AI15" i="4"/>
  <c r="BH14" i="4"/>
  <c r="BY13" i="4"/>
  <c r="M13" i="4"/>
  <c r="AT12" i="4"/>
  <c r="BS11" i="4"/>
  <c r="G11" i="4"/>
  <c r="AN10" i="4"/>
  <c r="BU9" i="4"/>
  <c r="I9" i="4"/>
  <c r="AH8" i="4"/>
  <c r="BG7" i="4"/>
  <c r="D62" i="2"/>
  <c r="BI49" i="4"/>
  <c r="AH44" i="4"/>
  <c r="BA40" i="4"/>
  <c r="BD37" i="4"/>
  <c r="BG34" i="4"/>
  <c r="AQ32" i="4"/>
  <c r="BI30" i="4"/>
  <c r="AD29" i="4"/>
  <c r="Q28" i="4"/>
  <c r="AD27" i="4"/>
  <c r="BE26" i="4"/>
  <c r="CD25" i="4"/>
  <c r="R25" i="4"/>
  <c r="AQ24" i="4"/>
  <c r="BP23" i="4"/>
  <c r="CG22" i="4"/>
  <c r="U22" i="4"/>
  <c r="BB21" i="4"/>
  <c r="CA20" i="4"/>
  <c r="O20" i="4"/>
  <c r="AV19" i="4"/>
  <c r="CC18" i="4"/>
  <c r="Q18" i="4"/>
  <c r="AP17" i="4"/>
  <c r="BO16" i="4"/>
  <c r="CN15" i="4"/>
  <c r="AB15" i="4"/>
  <c r="AS14" i="4"/>
  <c r="BZ13" i="4"/>
  <c r="N13" i="4"/>
  <c r="AM12" i="4"/>
  <c r="BT11" i="4"/>
  <c r="H11" i="4"/>
  <c r="AO10" i="4"/>
  <c r="BN9" i="4"/>
  <c r="CM8" i="4"/>
  <c r="AA8" i="4"/>
  <c r="AZ7" i="4"/>
  <c r="D55" i="2"/>
  <c r="CQ48" i="4"/>
  <c r="F43" i="4"/>
  <c r="V40" i="4"/>
  <c r="Y37" i="4"/>
  <c r="AB34" i="4"/>
  <c r="AS32" i="4"/>
  <c r="BJ30" i="4"/>
  <c r="AE29" i="4"/>
  <c r="R28" i="4"/>
  <c r="AE27" i="4"/>
  <c r="AX26" i="4"/>
  <c r="BW25" i="4"/>
  <c r="K25" i="4"/>
  <c r="AJ24" i="4"/>
  <c r="BA23" i="4"/>
  <c r="CH22" i="4"/>
  <c r="T34" i="5"/>
  <c r="I75" i="4"/>
  <c r="AK74" i="4"/>
  <c r="AD67" i="4"/>
  <c r="CT49" i="4"/>
  <c r="T70" i="4"/>
  <c r="AN58" i="4"/>
  <c r="BM51" i="4"/>
  <c r="CQ45" i="4"/>
  <c r="AR70" i="4"/>
  <c r="AB58" i="4"/>
  <c r="BF51" i="4"/>
  <c r="CP47" i="4"/>
  <c r="X45" i="4"/>
  <c r="O39" i="5"/>
  <c r="S68" i="4"/>
  <c r="AO62" i="4"/>
  <c r="CD56" i="4"/>
  <c r="BE53" i="4"/>
  <c r="BG71" i="4"/>
  <c r="AN65" i="4"/>
  <c r="BZ59" i="4"/>
  <c r="AA55" i="4"/>
  <c r="CP72" i="4"/>
  <c r="AN66" i="4"/>
  <c r="BZ60" i="4"/>
  <c r="BM55" i="4"/>
  <c r="BP52" i="4"/>
  <c r="CA49" i="4"/>
  <c r="Q47" i="4"/>
  <c r="AB44" i="4"/>
  <c r="U73" i="4"/>
  <c r="AB66" i="4"/>
  <c r="CD60" i="4"/>
  <c r="AA68" i="4"/>
  <c r="CB49" i="4"/>
  <c r="E44" i="4"/>
  <c r="BK40" i="4"/>
  <c r="CT37" i="4"/>
  <c r="L35" i="4"/>
  <c r="W32" i="4"/>
  <c r="AX29" i="4"/>
  <c r="L67" i="4"/>
  <c r="AF50" i="4"/>
  <c r="BB44" i="4"/>
  <c r="BT40" i="4"/>
  <c r="CM37" i="4"/>
  <c r="E35" i="4"/>
  <c r="AF32" i="4"/>
  <c r="AY29" i="4"/>
  <c r="CP65" i="4"/>
  <c r="S51" i="4"/>
  <c r="BA49" i="4"/>
  <c r="V48" i="4"/>
  <c r="BT46" i="4"/>
  <c r="AO45" i="4"/>
  <c r="CM43" i="4"/>
  <c r="BQ42" i="4"/>
  <c r="CR41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AV63" i="4"/>
  <c r="T55" i="4"/>
  <c r="BG52" i="4"/>
  <c r="CG50" i="4"/>
  <c r="BB49" i="4"/>
  <c r="G48" i="4"/>
  <c r="BU46" i="4"/>
  <c r="Z45" i="4"/>
  <c r="CN43" i="4"/>
  <c r="BS42" i="4"/>
  <c r="CS41" i="4"/>
  <c r="AG41" i="4"/>
  <c r="BF40" i="4"/>
  <c r="CE39" i="4"/>
  <c r="S39" i="4"/>
  <c r="AR38" i="4"/>
  <c r="BI37" i="4"/>
  <c r="CP36" i="4"/>
  <c r="AD36" i="4"/>
  <c r="BC35" i="4"/>
  <c r="CJ34" i="4"/>
  <c r="X34" i="4"/>
  <c r="BE33" i="4"/>
  <c r="CD32" i="4"/>
  <c r="R32" i="4"/>
  <c r="AQ31" i="4"/>
  <c r="BP30" i="4"/>
  <c r="CG29" i="4"/>
  <c r="U29" i="4"/>
  <c r="BE72" i="4"/>
  <c r="BP59" i="4"/>
  <c r="BY53" i="4"/>
  <c r="E52" i="4"/>
  <c r="BC50" i="4"/>
  <c r="X49" i="4"/>
  <c r="BV47" i="4"/>
  <c r="AQ46" i="4"/>
  <c r="L45" i="4"/>
  <c r="BJ43" i="4"/>
  <c r="AW42" i="4"/>
  <c r="BV41" i="4"/>
  <c r="J41" i="4"/>
  <c r="AI40" i="4"/>
  <c r="BH39" i="4"/>
  <c r="BY38" i="4"/>
  <c r="M38" i="4"/>
  <c r="AT37" i="4"/>
  <c r="BS36" i="4"/>
  <c r="G36" i="4"/>
  <c r="AN35" i="4"/>
  <c r="BU34" i="4"/>
  <c r="I34" i="4"/>
  <c r="AW62" i="4"/>
  <c r="BA54" i="4"/>
  <c r="AQ52" i="4"/>
  <c r="CJ50" i="4"/>
  <c r="BE49" i="4"/>
  <c r="J48" i="4"/>
  <c r="BX46" i="4"/>
  <c r="AC45" i="4"/>
  <c r="CQ43" i="4"/>
  <c r="AX42" i="4"/>
  <c r="BW41" i="4"/>
  <c r="K41" i="4"/>
  <c r="AJ40" i="4"/>
  <c r="BA39" i="4"/>
  <c r="CH38" i="4"/>
  <c r="V38" i="4"/>
  <c r="AU37" i="4"/>
  <c r="CB36" i="4"/>
  <c r="P36" i="4"/>
  <c r="AW35" i="4"/>
  <c r="BV34" i="4"/>
  <c r="J34" i="4"/>
  <c r="AI33" i="4"/>
  <c r="BH32" i="4"/>
  <c r="BY31" i="4"/>
  <c r="M31" i="4"/>
  <c r="CR63" i="4"/>
  <c r="CM54" i="4"/>
  <c r="BO52" i="4"/>
  <c r="AR51" i="4"/>
  <c r="Q46" i="4"/>
  <c r="BY41" i="4"/>
  <c r="O39" i="4"/>
  <c r="AX36" i="4"/>
  <c r="CN33" i="4"/>
  <c r="S32" i="4"/>
  <c r="BD30" i="4"/>
  <c r="Y29" i="4"/>
  <c r="F28" i="4"/>
  <c r="Q27" i="4"/>
  <c r="AV26" i="4"/>
  <c r="CC25" i="4"/>
  <c r="Q25" i="4"/>
  <c r="AP24" i="4"/>
  <c r="BO23" i="4"/>
  <c r="CN22" i="4"/>
  <c r="AB22" i="4"/>
  <c r="AS21" i="4"/>
  <c r="BZ20" i="4"/>
  <c r="N20" i="4"/>
  <c r="AM19" i="4"/>
  <c r="BT18" i="4"/>
  <c r="H18" i="4"/>
  <c r="AO17" i="4"/>
  <c r="BN16" i="4"/>
  <c r="CM15" i="4"/>
  <c r="AA15" i="4"/>
  <c r="AZ14" i="4"/>
  <c r="BQ13" i="4"/>
  <c r="E13" i="4"/>
  <c r="AL12" i="4"/>
  <c r="BK11" i="4"/>
  <c r="CR10" i="4"/>
  <c r="AF10" i="4"/>
  <c r="BM9" i="4"/>
  <c r="CT8" i="4"/>
  <c r="Z8" i="4"/>
  <c r="AY7" i="4"/>
  <c r="X73" i="4"/>
  <c r="CP48" i="4"/>
  <c r="BO43" i="4"/>
  <c r="U40" i="4"/>
  <c r="X37" i="4"/>
  <c r="AA34" i="4"/>
  <c r="U32" i="4"/>
  <c r="AS30" i="4"/>
  <c r="N29" i="4"/>
  <c r="G28" i="4"/>
  <c r="R27" i="4"/>
  <c r="AW26" i="4"/>
  <c r="BV25" i="4"/>
  <c r="J25" i="4"/>
  <c r="AI24" i="4"/>
  <c r="BH23" i="4"/>
  <c r="BY22" i="4"/>
  <c r="M22" i="4"/>
  <c r="AT21" i="4"/>
  <c r="BS20" i="4"/>
  <c r="G20" i="4"/>
  <c r="AN19" i="4"/>
  <c r="BU18" i="4"/>
  <c r="I18" i="4"/>
  <c r="AH17" i="4"/>
  <c r="BG16" i="4"/>
  <c r="CF15" i="4"/>
  <c r="T15" i="4"/>
  <c r="AK14" i="4"/>
  <c r="BR13" i="4"/>
  <c r="F13" i="4"/>
  <c r="AE12" i="4"/>
  <c r="BL11" i="4"/>
  <c r="CS10" i="4"/>
  <c r="AG10" i="4"/>
  <c r="BF9" i="4"/>
  <c r="CE8" i="4"/>
  <c r="S8" i="4"/>
  <c r="AR7" i="4"/>
  <c r="D47" i="2"/>
  <c r="AE48" i="4"/>
  <c r="BA42" i="4"/>
  <c r="BC39" i="4"/>
  <c r="BF36" i="4"/>
  <c r="CT33" i="4"/>
  <c r="V32" i="4"/>
  <c r="AT30" i="4"/>
  <c r="O29" i="4"/>
  <c r="H28" i="4"/>
  <c r="S27" i="4"/>
  <c r="AP26" i="4"/>
  <c r="BO25" i="4"/>
  <c r="CN24" i="4"/>
  <c r="AB24" i="4"/>
  <c r="AS23" i="4"/>
  <c r="BZ22" i="4"/>
  <c r="N22" i="4"/>
  <c r="O68" i="5"/>
  <c r="W45" i="4"/>
  <c r="AP61" i="4"/>
  <c r="BE65" i="4"/>
  <c r="AC65" i="4"/>
  <c r="CB31" i="4"/>
  <c r="CK31" i="4"/>
  <c r="BW43" i="4"/>
  <c r="BP37" i="4"/>
  <c r="Q32" i="4"/>
  <c r="AK52" i="4"/>
  <c r="CK41" i="4"/>
  <c r="V36" i="4"/>
  <c r="BH30" i="4"/>
  <c r="H49" i="4"/>
  <c r="AA40" i="4"/>
  <c r="BM34" i="4"/>
  <c r="BH46" i="4"/>
  <c r="BZ38" i="4"/>
  <c r="AA33" i="4"/>
  <c r="AX45" i="4"/>
  <c r="CM27" i="4"/>
  <c r="T22" i="4"/>
  <c r="BF16" i="4"/>
  <c r="CJ10" i="4"/>
  <c r="AZ42" i="4"/>
  <c r="CP27" i="4"/>
  <c r="CM24" i="4"/>
  <c r="E22" i="4"/>
  <c r="AF19" i="4"/>
  <c r="AY16" i="4"/>
  <c r="BJ13" i="4"/>
  <c r="CK10" i="4"/>
  <c r="K8" i="4"/>
  <c r="T42" i="4"/>
  <c r="BZ31" i="4"/>
  <c r="I27" i="4"/>
  <c r="T24" i="4"/>
  <c r="BC21" i="4"/>
  <c r="BL20" i="4"/>
  <c r="AW19" i="4"/>
  <c r="BN18" i="4"/>
  <c r="CE17" i="4"/>
  <c r="S17" i="4"/>
  <c r="AR16" i="4"/>
  <c r="BI15" i="4"/>
  <c r="CP14" i="4"/>
  <c r="AD14" i="4"/>
  <c r="BC13" i="4"/>
  <c r="CJ12" i="4"/>
  <c r="X12" i="4"/>
  <c r="BE11" i="4"/>
  <c r="CD10" i="4"/>
  <c r="R10" i="4"/>
  <c r="AQ9" i="4"/>
  <c r="BP8" i="4"/>
  <c r="CG7" i="4"/>
  <c r="U7" i="4"/>
  <c r="BW51" i="4"/>
  <c r="AV46" i="4"/>
  <c r="CN41" i="4"/>
  <c r="CQ38" i="4"/>
  <c r="AG36" i="4"/>
  <c r="AJ33" i="4"/>
  <c r="BH31" i="4"/>
  <c r="O30" i="4"/>
  <c r="CC28" i="4"/>
  <c r="CH27" i="4"/>
  <c r="CM26" i="4"/>
  <c r="AA26" i="4"/>
  <c r="AZ25" i="4"/>
  <c r="BQ24" i="4"/>
  <c r="E24" i="4"/>
  <c r="AL23" i="4"/>
  <c r="BK22" i="4"/>
  <c r="CR21" i="4"/>
  <c r="AF21" i="4"/>
  <c r="BM20" i="4"/>
  <c r="CT19" i="4"/>
  <c r="Z19" i="4"/>
  <c r="AY18" i="4"/>
  <c r="BX17" i="4"/>
  <c r="L17" i="4"/>
  <c r="AC16" i="4"/>
  <c r="BJ15" i="4"/>
  <c r="CQ14" i="4"/>
  <c r="W14" i="4"/>
  <c r="BD13" i="4"/>
  <c r="CK12" i="4"/>
  <c r="Y12" i="4"/>
  <c r="AS50" i="4"/>
  <c r="R45" i="4"/>
  <c r="CP40" i="4"/>
  <c r="AF38" i="4"/>
  <c r="AI35" i="4"/>
  <c r="AY32" i="4"/>
  <c r="CB30" i="4"/>
  <c r="AW29" i="4"/>
  <c r="AF28" i="4"/>
  <c r="AG27" i="4"/>
  <c r="AZ26" i="4"/>
  <c r="BQ25" i="4"/>
  <c r="E25" i="4"/>
  <c r="AL24" i="4"/>
  <c r="BK23" i="4"/>
  <c r="CR22" i="4"/>
  <c r="AF22" i="4"/>
  <c r="BM21" i="4"/>
  <c r="CT20" i="4"/>
  <c r="Z20" i="4"/>
  <c r="AY19" i="4"/>
  <c r="BX18" i="4"/>
  <c r="L18" i="4"/>
  <c r="AC17" i="4"/>
  <c r="BY66" i="4"/>
  <c r="CQ47" i="4"/>
  <c r="AI42" i="4"/>
  <c r="F39" i="4"/>
  <c r="AO36" i="4"/>
  <c r="CF33" i="4"/>
  <c r="K32" i="4"/>
  <c r="AK30" i="4"/>
  <c r="F29" i="4"/>
  <c r="CJ27" i="4"/>
  <c r="CG26" i="4"/>
  <c r="U26" i="4"/>
  <c r="BB25" i="4"/>
  <c r="CA24" i="4"/>
  <c r="O24" i="4"/>
  <c r="AV23" i="4"/>
  <c r="CC22" i="4"/>
  <c r="Q22" i="4"/>
  <c r="AP21" i="4"/>
  <c r="BO20" i="4"/>
  <c r="CN19" i="4"/>
  <c r="AB19" i="4"/>
  <c r="AS18" i="4"/>
  <c r="BZ17" i="4"/>
  <c r="N17" i="4"/>
  <c r="AM16" i="4"/>
  <c r="BT15" i="4"/>
  <c r="H15" i="4"/>
  <c r="AO14" i="4"/>
  <c r="BN13" i="4"/>
  <c r="CM12" i="4"/>
  <c r="AA12" i="4"/>
  <c r="AZ11" i="4"/>
  <c r="BQ10" i="4"/>
  <c r="E10" i="4"/>
  <c r="AL9" i="4"/>
  <c r="BK8" i="4"/>
  <c r="CR7" i="4"/>
  <c r="AF7" i="4"/>
  <c r="D43" i="2"/>
  <c r="AD49" i="4"/>
  <c r="AJ43" i="4"/>
  <c r="F40" i="4"/>
  <c r="AO37" i="4"/>
  <c r="BX34" i="4"/>
  <c r="BB32" i="4"/>
  <c r="BR30" i="4"/>
  <c r="W29" i="4"/>
  <c r="N28" i="4"/>
  <c r="O27" i="4"/>
  <c r="AT26" i="4"/>
  <c r="BS25" i="4"/>
  <c r="G25" i="4"/>
  <c r="AN24" i="4"/>
  <c r="BU23" i="4"/>
  <c r="I23" i="4"/>
  <c r="AH22" i="4"/>
  <c r="BG21" i="4"/>
  <c r="CF20" i="4"/>
  <c r="T20" i="4"/>
  <c r="AK19" i="4"/>
  <c r="BR18" i="4"/>
  <c r="F18" i="4"/>
  <c r="AE17" i="4"/>
  <c r="BL16" i="4"/>
  <c r="CS15" i="4"/>
  <c r="AG15" i="4"/>
  <c r="BF14" i="4"/>
  <c r="CE13" i="4"/>
  <c r="S13" i="4"/>
  <c r="AR12" i="4"/>
  <c r="BI11" i="4"/>
  <c r="AM30" i="4"/>
  <c r="CD23" i="4"/>
  <c r="BC18" i="4"/>
  <c r="CR14" i="4"/>
  <c r="AH12" i="4"/>
  <c r="BG10" i="4"/>
  <c r="AB9" i="4"/>
  <c r="BZ7" i="4"/>
  <c r="D37" i="2"/>
  <c r="C110" i="1"/>
  <c r="E89" i="1"/>
  <c r="E81" i="1"/>
  <c r="E64" i="1"/>
  <c r="E56" i="1"/>
  <c r="C47" i="1"/>
  <c r="E30" i="1"/>
  <c r="E19" i="1"/>
  <c r="AU18" i="4"/>
  <c r="D56" i="2"/>
  <c r="D64" i="1"/>
  <c r="P46" i="4"/>
  <c r="Z27" i="4"/>
  <c r="AB21" i="4"/>
  <c r="AG16" i="4"/>
  <c r="BQ12" i="4"/>
  <c r="CN10" i="4"/>
  <c r="AS9" i="4"/>
  <c r="N8" i="4"/>
  <c r="D58" i="2"/>
  <c r="D112" i="1"/>
  <c r="F91" i="1"/>
  <c r="F83" i="1"/>
  <c r="F66" i="1"/>
  <c r="F58" i="1"/>
  <c r="D49" i="1"/>
  <c r="D41" i="1"/>
  <c r="F7" i="1"/>
  <c r="F47" i="1"/>
  <c r="E21" i="1"/>
  <c r="P17" i="4"/>
  <c r="D85" i="1"/>
  <c r="CB46" i="4"/>
  <c r="Y28" i="4"/>
  <c r="BO22" i="4"/>
  <c r="BU16" i="4"/>
  <c r="H14" i="4"/>
  <c r="BJ11" i="4"/>
  <c r="AD10" i="4"/>
  <c r="CR8" i="4"/>
  <c r="BM7" i="4"/>
  <c r="D23" i="2"/>
  <c r="C123" i="1"/>
  <c r="E109" i="1"/>
  <c r="C100" i="1"/>
  <c r="E44" i="1"/>
  <c r="C26" i="1"/>
  <c r="D101" i="1"/>
  <c r="C10" i="1"/>
  <c r="BW11" i="4"/>
  <c r="D90" i="1"/>
  <c r="F16" i="1"/>
  <c r="BG32" i="4"/>
  <c r="I24" i="4"/>
  <c r="CA18" i="4"/>
  <c r="J15" i="4"/>
  <c r="AS12" i="4"/>
  <c r="CA10" i="4"/>
  <c r="AV9" i="4"/>
  <c r="Q8" i="4"/>
  <c r="D50" i="2"/>
  <c r="D121" i="1"/>
  <c r="F46" i="1"/>
  <c r="L41" i="4"/>
  <c r="H9" i="4"/>
  <c r="AE69" i="4"/>
  <c r="AH68" i="4"/>
  <c r="R56" i="4"/>
  <c r="CQ59" i="4"/>
  <c r="CE59" i="4"/>
  <c r="J29" i="4"/>
  <c r="K29" i="4"/>
  <c r="BD42" i="4"/>
  <c r="CG36" i="4"/>
  <c r="AP31" i="4"/>
  <c r="BQ50" i="4"/>
  <c r="Y41" i="4"/>
  <c r="AU35" i="4"/>
  <c r="BY29" i="4"/>
  <c r="BF47" i="4"/>
  <c r="AZ39" i="4"/>
  <c r="BC74" i="4"/>
  <c r="M45" i="4"/>
  <c r="N38" i="4"/>
  <c r="AZ32" i="4"/>
  <c r="AS41" i="4"/>
  <c r="G27" i="4"/>
  <c r="AK21" i="4"/>
  <c r="CE15" i="4"/>
  <c r="X10" i="4"/>
  <c r="CH39" i="4"/>
  <c r="AN27" i="4"/>
  <c r="AY24" i="4"/>
  <c r="BJ21" i="4"/>
  <c r="CK18" i="4"/>
  <c r="K16" i="4"/>
  <c r="V13" i="4"/>
  <c r="AW10" i="4"/>
  <c r="BH7" i="4"/>
  <c r="BB40" i="4"/>
  <c r="BZ30" i="4"/>
  <c r="BF26" i="4"/>
  <c r="BI23" i="4"/>
  <c r="AU21" i="4"/>
  <c r="AF20" i="4"/>
  <c r="AO19" i="4"/>
  <c r="BF18" i="4"/>
  <c r="BW17" i="4"/>
  <c r="K17" i="4"/>
  <c r="AJ16" i="4"/>
  <c r="BA15" i="4"/>
  <c r="CH14" i="4"/>
  <c r="V14" i="4"/>
  <c r="AU13" i="4"/>
  <c r="CB12" i="4"/>
  <c r="P12" i="4"/>
  <c r="AW11" i="4"/>
  <c r="BV10" i="4"/>
  <c r="J10" i="4"/>
  <c r="AI9" i="4"/>
  <c r="BH8" i="4"/>
  <c r="BY7" i="4"/>
  <c r="M7" i="4"/>
  <c r="K51" i="4"/>
  <c r="CC45" i="4"/>
  <c r="BH41" i="4"/>
  <c r="BK38" i="4"/>
  <c r="CT35" i="4"/>
  <c r="M33" i="4"/>
  <c r="AL31" i="4"/>
  <c r="CR29" i="4"/>
  <c r="BM28" i="4"/>
  <c r="BV27" i="4"/>
  <c r="CE26" i="4"/>
  <c r="S26" i="4"/>
  <c r="AR25" i="4"/>
  <c r="BI24" i="4"/>
  <c r="CP23" i="4"/>
  <c r="AD23" i="4"/>
  <c r="BC22" i="4"/>
  <c r="CJ21" i="4"/>
  <c r="X21" i="4"/>
  <c r="BE20" i="4"/>
  <c r="CD19" i="4"/>
  <c r="R19" i="4"/>
  <c r="AQ18" i="4"/>
  <c r="BP17" i="4"/>
  <c r="CG16" i="4"/>
  <c r="U16" i="4"/>
  <c r="BB15" i="4"/>
  <c r="CA14" i="4"/>
  <c r="O14" i="4"/>
  <c r="AV13" i="4"/>
  <c r="CC12" i="4"/>
  <c r="Q12" i="4"/>
  <c r="BZ49" i="4"/>
  <c r="AY44" i="4"/>
  <c r="BJ40" i="4"/>
  <c r="CS37" i="4"/>
  <c r="BP34" i="4"/>
  <c r="AC32" i="4"/>
  <c r="BL30" i="4"/>
  <c r="AG29" i="4"/>
  <c r="V28" i="4"/>
  <c r="W27" i="4"/>
  <c r="AR26" i="4"/>
  <c r="BI25" i="4"/>
  <c r="CP24" i="4"/>
  <c r="AD24" i="4"/>
  <c r="BC23" i="4"/>
  <c r="CJ22" i="4"/>
  <c r="X22" i="4"/>
  <c r="BE21" i="4"/>
  <c r="CD20" i="4"/>
  <c r="R20" i="4"/>
  <c r="AQ19" i="4"/>
  <c r="BP18" i="4"/>
  <c r="CG17" i="4"/>
  <c r="U17" i="4"/>
  <c r="AM56" i="4"/>
  <c r="AE47" i="4"/>
  <c r="BP41" i="4"/>
  <c r="BS38" i="4"/>
  <c r="I36" i="4"/>
  <c r="BI33" i="4"/>
  <c r="CH31" i="4"/>
  <c r="U30" i="4"/>
  <c r="BS28" i="4"/>
  <c r="BZ27" i="4"/>
  <c r="BY26" i="4"/>
  <c r="M26" i="4"/>
  <c r="AT25" i="4"/>
  <c r="BS24" i="4"/>
  <c r="G24" i="4"/>
  <c r="AN23" i="4"/>
  <c r="BU22" i="4"/>
  <c r="I22" i="4"/>
  <c r="AH21" i="4"/>
  <c r="BG20" i="4"/>
  <c r="CF19" i="4"/>
  <c r="T19" i="4"/>
  <c r="AK18" i="4"/>
  <c r="BR17" i="4"/>
  <c r="F17" i="4"/>
  <c r="AE16" i="4"/>
  <c r="BL15" i="4"/>
  <c r="CS14" i="4"/>
  <c r="AG14" i="4"/>
  <c r="BF13" i="4"/>
  <c r="CE12" i="4"/>
  <c r="S12" i="4"/>
  <c r="AR11" i="4"/>
  <c r="BI10" i="4"/>
  <c r="CP9" i="4"/>
  <c r="AD9" i="4"/>
  <c r="BC8" i="4"/>
  <c r="CJ7" i="4"/>
  <c r="X7" i="4"/>
  <c r="K68" i="4"/>
  <c r="BK48" i="4"/>
  <c r="BY42" i="4"/>
  <c r="BS39" i="4"/>
  <c r="I37" i="4"/>
  <c r="AR34" i="4"/>
  <c r="AI32" i="4"/>
  <c r="BB30" i="4"/>
  <c r="G29" i="4"/>
  <c r="CK27" i="4"/>
  <c r="E27" i="4"/>
  <c r="AL26" i="4"/>
  <c r="BK25" i="4"/>
  <c r="CR24" i="4"/>
  <c r="AF24" i="4"/>
  <c r="BM23" i="4"/>
  <c r="CT22" i="4"/>
  <c r="Z22" i="4"/>
  <c r="AY21" i="4"/>
  <c r="BX20" i="4"/>
  <c r="L20" i="4"/>
  <c r="AC19" i="4"/>
  <c r="BJ18" i="4"/>
  <c r="CQ17" i="4"/>
  <c r="W17" i="4"/>
  <c r="BD16" i="4"/>
  <c r="CK15" i="4"/>
  <c r="Y15" i="4"/>
  <c r="AX14" i="4"/>
  <c r="BW13" i="4"/>
  <c r="K13" i="4"/>
  <c r="AJ12" i="4"/>
  <c r="BX50" i="4"/>
  <c r="H29" i="4"/>
  <c r="R23" i="4"/>
  <c r="CJ17" i="4"/>
  <c r="BL14" i="4"/>
  <c r="BZ11" i="4"/>
  <c r="AQ10" i="4"/>
  <c r="L9" i="4"/>
  <c r="BJ7" i="4"/>
  <c r="D29" i="2"/>
  <c r="C109" i="1"/>
  <c r="E88" i="1"/>
  <c r="E80" i="1"/>
  <c r="E63" i="1"/>
  <c r="E55" i="1"/>
  <c r="C46" i="1"/>
  <c r="C28" i="1"/>
  <c r="E16" i="1"/>
  <c r="Y16" i="4"/>
  <c r="D36" i="2"/>
  <c r="D56" i="1"/>
  <c r="BX41" i="4"/>
  <c r="BC26" i="4"/>
  <c r="BI20" i="4"/>
  <c r="CT15" i="4"/>
  <c r="AK12" i="4"/>
  <c r="BX10" i="4"/>
  <c r="AC9" i="4"/>
  <c r="CQ7" i="4"/>
  <c r="D48" i="2"/>
  <c r="D111" i="1"/>
  <c r="F90" i="1"/>
  <c r="F82" i="1"/>
  <c r="F65" i="1"/>
  <c r="F57" i="1"/>
  <c r="D48" i="1"/>
  <c r="D40" i="1"/>
  <c r="D126" i="1"/>
  <c r="F44" i="1"/>
  <c r="E13" i="1"/>
  <c r="Z15" i="4"/>
  <c r="D66" i="1"/>
  <c r="K42" i="4"/>
  <c r="AL27" i="4"/>
  <c r="AJ21" i="4"/>
  <c r="AL16" i="4"/>
  <c r="BU13" i="4"/>
  <c r="AS11" i="4"/>
  <c r="N10" i="4"/>
  <c r="CB8" i="4"/>
  <c r="AW7" i="4"/>
  <c r="D15" i="2"/>
  <c r="C122" i="1"/>
  <c r="E108" i="1"/>
  <c r="E76" i="1"/>
  <c r="E43" i="1"/>
  <c r="C25" i="1"/>
  <c r="F76" i="1"/>
  <c r="AS33" i="4"/>
  <c r="BC10" i="4"/>
  <c r="D87" i="1"/>
  <c r="D9" i="1"/>
  <c r="BD29" i="4"/>
  <c r="AP23" i="4"/>
  <c r="O18" i="4"/>
  <c r="BW14" i="4"/>
  <c r="M12" i="4"/>
  <c r="BK10" i="4"/>
  <c r="AF9" i="4"/>
  <c r="CT7" i="4"/>
  <c r="D40" i="2"/>
  <c r="F113" i="1"/>
  <c r="CE68" i="4"/>
  <c r="CC56" i="4"/>
  <c r="Q53" i="4"/>
  <c r="S55" i="4"/>
  <c r="AI60" i="4"/>
  <c r="AY60" i="4"/>
  <c r="AJ59" i="4"/>
  <c r="CJ41" i="4"/>
  <c r="U36" i="4"/>
  <c r="BO30" i="4"/>
  <c r="AL49" i="4"/>
  <c r="AX40" i="4"/>
  <c r="CB34" i="4"/>
  <c r="M29" i="4"/>
  <c r="AA46" i="4"/>
  <c r="BQ38" i="4"/>
  <c r="R61" i="4"/>
  <c r="CA43" i="4"/>
  <c r="AM37" i="4"/>
  <c r="BQ31" i="4"/>
  <c r="CB38" i="4"/>
  <c r="AN26" i="4"/>
  <c r="BR20" i="4"/>
  <c r="S15" i="4"/>
  <c r="BE9" i="4"/>
  <c r="CK36" i="4"/>
  <c r="H27" i="4"/>
  <c r="AA24" i="4"/>
  <c r="AL21" i="4"/>
  <c r="BM18" i="4"/>
  <c r="BX15" i="4"/>
  <c r="CQ12" i="4"/>
  <c r="Y10" i="4"/>
  <c r="AJ7" i="4"/>
  <c r="W39" i="4"/>
  <c r="AD30" i="4"/>
  <c r="AH26" i="4"/>
  <c r="AK23" i="4"/>
  <c r="AM21" i="4"/>
  <c r="X20" i="4"/>
  <c r="AG19" i="4"/>
  <c r="AP18" i="4"/>
  <c r="BO17" i="4"/>
  <c r="CN16" i="4"/>
  <c r="AB16" i="4"/>
  <c r="AS15" i="4"/>
  <c r="BZ14" i="4"/>
  <c r="N14" i="4"/>
  <c r="AM13" i="4"/>
  <c r="BT12" i="4"/>
  <c r="H12" i="4"/>
  <c r="AO11" i="4"/>
  <c r="BN10" i="4"/>
  <c r="CM9" i="4"/>
  <c r="AA9" i="4"/>
  <c r="AZ8" i="4"/>
  <c r="BQ7" i="4"/>
  <c r="E7" i="4"/>
  <c r="AR50" i="4"/>
  <c r="Q45" i="4"/>
  <c r="AB41" i="4"/>
  <c r="AE38" i="4"/>
  <c r="BN35" i="4"/>
  <c r="CM32" i="4"/>
  <c r="O31" i="4"/>
  <c r="CB29" i="4"/>
  <c r="BB28" i="4"/>
  <c r="BL27" i="4"/>
  <c r="BW26" i="4"/>
  <c r="K26" i="4"/>
  <c r="AJ25" i="4"/>
  <c r="BA24" i="4"/>
  <c r="CH23" i="4"/>
  <c r="V23" i="4"/>
  <c r="AU22" i="4"/>
  <c r="CB21" i="4"/>
  <c r="P21" i="4"/>
  <c r="AW20" i="4"/>
  <c r="BV19" i="4"/>
  <c r="J19" i="4"/>
  <c r="AI18" i="4"/>
  <c r="BH17" i="4"/>
  <c r="BY16" i="4"/>
  <c r="M16" i="4"/>
  <c r="AT15" i="4"/>
  <c r="BS14" i="4"/>
  <c r="G14" i="4"/>
  <c r="AN13" i="4"/>
  <c r="BU12" i="4"/>
  <c r="I12" i="4"/>
  <c r="N49" i="4"/>
  <c r="CF43" i="4"/>
  <c r="AD40" i="4"/>
  <c r="BM37" i="4"/>
  <c r="AJ34" i="4"/>
  <c r="F32" i="4"/>
  <c r="AV30" i="4"/>
  <c r="Q29" i="4"/>
  <c r="J28" i="4"/>
  <c r="K27" i="4"/>
  <c r="AJ26" i="4"/>
  <c r="BA25" i="4"/>
  <c r="CH24" i="4"/>
  <c r="V24" i="4"/>
  <c r="AU23" i="4"/>
  <c r="CB22" i="4"/>
  <c r="P22" i="4"/>
  <c r="AW21" i="4"/>
  <c r="BV20" i="4"/>
  <c r="J20" i="4"/>
  <c r="AI19" i="4"/>
  <c r="BH18" i="4"/>
  <c r="BY17" i="4"/>
  <c r="M17" i="4"/>
  <c r="AJ53" i="4"/>
  <c r="BL46" i="4"/>
  <c r="AJ41" i="4"/>
  <c r="AM38" i="4"/>
  <c r="BV35" i="4"/>
  <c r="AP33" i="4"/>
  <c r="BK31" i="4"/>
  <c r="E30" i="4"/>
  <c r="BD28" i="4"/>
  <c r="BN27" i="4"/>
  <c r="BQ26" i="4"/>
  <c r="E26" i="4"/>
  <c r="AL25" i="4"/>
  <c r="BK24" i="4"/>
  <c r="CR23" i="4"/>
  <c r="AF23" i="4"/>
  <c r="BM22" i="4"/>
  <c r="CT21" i="4"/>
  <c r="Z21" i="4"/>
  <c r="AY20" i="4"/>
  <c r="BX19" i="4"/>
  <c r="L19" i="4"/>
  <c r="AC18" i="4"/>
  <c r="BJ17" i="4"/>
  <c r="CQ16" i="4"/>
  <c r="W16" i="4"/>
  <c r="BD15" i="4"/>
  <c r="CK14" i="4"/>
  <c r="Y14" i="4"/>
  <c r="AX13" i="4"/>
  <c r="BW12" i="4"/>
  <c r="K12" i="4"/>
  <c r="AJ11" i="4"/>
  <c r="BA10" i="4"/>
  <c r="CH9" i="4"/>
  <c r="V9" i="4"/>
  <c r="AU8" i="4"/>
  <c r="CB7" i="4"/>
  <c r="P7" i="4"/>
  <c r="BB57" i="4"/>
  <c r="CR47" i="4"/>
  <c r="AJ42" i="4"/>
  <c r="AM39" i="4"/>
  <c r="BV36" i="4"/>
  <c r="L34" i="4"/>
  <c r="M32" i="4"/>
  <c r="AL30" i="4"/>
  <c r="CJ28" i="4"/>
  <c r="CA27" i="4"/>
  <c r="CP26" i="4"/>
  <c r="AD26" i="4"/>
  <c r="BC25" i="4"/>
  <c r="CJ24" i="4"/>
  <c r="X24" i="4"/>
  <c r="BE23" i="4"/>
  <c r="CD22" i="4"/>
  <c r="R22" i="4"/>
  <c r="AQ21" i="4"/>
  <c r="BP20" i="4"/>
  <c r="CG19" i="4"/>
  <c r="U19" i="4"/>
  <c r="BB18" i="4"/>
  <c r="CA17" i="4"/>
  <c r="O17" i="4"/>
  <c r="AV16" i="4"/>
  <c r="CC15" i="4"/>
  <c r="Q15" i="4"/>
  <c r="AP14" i="4"/>
  <c r="BO13" i="4"/>
  <c r="CN12" i="4"/>
  <c r="AB12" i="4"/>
  <c r="AW45" i="4"/>
  <c r="E28" i="4"/>
  <c r="AY22" i="4"/>
  <c r="X17" i="4"/>
  <c r="AF14" i="4"/>
  <c r="BF11" i="4"/>
  <c r="AA10" i="4"/>
  <c r="BY8" i="4"/>
  <c r="AT7" i="4"/>
  <c r="D21" i="2"/>
  <c r="C108" i="1"/>
  <c r="E87" i="1"/>
  <c r="E79" i="1"/>
  <c r="E62" i="1"/>
  <c r="E54" i="1"/>
  <c r="C45" i="1"/>
  <c r="E11" i="1"/>
  <c r="C9" i="1"/>
  <c r="AA14" i="4"/>
  <c r="F117" i="1"/>
  <c r="D53" i="1"/>
  <c r="N39" i="4"/>
  <c r="CJ25" i="4"/>
  <c r="CP19" i="4"/>
  <c r="BN15" i="4"/>
  <c r="E12" i="4"/>
  <c r="BH10" i="4"/>
  <c r="M9" i="4"/>
  <c r="CA7" i="4"/>
  <c r="D38" i="2"/>
  <c r="D110" i="1"/>
  <c r="F89" i="1"/>
  <c r="F81" i="1"/>
  <c r="F64" i="1"/>
  <c r="F56" i="1"/>
  <c r="D47" i="1"/>
  <c r="F30" i="1"/>
  <c r="D120" i="1"/>
  <c r="F42" i="1"/>
  <c r="C8" i="1"/>
  <c r="BI12" i="4"/>
  <c r="D61" i="1"/>
  <c r="AT39" i="4"/>
  <c r="BK26" i="4"/>
  <c r="BQ20" i="4"/>
  <c r="F16" i="4"/>
  <c r="AO13" i="4"/>
  <c r="AC11" i="4"/>
  <c r="CQ9" i="4"/>
  <c r="BL8" i="4"/>
  <c r="AG7" i="4"/>
  <c r="D7" i="2"/>
  <c r="C121" i="1"/>
  <c r="E107" i="1"/>
  <c r="C74" i="1"/>
  <c r="E42" i="1"/>
  <c r="D24" i="2"/>
  <c r="F48" i="1"/>
  <c r="AM26" i="4"/>
  <c r="AM10" i="4"/>
  <c r="D81" i="1"/>
  <c r="CN53" i="4"/>
  <c r="AK28" i="4"/>
  <c r="BW22" i="4"/>
  <c r="AV17" i="4"/>
  <c r="AQ14" i="4"/>
  <c r="CH11" i="4"/>
  <c r="AU10" i="4"/>
  <c r="P9" i="4"/>
  <c r="CD7" i="4"/>
  <c r="D32" i="2"/>
  <c r="F111" i="1"/>
  <c r="F41" i="1"/>
  <c r="N19" i="4"/>
  <c r="BV7" i="4"/>
  <c r="BN63" i="4"/>
  <c r="CE50" i="4"/>
  <c r="AY70" i="4"/>
  <c r="AB52" i="4"/>
  <c r="CS48" i="4"/>
  <c r="AW49" i="4"/>
  <c r="CF50" i="4"/>
  <c r="X41" i="4"/>
  <c r="BB35" i="4"/>
  <c r="CN29" i="4"/>
  <c r="CJ47" i="4"/>
  <c r="BW39" i="4"/>
  <c r="P34" i="4"/>
  <c r="CB70" i="4"/>
  <c r="BY44" i="4"/>
  <c r="E38" i="4"/>
  <c r="S54" i="4"/>
  <c r="AP42" i="4"/>
  <c r="BT36" i="4"/>
  <c r="CB74" i="4"/>
  <c r="R36" i="4"/>
  <c r="BU25" i="4"/>
  <c r="F20" i="4"/>
  <c r="AR14" i="4"/>
  <c r="CD8" i="4"/>
  <c r="BV33" i="4"/>
  <c r="BM26" i="4"/>
  <c r="BX23" i="4"/>
  <c r="CQ20" i="4"/>
  <c r="Y18" i="4"/>
  <c r="AJ15" i="4"/>
  <c r="AU12" i="4"/>
  <c r="BV9" i="4"/>
  <c r="D63" i="2"/>
  <c r="BE37" i="4"/>
  <c r="AU29" i="4"/>
  <c r="CE25" i="4"/>
  <c r="CP22" i="4"/>
  <c r="AE21" i="4"/>
  <c r="P20" i="4"/>
  <c r="Q19" i="4"/>
  <c r="AH18" i="4"/>
  <c r="BG17" i="4"/>
  <c r="CF16" i="4"/>
  <c r="T16" i="4"/>
  <c r="AK15" i="4"/>
  <c r="BR14" i="4"/>
  <c r="F14" i="4"/>
  <c r="AE13" i="4"/>
  <c r="BL12" i="4"/>
  <c r="CS11" i="4"/>
  <c r="AG11" i="4"/>
  <c r="BF10" i="4"/>
  <c r="CE9" i="4"/>
  <c r="S9" i="4"/>
  <c r="AR8" i="4"/>
  <c r="BI7" i="4"/>
  <c r="D72" i="2"/>
  <c r="BY49" i="4"/>
  <c r="AX44" i="4"/>
  <c r="BI40" i="4"/>
  <c r="CR37" i="4"/>
  <c r="AH35" i="4"/>
  <c r="BQ32" i="4"/>
  <c r="CQ30" i="4"/>
  <c r="BL29" i="4"/>
  <c r="AO28" i="4"/>
  <c r="BB27" i="4"/>
  <c r="BO26" i="4"/>
  <c r="CN25" i="4"/>
  <c r="AB25" i="4"/>
  <c r="AS24" i="4"/>
  <c r="BZ23" i="4"/>
  <c r="N23" i="4"/>
  <c r="AM22" i="4"/>
  <c r="BT21" i="4"/>
  <c r="H21" i="4"/>
  <c r="AO20" i="4"/>
  <c r="BN19" i="4"/>
  <c r="CM18" i="4"/>
  <c r="AA18" i="4"/>
  <c r="AZ17" i="4"/>
  <c r="BQ16" i="4"/>
  <c r="E16" i="4"/>
  <c r="AL15" i="4"/>
  <c r="BK14" i="4"/>
  <c r="CR13" i="4"/>
  <c r="AF13" i="4"/>
  <c r="BM12" i="4"/>
  <c r="AT65" i="4"/>
  <c r="AU48" i="4"/>
  <c r="T43" i="4"/>
  <c r="CQ39" i="4"/>
  <c r="AG37" i="4"/>
  <c r="CD33" i="4"/>
  <c r="CF31" i="4"/>
  <c r="AF30" i="4"/>
  <c r="CT28" i="4"/>
  <c r="CS27" i="4"/>
  <c r="CN26" i="4"/>
  <c r="AB26" i="4"/>
  <c r="AS25" i="4"/>
  <c r="BZ24" i="4"/>
  <c r="N24" i="4"/>
  <c r="AM23" i="4"/>
  <c r="BT22" i="4"/>
  <c r="H22" i="4"/>
  <c r="AO21" i="4"/>
  <c r="BN20" i="4"/>
  <c r="CM19" i="4"/>
  <c r="AA19" i="4"/>
  <c r="AZ18" i="4"/>
  <c r="BQ17" i="4"/>
  <c r="E17" i="4"/>
  <c r="CM51" i="4"/>
  <c r="CS45" i="4"/>
  <c r="BQ40" i="4"/>
  <c r="G38" i="4"/>
  <c r="AP35" i="4"/>
  <c r="T33" i="4"/>
  <c r="AR31" i="4"/>
  <c r="CH29" i="4"/>
  <c r="AS28" i="4"/>
  <c r="BD27" i="4"/>
  <c r="BI26" i="4"/>
  <c r="CP25" i="4"/>
  <c r="AD25" i="4"/>
  <c r="BC24" i="4"/>
  <c r="CJ23" i="4"/>
  <c r="X23" i="4"/>
  <c r="BE22" i="4"/>
  <c r="CD21" i="4"/>
  <c r="R21" i="4"/>
  <c r="AQ20" i="4"/>
  <c r="BP19" i="4"/>
  <c r="CG18" i="4"/>
  <c r="U18" i="4"/>
  <c r="BB17" i="4"/>
  <c r="CA16" i="4"/>
  <c r="O16" i="4"/>
  <c r="AV15" i="4"/>
  <c r="CC14" i="4"/>
  <c r="Q14" i="4"/>
  <c r="AP13" i="4"/>
  <c r="BO12" i="4"/>
  <c r="CN11" i="4"/>
  <c r="AB11" i="4"/>
  <c r="AS10" i="4"/>
  <c r="BZ9" i="4"/>
  <c r="N9" i="4"/>
  <c r="AM8" i="4"/>
  <c r="BT7" i="4"/>
  <c r="H7" i="4"/>
  <c r="BH53" i="4"/>
  <c r="AF47" i="4"/>
  <c r="BQ41" i="4"/>
  <c r="G39" i="4"/>
  <c r="AP36" i="4"/>
  <c r="CG33" i="4"/>
  <c r="BP31" i="4"/>
  <c r="V30" i="4"/>
  <c r="BT28" i="4"/>
  <c r="BO27" i="4"/>
  <c r="CH26" i="4"/>
  <c r="V26" i="4"/>
  <c r="AU25" i="4"/>
  <c r="CB24" i="4"/>
  <c r="P24" i="4"/>
  <c r="AW23" i="4"/>
  <c r="BV22" i="4"/>
  <c r="J22" i="4"/>
  <c r="AI21" i="4"/>
  <c r="BH20" i="4"/>
  <c r="BY19" i="4"/>
  <c r="M19" i="4"/>
  <c r="AT18" i="4"/>
  <c r="BS17" i="4"/>
  <c r="G17" i="4"/>
  <c r="AN16" i="4"/>
  <c r="BU15" i="4"/>
  <c r="I15" i="4"/>
  <c r="AH14" i="4"/>
  <c r="BG13" i="4"/>
  <c r="CF12" i="4"/>
  <c r="T12" i="4"/>
  <c r="AR41" i="4"/>
  <c r="P27" i="4"/>
  <c r="CF21" i="4"/>
  <c r="BJ16" i="4"/>
  <c r="CS13" i="4"/>
  <c r="AP11" i="4"/>
  <c r="K10" i="4"/>
  <c r="BI8" i="4"/>
  <c r="AD7" i="4"/>
  <c r="D13" i="2"/>
  <c r="C107" i="1"/>
  <c r="E86" i="1"/>
  <c r="E78" i="1"/>
  <c r="E61" i="1"/>
  <c r="E53" i="1"/>
  <c r="C44" i="1"/>
  <c r="E10" i="1"/>
  <c r="CD35" i="4"/>
  <c r="CT11" i="4"/>
  <c r="F93" i="1"/>
  <c r="F34" i="1"/>
  <c r="AW36" i="4"/>
  <c r="X25" i="4"/>
  <c r="AD19" i="4"/>
  <c r="AH15" i="4"/>
  <c r="CD11" i="4"/>
  <c r="AR10" i="4"/>
  <c r="CP8" i="4"/>
  <c r="BK7" i="4"/>
  <c r="D30" i="2"/>
  <c r="D109" i="1"/>
  <c r="F88" i="1"/>
  <c r="F80" i="1"/>
  <c r="F63" i="1"/>
  <c r="F55" i="1"/>
  <c r="D46" i="1"/>
  <c r="D28" i="1"/>
  <c r="F110" i="1"/>
  <c r="F40" i="1"/>
  <c r="L50" i="4"/>
  <c r="AL11" i="4"/>
  <c r="D58" i="1"/>
  <c r="CC36" i="4"/>
  <c r="CR25" i="4"/>
  <c r="E20" i="4"/>
  <c r="BS15" i="4"/>
  <c r="I13" i="4"/>
  <c r="M11" i="4"/>
  <c r="CA9" i="4"/>
  <c r="AV8" i="4"/>
  <c r="Q7" i="4"/>
  <c r="C128" i="1"/>
  <c r="C120" i="1"/>
  <c r="E106" i="1"/>
  <c r="E49" i="1"/>
  <c r="E41" i="1"/>
  <c r="D128" i="1"/>
  <c r="F45" i="1"/>
  <c r="J23" i="4"/>
  <c r="AN9" i="4"/>
  <c r="F72" i="1"/>
  <c r="AU47" i="4"/>
  <c r="AV27" i="4"/>
  <c r="K22" i="4"/>
  <c r="CC16" i="4"/>
  <c r="K14" i="4"/>
  <c r="BN11" i="4"/>
  <c r="AE10" i="4"/>
  <c r="CS8" i="4"/>
  <c r="BN7" i="4"/>
  <c r="D16" i="2"/>
  <c r="F109" i="1"/>
  <c r="D37" i="1"/>
  <c r="CM14" i="4"/>
  <c r="D69" i="2"/>
  <c r="CE48" i="4"/>
  <c r="BB47" i="4"/>
  <c r="BE64" i="4"/>
  <c r="AM49" i="4"/>
  <c r="V43" i="4"/>
  <c r="BC43" i="4"/>
  <c r="AK49" i="4"/>
  <c r="BE40" i="4"/>
  <c r="CA34" i="4"/>
  <c r="AB29" i="4"/>
  <c r="BE46" i="4"/>
  <c r="K39" i="4"/>
  <c r="AW33" i="4"/>
  <c r="AK58" i="4"/>
  <c r="AT43" i="4"/>
  <c r="AL37" i="4"/>
  <c r="V52" i="4"/>
  <c r="BO41" i="4"/>
  <c r="H36" i="4"/>
  <c r="BM62" i="4"/>
  <c r="BQ33" i="4"/>
  <c r="I25" i="4"/>
  <c r="AE19" i="4"/>
  <c r="BI13" i="4"/>
  <c r="R8" i="4"/>
  <c r="CQ31" i="4"/>
  <c r="AO26" i="4"/>
  <c r="AZ23" i="4"/>
  <c r="BK20" i="4"/>
  <c r="CT17" i="4"/>
  <c r="L15" i="4"/>
  <c r="W12" i="4"/>
  <c r="AX9" i="4"/>
  <c r="O75" i="4"/>
  <c r="Z36" i="4"/>
  <c r="CR28" i="4"/>
  <c r="BG25" i="4"/>
  <c r="BR22" i="4"/>
  <c r="CR20" i="4"/>
  <c r="H20" i="4"/>
  <c r="I19" i="4"/>
  <c r="Z18" i="4"/>
  <c r="AY17" i="4"/>
  <c r="BX16" i="4"/>
  <c r="L16" i="4"/>
  <c r="AC15" i="4"/>
  <c r="BJ14" i="4"/>
  <c r="CQ13" i="4"/>
  <c r="W13" i="4"/>
  <c r="BD12" i="4"/>
  <c r="CK11" i="4"/>
  <c r="Y11" i="4"/>
  <c r="AX10" i="4"/>
  <c r="BW9" i="4"/>
  <c r="K9" i="4"/>
  <c r="AJ8" i="4"/>
  <c r="BA7" i="4"/>
  <c r="D64" i="2"/>
  <c r="M49" i="4"/>
  <c r="CE43" i="4"/>
  <c r="AC40" i="4"/>
  <c r="BL37" i="4"/>
  <c r="BO34" i="4"/>
  <c r="AT32" i="4"/>
  <c r="CA30" i="4"/>
  <c r="AV29" i="4"/>
  <c r="AE28" i="4"/>
  <c r="AP27" i="4"/>
  <c r="BG26" i="4"/>
  <c r="CF25" i="4"/>
  <c r="T25" i="4"/>
  <c r="AK24" i="4"/>
  <c r="BR23" i="4"/>
  <c r="F23" i="4"/>
  <c r="AD68" i="4"/>
  <c r="CC44" i="4"/>
  <c r="CQ58" i="4"/>
  <c r="BN46" i="4"/>
  <c r="W40" i="4"/>
  <c r="AF40" i="4"/>
  <c r="F48" i="4"/>
  <c r="CD39" i="4"/>
  <c r="O34" i="4"/>
  <c r="L74" i="4"/>
  <c r="J45" i="4"/>
  <c r="AJ38" i="4"/>
  <c r="BV32" i="4"/>
  <c r="AX53" i="4"/>
  <c r="AO42" i="4"/>
  <c r="BK36" i="4"/>
  <c r="BT50" i="4"/>
  <c r="CN40" i="4"/>
  <c r="AO35" i="4"/>
  <c r="BC54" i="4"/>
  <c r="CP31" i="4"/>
  <c r="AH24" i="4"/>
  <c r="BL18" i="4"/>
  <c r="CP12" i="4"/>
  <c r="AQ7" i="4"/>
  <c r="AC30" i="4"/>
  <c r="CT25" i="4"/>
  <c r="L23" i="4"/>
  <c r="W20" i="4"/>
  <c r="AX17" i="4"/>
  <c r="BA14" i="4"/>
  <c r="CB11" i="4"/>
  <c r="J9" i="4"/>
  <c r="BJ49" i="4"/>
  <c r="BH34" i="4"/>
  <c r="AD28" i="4"/>
  <c r="S25" i="4"/>
  <c r="AD22" i="4"/>
  <c r="CJ20" i="4"/>
  <c r="CS19" i="4"/>
  <c r="CT18" i="4"/>
  <c r="R18" i="4"/>
  <c r="AQ17" i="4"/>
  <c r="BP16" i="4"/>
  <c r="CG15" i="4"/>
  <c r="U15" i="4"/>
  <c r="BB14" i="4"/>
  <c r="CA13" i="4"/>
  <c r="O13" i="4"/>
  <c r="AV12" i="4"/>
  <c r="CC11" i="4"/>
  <c r="Q11" i="4"/>
  <c r="AP10" i="4"/>
  <c r="BO9" i="4"/>
  <c r="CN8" i="4"/>
  <c r="AB8" i="4"/>
  <c r="AS7" i="4"/>
  <c r="O64" i="4"/>
  <c r="AT48" i="4"/>
  <c r="S43" i="4"/>
  <c r="CP39" i="4"/>
  <c r="AF37" i="4"/>
  <c r="AI34" i="4"/>
  <c r="AA32" i="4"/>
  <c r="BK30" i="4"/>
  <c r="AF29" i="4"/>
  <c r="U28" i="4"/>
  <c r="AF27" i="4"/>
  <c r="AY26" i="4"/>
  <c r="BX25" i="4"/>
  <c r="L25" i="4"/>
  <c r="AC24" i="4"/>
  <c r="BJ23" i="4"/>
  <c r="CQ22" i="4"/>
  <c r="W22" i="4"/>
  <c r="BD21" i="4"/>
  <c r="CK20" i="4"/>
  <c r="Y20" i="4"/>
  <c r="AX19" i="4"/>
  <c r="BW18" i="4"/>
  <c r="K18" i="4"/>
  <c r="AJ17" i="4"/>
  <c r="BA16" i="4"/>
  <c r="CH15" i="4"/>
  <c r="V15" i="4"/>
  <c r="AU14" i="4"/>
  <c r="CB13" i="4"/>
  <c r="P13" i="4"/>
  <c r="AW12" i="4"/>
  <c r="M53" i="4"/>
  <c r="P47" i="4"/>
  <c r="AB42" i="4"/>
  <c r="AE39" i="4"/>
  <c r="BN36" i="4"/>
  <c r="AK33" i="4"/>
  <c r="AM31" i="4"/>
  <c r="CS29" i="4"/>
  <c r="BN28" i="4"/>
  <c r="BM27" i="4"/>
  <c r="BX26" i="4"/>
  <c r="L26" i="4"/>
  <c r="AC25" i="4"/>
  <c r="BJ24" i="4"/>
  <c r="CQ23" i="4"/>
  <c r="W23" i="4"/>
  <c r="BD22" i="4"/>
  <c r="CK21" i="4"/>
  <c r="Y21" i="4"/>
  <c r="AX20" i="4"/>
  <c r="BW19" i="4"/>
  <c r="K19" i="4"/>
  <c r="AJ18" i="4"/>
  <c r="BA17" i="4"/>
  <c r="CH16" i="4"/>
  <c r="BH50" i="4"/>
  <c r="BN44" i="4"/>
  <c r="E40" i="4"/>
  <c r="AN37" i="4"/>
  <c r="BW34" i="4"/>
  <c r="BW32" i="4"/>
  <c r="CG30" i="4"/>
  <c r="BB29" i="4"/>
  <c r="W28" i="4"/>
  <c r="AH27" i="4"/>
  <c r="AS26" i="4"/>
  <c r="BZ25" i="4"/>
  <c r="N25" i="4"/>
  <c r="AM24" i="4"/>
  <c r="BT23" i="4"/>
  <c r="H23" i="4"/>
  <c r="AO22" i="4"/>
  <c r="BN21" i="4"/>
  <c r="CM20" i="4"/>
  <c r="AA20" i="4"/>
  <c r="AZ19" i="4"/>
  <c r="BQ18" i="4"/>
  <c r="E18" i="4"/>
  <c r="AL17" i="4"/>
  <c r="BK16" i="4"/>
  <c r="CR15" i="4"/>
  <c r="AF15" i="4"/>
  <c r="BM14" i="4"/>
  <c r="CT13" i="4"/>
  <c r="Z13" i="4"/>
  <c r="AY12" i="4"/>
  <c r="BX11" i="4"/>
  <c r="L11" i="4"/>
  <c r="AC10" i="4"/>
  <c r="BJ9" i="4"/>
  <c r="CQ8" i="4"/>
  <c r="W8" i="4"/>
  <c r="BD7" i="4"/>
  <c r="D67" i="2"/>
  <c r="AB51" i="4"/>
  <c r="CT45" i="4"/>
  <c r="E41" i="4"/>
  <c r="AN38" i="4"/>
  <c r="BW35" i="4"/>
  <c r="AR33" i="4"/>
  <c r="W31" i="4"/>
  <c r="BS29" i="4"/>
  <c r="AT28" i="4"/>
  <c r="AU27" i="4"/>
  <c r="BR26" i="4"/>
  <c r="F26" i="4"/>
  <c r="AE25" i="4"/>
  <c r="BL24" i="4"/>
  <c r="CS23" i="4"/>
  <c r="AG23" i="4"/>
  <c r="BF22" i="4"/>
  <c r="CE21" i="4"/>
  <c r="S21" i="4"/>
  <c r="AR20" i="4"/>
  <c r="BI19" i="4"/>
  <c r="CP18" i="4"/>
  <c r="AD18" i="4"/>
  <c r="BC17" i="4"/>
  <c r="CJ16" i="4"/>
  <c r="X16" i="4"/>
  <c r="BE15" i="4"/>
  <c r="CD14" i="4"/>
  <c r="R14" i="4"/>
  <c r="AQ13" i="4"/>
  <c r="BP12" i="4"/>
  <c r="CG11" i="4"/>
  <c r="Q36" i="4"/>
  <c r="CB25" i="4"/>
  <c r="BA20" i="4"/>
  <c r="CQ15" i="4"/>
  <c r="AG13" i="4"/>
  <c r="J11" i="4"/>
  <c r="BX9" i="4"/>
  <c r="AC8" i="4"/>
  <c r="D73" i="2"/>
  <c r="C113" i="1"/>
  <c r="C105" i="1"/>
  <c r="E84" i="1"/>
  <c r="E67" i="1"/>
  <c r="E59" i="1"/>
  <c r="E51" i="1"/>
  <c r="C42" i="1"/>
  <c r="E8" i="1"/>
  <c r="F27" i="4"/>
  <c r="W10" i="4"/>
  <c r="D86" i="1"/>
  <c r="F15" i="1"/>
  <c r="BC30" i="4"/>
  <c r="Z23" i="4"/>
  <c r="CR17" i="4"/>
  <c r="AI14" i="4"/>
  <c r="AQ11" i="4"/>
  <c r="L10" i="4"/>
  <c r="BJ8" i="4"/>
  <c r="AE7" i="4"/>
  <c r="D14" i="2"/>
  <c r="D107" i="1"/>
  <c r="F86" i="1"/>
  <c r="F78" i="1"/>
  <c r="F61" i="1"/>
  <c r="F53" i="1"/>
  <c r="D44" i="1"/>
  <c r="F10" i="1"/>
  <c r="D102" i="1"/>
  <c r="D25" i="1"/>
  <c r="BT25" i="4"/>
  <c r="CK8" i="4"/>
  <c r="D30" i="1"/>
  <c r="AK32" i="4"/>
  <c r="BM24" i="4"/>
  <c r="BS18" i="4"/>
  <c r="G15" i="4"/>
  <c r="AP12" i="4"/>
  <c r="BZ10" i="4"/>
  <c r="AU9" i="4"/>
  <c r="P8" i="4"/>
  <c r="D49" i="2"/>
  <c r="C126" i="1"/>
  <c r="E112" i="1"/>
  <c r="C103" i="1"/>
  <c r="E47" i="1"/>
  <c r="C37" i="1"/>
  <c r="D123" i="1"/>
  <c r="C52" i="1"/>
  <c r="CB17" i="4"/>
  <c r="D28" i="2"/>
  <c r="D57" i="1"/>
  <c r="BZ39" i="4"/>
  <c r="G26" i="4"/>
  <c r="BY20" i="4"/>
  <c r="I16" i="4"/>
  <c r="AR13" i="4"/>
  <c r="AD11" i="4"/>
  <c r="CR9" i="4"/>
  <c r="BM8" i="4"/>
  <c r="AH7" i="4"/>
  <c r="I57" i="4"/>
  <c r="BL74" i="4"/>
  <c r="CA54" i="4"/>
  <c r="BQ43" i="4"/>
  <c r="AX37" i="4"/>
  <c r="AY37" i="4"/>
  <c r="BD46" i="4"/>
  <c r="R39" i="4"/>
  <c r="AV33" i="4"/>
  <c r="Q62" i="4"/>
  <c r="BX43" i="4"/>
  <c r="BA37" i="4"/>
  <c r="J32" i="4"/>
  <c r="CH51" i="4"/>
  <c r="BN41" i="4"/>
  <c r="CR35" i="4"/>
  <c r="AO49" i="4"/>
  <c r="AB40" i="4"/>
  <c r="BN34" i="4"/>
  <c r="AS52" i="4"/>
  <c r="AN30" i="4"/>
  <c r="BG23" i="4"/>
  <c r="CS17" i="4"/>
  <c r="AD12" i="4"/>
  <c r="AX61" i="4"/>
  <c r="CQ28" i="4"/>
  <c r="BN25" i="4"/>
  <c r="BQ22" i="4"/>
  <c r="CR19" i="4"/>
  <c r="Z17" i="4"/>
  <c r="AC14" i="4"/>
  <c r="BD11" i="4"/>
  <c r="BW8" i="4"/>
  <c r="BL47" i="4"/>
  <c r="BX33" i="4"/>
  <c r="CQ27" i="4"/>
  <c r="CF24" i="4"/>
  <c r="V22" i="4"/>
  <c r="CB20" i="4"/>
  <c r="BM19" i="4"/>
  <c r="CD18" i="4"/>
  <c r="J18" i="4"/>
  <c r="AI17" i="4"/>
  <c r="BH16" i="4"/>
  <c r="BY15" i="4"/>
  <c r="M15" i="4"/>
  <c r="AT14" i="4"/>
  <c r="BS13" i="4"/>
  <c r="G13" i="4"/>
  <c r="AN12" i="4"/>
  <c r="BU11" i="4"/>
  <c r="I11" i="4"/>
  <c r="AH10" i="4"/>
  <c r="BG9" i="4"/>
  <c r="CF8" i="4"/>
  <c r="T8" i="4"/>
  <c r="AK7" i="4"/>
  <c r="AM55" i="4"/>
  <c r="CA47" i="4"/>
  <c r="BK42" i="4"/>
  <c r="BJ39" i="4"/>
  <c r="CS36" i="4"/>
  <c r="BY33" i="4"/>
  <c r="E32" i="4"/>
  <c r="AU30" i="4"/>
  <c r="P29" i="4"/>
  <c r="I28" i="4"/>
  <c r="V27" i="4"/>
  <c r="AQ26" i="4"/>
  <c r="BP25" i="4"/>
  <c r="CG24" i="4"/>
  <c r="U24" i="4"/>
  <c r="BB23" i="4"/>
  <c r="CA22" i="4"/>
  <c r="O22" i="4"/>
  <c r="AV21" i="4"/>
  <c r="CC20" i="4"/>
  <c r="Q20" i="4"/>
  <c r="AP19" i="4"/>
  <c r="BO18" i="4"/>
  <c r="CN17" i="4"/>
  <c r="AB17" i="4"/>
  <c r="AS16" i="4"/>
  <c r="BZ15" i="4"/>
  <c r="N15" i="4"/>
  <c r="AM14" i="4"/>
  <c r="BT13" i="4"/>
  <c r="H13" i="4"/>
  <c r="AO12" i="4"/>
  <c r="BX51" i="4"/>
  <c r="AW46" i="4"/>
  <c r="BI41" i="4"/>
  <c r="CR38" i="4"/>
  <c r="AH36" i="4"/>
  <c r="R33" i="4"/>
  <c r="T31" i="4"/>
  <c r="CC29" i="4"/>
  <c r="BC28" i="4"/>
  <c r="BC27" i="4"/>
  <c r="BP26" i="4"/>
  <c r="CG25" i="4"/>
  <c r="U25" i="4"/>
  <c r="BB24" i="4"/>
  <c r="CA23" i="4"/>
  <c r="O23" i="4"/>
  <c r="AV22" i="4"/>
  <c r="CC21" i="4"/>
  <c r="Q21" i="4"/>
  <c r="AP20" i="4"/>
  <c r="BO19" i="4"/>
  <c r="CN18" i="4"/>
  <c r="AB18" i="4"/>
  <c r="AS17" i="4"/>
  <c r="BZ16" i="4"/>
  <c r="AC49" i="4"/>
  <c r="AI43" i="4"/>
  <c r="BR39" i="4"/>
  <c r="H37" i="4"/>
  <c r="AQ34" i="4"/>
  <c r="BA32" i="4"/>
  <c r="BQ30" i="4"/>
  <c r="AL29" i="4"/>
  <c r="M28" i="4"/>
  <c r="X27" i="4"/>
  <c r="AK26" i="4"/>
  <c r="BR25" i="4"/>
  <c r="F25" i="4"/>
  <c r="AE24" i="4"/>
  <c r="BL23" i="4"/>
  <c r="CS22" i="4"/>
  <c r="AG22" i="4"/>
  <c r="BF21" i="4"/>
  <c r="CE20" i="4"/>
  <c r="S20" i="4"/>
  <c r="AR19" i="4"/>
  <c r="BI18" i="4"/>
  <c r="CP17" i="4"/>
  <c r="AD17" i="4"/>
  <c r="BC16" i="4"/>
  <c r="CJ15" i="4"/>
  <c r="X15" i="4"/>
  <c r="BE14" i="4"/>
  <c r="CD13" i="4"/>
  <c r="R13" i="4"/>
  <c r="AQ12" i="4"/>
  <c r="BP11" i="4"/>
  <c r="CG10" i="4"/>
  <c r="U10" i="4"/>
  <c r="BB9" i="4"/>
  <c r="CA8" i="4"/>
  <c r="O8" i="4"/>
  <c r="AV7" i="4"/>
  <c r="D59" i="2"/>
  <c r="BI50" i="4"/>
  <c r="AH45" i="4"/>
  <c r="BR40" i="4"/>
  <c r="H38" i="4"/>
  <c r="AQ35" i="4"/>
  <c r="U33" i="4"/>
  <c r="E31" i="4"/>
  <c r="BC29" i="4"/>
  <c r="AH28" i="4"/>
  <c r="AI27" i="4"/>
  <c r="BJ26" i="4"/>
  <c r="CQ25" i="4"/>
  <c r="W25" i="4"/>
  <c r="BD24" i="4"/>
  <c r="CK23" i="4"/>
  <c r="Y23" i="4"/>
  <c r="AX22" i="4"/>
  <c r="BW21" i="4"/>
  <c r="K21" i="4"/>
  <c r="AJ20" i="4"/>
  <c r="BA19" i="4"/>
  <c r="CH18" i="4"/>
  <c r="V18" i="4"/>
  <c r="AU17" i="4"/>
  <c r="CB16" i="4"/>
  <c r="P16" i="4"/>
  <c r="AW15" i="4"/>
  <c r="BV14" i="4"/>
  <c r="J14" i="4"/>
  <c r="AI13" i="4"/>
  <c r="BH12" i="4"/>
  <c r="BY11" i="4"/>
  <c r="BP33" i="4"/>
  <c r="P25" i="4"/>
  <c r="CH19" i="4"/>
  <c r="BK15" i="4"/>
  <c r="CT12" i="4"/>
  <c r="CM10" i="4"/>
  <c r="BH9" i="4"/>
  <c r="M8" i="4"/>
  <c r="D57" i="2"/>
  <c r="C112" i="1"/>
  <c r="E91" i="1"/>
  <c r="E83" i="1"/>
  <c r="E66" i="1"/>
  <c r="E58" i="1"/>
  <c r="C49" i="1"/>
  <c r="C41" i="1"/>
  <c r="E7" i="1"/>
  <c r="BV23" i="4"/>
  <c r="X9" i="4"/>
  <c r="D82" i="1"/>
  <c r="D8" i="1"/>
  <c r="X29" i="4"/>
  <c r="BG22" i="4"/>
  <c r="AF17" i="4"/>
  <c r="BP13" i="4"/>
  <c r="AA11" i="4"/>
  <c r="BY9" i="4"/>
  <c r="AT8" i="4"/>
  <c r="O7" i="4"/>
  <c r="F115" i="1"/>
  <c r="D106" i="1"/>
  <c r="F85" i="1"/>
  <c r="D76" i="1"/>
  <c r="F60" i="1"/>
  <c r="F52" i="1"/>
  <c r="D43" i="1"/>
  <c r="F9" i="1"/>
  <c r="D100" i="1"/>
  <c r="C54" i="1"/>
  <c r="AQ22" i="4"/>
  <c r="AP7" i="4"/>
  <c r="D11" i="1"/>
  <c r="BS30" i="4"/>
  <c r="CT23" i="4"/>
  <c r="G18" i="4"/>
  <c r="BT14" i="4"/>
  <c r="J12" i="4"/>
  <c r="BJ10" i="4"/>
  <c r="AE9" i="4"/>
  <c r="CS7" i="4"/>
  <c r="D39" i="2"/>
  <c r="C125" i="1"/>
  <c r="E111" i="1"/>
  <c r="C102" i="1"/>
  <c r="E46" i="1"/>
  <c r="C36" i="1"/>
  <c r="F112" i="1"/>
  <c r="E22" i="1"/>
  <c r="BF15" i="4"/>
  <c r="F118" i="1"/>
  <c r="D52" i="1"/>
  <c r="P37" i="4"/>
  <c r="AN25" i="4"/>
  <c r="CT50" i="4"/>
  <c r="CC32" i="4"/>
  <c r="CM47" i="4"/>
  <c r="AD48" i="4"/>
  <c r="AI8" i="4"/>
  <c r="BV18" i="4"/>
  <c r="CR12" i="4"/>
  <c r="AC7" i="4"/>
  <c r="AE30" i="4"/>
  <c r="AT23" i="4"/>
  <c r="AG20" i="4"/>
  <c r="AR17" i="4"/>
  <c r="BC14" i="4"/>
  <c r="BZ55" i="4"/>
  <c r="CT36" i="4"/>
  <c r="CD28" i="4"/>
  <c r="AK25" i="4"/>
  <c r="BL22" i="4"/>
  <c r="CE19" i="4"/>
  <c r="CP16" i="4"/>
  <c r="BT37" i="4"/>
  <c r="BR29" i="4"/>
  <c r="CH25" i="4"/>
  <c r="P23" i="4"/>
  <c r="AI20" i="4"/>
  <c r="AT17" i="4"/>
  <c r="BU14" i="4"/>
  <c r="CF11" i="4"/>
  <c r="F9" i="4"/>
  <c r="CN51" i="4"/>
  <c r="J36" i="4"/>
  <c r="BE28" i="4"/>
  <c r="AM25" i="4"/>
  <c r="BN22" i="4"/>
  <c r="BQ19" i="4"/>
  <c r="CR16" i="4"/>
  <c r="Z14" i="4"/>
  <c r="CA38" i="4"/>
  <c r="BM13" i="4"/>
  <c r="N7" i="4"/>
  <c r="C76" i="1"/>
  <c r="E9" i="1"/>
  <c r="F22" i="1"/>
  <c r="BO14" i="4"/>
  <c r="AU7" i="4"/>
  <c r="F79" i="1"/>
  <c r="F11" i="1"/>
  <c r="G10" i="4"/>
  <c r="AL19" i="4"/>
  <c r="BK9" i="4"/>
  <c r="E113" i="1"/>
  <c r="D125" i="1"/>
  <c r="D63" i="1"/>
  <c r="AT19" i="4"/>
  <c r="N11" i="4"/>
  <c r="AX7" i="4"/>
  <c r="F106" i="1"/>
  <c r="H25" i="4"/>
  <c r="F94" i="1"/>
  <c r="D10" i="1"/>
  <c r="F31" i="4"/>
  <c r="Q24" i="4"/>
  <c r="W18" i="4"/>
  <c r="CB14" i="4"/>
  <c r="R12" i="4"/>
  <c r="AI10" i="4"/>
  <c r="BQ8" i="4"/>
  <c r="AL7" i="4"/>
  <c r="D17" i="2"/>
  <c r="E122" i="1"/>
  <c r="E100" i="1"/>
  <c r="C72" i="1"/>
  <c r="C32" i="1"/>
  <c r="C16" i="1"/>
  <c r="BD8" i="4"/>
  <c r="E97" i="1"/>
  <c r="E70" i="1"/>
  <c r="C56" i="1"/>
  <c r="AS40" i="4"/>
  <c r="BD25" i="4"/>
  <c r="BJ19" i="4"/>
  <c r="AX15" i="4"/>
  <c r="CG12" i="4"/>
  <c r="CF10" i="4"/>
  <c r="AK9" i="4"/>
  <c r="F8" i="4"/>
  <c r="D42" i="2"/>
  <c r="F125" i="1"/>
  <c r="F103" i="1"/>
  <c r="D94" i="1"/>
  <c r="F36" i="1"/>
  <c r="D21" i="1"/>
  <c r="Y7" i="4"/>
  <c r="C90" i="1"/>
  <c r="BY40" i="4"/>
  <c r="CQ26" i="4"/>
  <c r="AK20" i="4"/>
  <c r="BC15" i="4"/>
  <c r="BF12" i="4"/>
  <c r="CH10" i="4"/>
  <c r="X8" i="4"/>
  <c r="C87" i="1"/>
  <c r="E32" i="1"/>
  <c r="AC12" i="4"/>
  <c r="D84" i="1"/>
  <c r="BE8" i="4"/>
  <c r="D67" i="1"/>
  <c r="BF7" i="4"/>
  <c r="D51" i="1"/>
  <c r="C62" i="1"/>
  <c r="F13" i="1"/>
  <c r="BE19" i="4"/>
  <c r="BL38" i="4"/>
  <c r="AC26" i="4"/>
  <c r="D51" i="2"/>
  <c r="BQ11" i="4"/>
  <c r="BM16" i="4"/>
  <c r="AH23" i="4"/>
  <c r="AT11" i="4"/>
  <c r="BZ32" i="4"/>
  <c r="AX12" i="4"/>
  <c r="E101" i="1"/>
  <c r="C58" i="1"/>
  <c r="V8" i="4"/>
  <c r="BU7" i="4"/>
  <c r="Y13" i="4"/>
  <c r="BT9" i="4"/>
  <c r="T67" i="4"/>
  <c r="CC54" i="4"/>
  <c r="AS39" i="4"/>
  <c r="AC28" i="4"/>
  <c r="BP43" i="4"/>
  <c r="CM17" i="4"/>
  <c r="AF12" i="4"/>
  <c r="CM52" i="4"/>
  <c r="CS28" i="4"/>
  <c r="BS22" i="4"/>
  <c r="I20" i="4"/>
  <c r="T17" i="4"/>
  <c r="AE14" i="4"/>
  <c r="L51" i="4"/>
  <c r="BO35" i="4"/>
  <c r="AP28" i="4"/>
  <c r="M25" i="4"/>
  <c r="AN22" i="4"/>
  <c r="BG19" i="4"/>
  <c r="BR16" i="4"/>
  <c r="BU36" i="4"/>
  <c r="V29" i="4"/>
  <c r="BJ25" i="4"/>
  <c r="CK22" i="4"/>
  <c r="K20" i="4"/>
  <c r="V17" i="4"/>
  <c r="AW14" i="4"/>
  <c r="BH11" i="4"/>
  <c r="BS8" i="4"/>
  <c r="CP49" i="4"/>
  <c r="K35" i="4"/>
  <c r="X28" i="4"/>
  <c r="O25" i="4"/>
  <c r="AP22" i="4"/>
  <c r="AS19" i="4"/>
  <c r="BT16" i="4"/>
  <c r="CM13" i="4"/>
  <c r="CN31" i="4"/>
  <c r="BN12" i="4"/>
  <c r="D46" i="2"/>
  <c r="E65" i="1"/>
  <c r="E33" i="1"/>
  <c r="AQ51" i="4"/>
  <c r="AJ13" i="4"/>
  <c r="D74" i="2"/>
  <c r="F67" i="1"/>
  <c r="F8" i="1"/>
  <c r="F96" i="1"/>
  <c r="AN17" i="4"/>
  <c r="O9" i="4"/>
  <c r="E110" i="1"/>
  <c r="F105" i="1"/>
  <c r="F23" i="1"/>
  <c r="AO16" i="4"/>
  <c r="CQ10" i="4"/>
  <c r="R7" i="4"/>
  <c r="D103" i="1"/>
  <c r="BH13" i="4"/>
  <c r="D83" i="1"/>
  <c r="CG58" i="4"/>
  <c r="BT29" i="4"/>
  <c r="AX23" i="4"/>
  <c r="BD17" i="4"/>
  <c r="AV14" i="4"/>
  <c r="BO11" i="4"/>
  <c r="S10" i="4"/>
  <c r="BA8" i="4"/>
  <c r="V7" i="4"/>
  <c r="D9" i="2"/>
  <c r="E121" i="1"/>
  <c r="C98" i="1"/>
  <c r="C71" i="1"/>
  <c r="E26" i="1"/>
  <c r="C15" i="1"/>
  <c r="H8" i="4"/>
  <c r="E94" i="1"/>
  <c r="C67" i="1"/>
  <c r="C51" i="1"/>
  <c r="CB37" i="4"/>
  <c r="CK24" i="4"/>
  <c r="CQ18" i="4"/>
  <c r="R15" i="4"/>
  <c r="BA12" i="4"/>
  <c r="BP10" i="4"/>
  <c r="U9" i="4"/>
  <c r="BS7" i="4"/>
  <c r="D34" i="2"/>
  <c r="F124" i="1"/>
  <c r="F102" i="1"/>
  <c r="D93" i="1"/>
  <c r="D34" i="1"/>
  <c r="D19" i="1"/>
  <c r="D54" i="2"/>
  <c r="C85" i="1"/>
  <c r="O38" i="4"/>
  <c r="AE26" i="4"/>
  <c r="BR19" i="4"/>
  <c r="W15" i="4"/>
  <c r="Z12" i="4"/>
  <c r="BR10" i="4"/>
  <c r="CK7" i="4"/>
  <c r="C84" i="1"/>
  <c r="E18" i="1"/>
  <c r="V11" i="4"/>
  <c r="F69" i="1"/>
  <c r="D59" i="1"/>
  <c r="V10" i="4"/>
  <c r="Z7" i="4"/>
  <c r="AF35" i="4"/>
  <c r="F15" i="4"/>
  <c r="AK17" i="4"/>
  <c r="P15" i="4"/>
  <c r="Q23" i="4"/>
  <c r="E82" i="1"/>
  <c r="L21" i="4"/>
  <c r="M20" i="4"/>
  <c r="F19" i="1"/>
  <c r="E123" i="1"/>
  <c r="E71" i="1"/>
  <c r="T13" i="4"/>
  <c r="D95" i="1"/>
  <c r="BP21" i="4"/>
  <c r="BG14" i="4"/>
  <c r="CE71" i="4"/>
  <c r="BE42" i="4"/>
  <c r="CM33" i="4"/>
  <c r="Z25" i="4"/>
  <c r="BO32" i="4"/>
  <c r="AA17" i="4"/>
  <c r="BM11" i="4"/>
  <c r="O47" i="4"/>
  <c r="CR27" i="4"/>
  <c r="AE22" i="4"/>
  <c r="BF19" i="4"/>
  <c r="BI16" i="4"/>
  <c r="CJ13" i="4"/>
  <c r="CB47" i="4"/>
  <c r="BH33" i="4"/>
  <c r="BW27" i="4"/>
  <c r="BR24" i="4"/>
  <c r="CS21" i="4"/>
  <c r="S19" i="4"/>
  <c r="AA51" i="4"/>
  <c r="J35" i="4"/>
  <c r="AG28" i="4"/>
  <c r="V25" i="4"/>
  <c r="AW22" i="4"/>
  <c r="BH19" i="4"/>
  <c r="BS16" i="4"/>
  <c r="I14" i="4"/>
  <c r="T11" i="4"/>
  <c r="AE8" i="4"/>
  <c r="BM46" i="4"/>
  <c r="BN33" i="4"/>
  <c r="BE27" i="4"/>
  <c r="BT24" i="4"/>
  <c r="CM21" i="4"/>
  <c r="E19" i="4"/>
  <c r="AF16" i="4"/>
  <c r="AY13" i="4"/>
  <c r="AU26" i="4"/>
  <c r="Z11" i="4"/>
  <c r="E115" i="1"/>
  <c r="E60" i="1"/>
  <c r="W30" i="4"/>
  <c r="N32" i="4"/>
  <c r="BG11" i="4"/>
  <c r="D22" i="2"/>
  <c r="F62" i="1"/>
  <c r="F107" i="1"/>
  <c r="D54" i="1"/>
  <c r="AM15" i="4"/>
  <c r="AF8" i="4"/>
  <c r="E105" i="1"/>
  <c r="F28" i="1"/>
  <c r="AQ42" i="4"/>
  <c r="BV15" i="4"/>
  <c r="O10" i="4"/>
  <c r="D61" i="2"/>
  <c r="F49" i="1"/>
  <c r="BB11" i="4"/>
  <c r="D79" i="1"/>
  <c r="N48" i="4"/>
  <c r="AU28" i="4"/>
  <c r="CE22" i="4"/>
  <c r="CK16" i="4"/>
  <c r="P14" i="4"/>
  <c r="AX11" i="4"/>
  <c r="CF9" i="4"/>
  <c r="AK8" i="4"/>
  <c r="F7" i="4"/>
  <c r="E128" i="1"/>
  <c r="E120" i="1"/>
  <c r="C97" i="1"/>
  <c r="C70" i="1"/>
  <c r="E25" i="1"/>
  <c r="C13" i="1"/>
  <c r="AO7" i="4"/>
  <c r="C88" i="1"/>
  <c r="C66" i="1"/>
  <c r="C30" i="1"/>
  <c r="R35" i="4"/>
  <c r="Y24" i="4"/>
  <c r="AE18" i="4"/>
  <c r="CE14" i="4"/>
  <c r="U12" i="4"/>
  <c r="AZ10" i="4"/>
  <c r="E9" i="4"/>
  <c r="BC7" i="4"/>
  <c r="D26" i="2"/>
  <c r="F123" i="1"/>
  <c r="F101" i="1"/>
  <c r="F74" i="1"/>
  <c r="D33" i="1"/>
  <c r="D16" i="1"/>
  <c r="D27" i="2"/>
  <c r="C83" i="1"/>
  <c r="AX35" i="4"/>
  <c r="BL25" i="4"/>
  <c r="F19" i="4"/>
  <c r="CJ14" i="4"/>
  <c r="CP11" i="4"/>
  <c r="BB10" i="4"/>
  <c r="BE7" i="4"/>
  <c r="E69" i="1"/>
  <c r="CD44" i="4"/>
  <c r="BD9" i="4"/>
  <c r="D62" i="1"/>
  <c r="J7" i="4"/>
  <c r="D20" i="2"/>
  <c r="AO24" i="4"/>
  <c r="F98" i="1"/>
  <c r="L8" i="4"/>
  <c r="CF17" i="4"/>
  <c r="AH20" i="4"/>
  <c r="CH17" i="4"/>
  <c r="AM29" i="4"/>
  <c r="AE15" i="4"/>
  <c r="F84" i="1"/>
  <c r="F97" i="1"/>
  <c r="BB19" i="4"/>
  <c r="D25" i="2"/>
  <c r="E117" i="1"/>
  <c r="S11" i="4"/>
  <c r="F37" i="1"/>
  <c r="V16" i="4"/>
  <c r="D88" i="1"/>
  <c r="J72" i="4"/>
  <c r="CH36" i="4"/>
  <c r="BY50" i="4"/>
  <c r="AC22" i="4"/>
  <c r="AO27" i="4"/>
  <c r="AZ16" i="4"/>
  <c r="CT10" i="4"/>
  <c r="AA42" i="4"/>
  <c r="J27" i="4"/>
  <c r="G22" i="4"/>
  <c r="AH19" i="4"/>
  <c r="AK16" i="4"/>
  <c r="BL13" i="4"/>
  <c r="CD45" i="4"/>
  <c r="BR32" i="4"/>
  <c r="AQ27" i="4"/>
  <c r="AT24" i="4"/>
  <c r="BU21" i="4"/>
  <c r="CF18" i="4"/>
  <c r="BJ48" i="4"/>
  <c r="K34" i="4"/>
  <c r="CT27" i="4"/>
  <c r="CQ24" i="4"/>
  <c r="Y22" i="4"/>
  <c r="AJ19" i="4"/>
  <c r="AU16" i="4"/>
  <c r="BV13" i="4"/>
  <c r="BY10" i="4"/>
  <c r="G8" i="4"/>
  <c r="BO44" i="4"/>
  <c r="BY32" i="4"/>
  <c r="Y27" i="4"/>
  <c r="AV24" i="4"/>
  <c r="BO21" i="4"/>
  <c r="BZ18" i="4"/>
  <c r="H16" i="4"/>
  <c r="AA13" i="4"/>
  <c r="AW24" i="4"/>
  <c r="BW10" i="4"/>
  <c r="C111" i="1"/>
  <c r="E57" i="1"/>
  <c r="BZ19" i="4"/>
  <c r="O28" i="4"/>
  <c r="K11" i="4"/>
  <c r="D113" i="1"/>
  <c r="F59" i="1"/>
  <c r="D74" i="1"/>
  <c r="K52" i="4"/>
  <c r="AN14" i="4"/>
  <c r="CC7" i="4"/>
  <c r="C101" i="1"/>
  <c r="E15" i="1"/>
  <c r="AY34" i="4"/>
  <c r="AP15" i="4"/>
  <c r="CB9" i="4"/>
  <c r="D8" i="2"/>
  <c r="F43" i="1"/>
  <c r="BS10" i="4"/>
  <c r="F71" i="1"/>
  <c r="CJ42" i="4"/>
  <c r="BF27" i="4"/>
  <c r="S22" i="4"/>
  <c r="AT16" i="4"/>
  <c r="CC13" i="4"/>
  <c r="AH11" i="4"/>
  <c r="BP9" i="4"/>
  <c r="U8" i="4"/>
  <c r="D65" i="2"/>
  <c r="E127" i="1"/>
  <c r="C118" i="1"/>
  <c r="C96" i="1"/>
  <c r="C69" i="1"/>
  <c r="C23" i="1"/>
  <c r="D18" i="1"/>
  <c r="I7" i="4"/>
  <c r="C86" i="1"/>
  <c r="C65" i="1"/>
  <c r="C11" i="1"/>
  <c r="AB31" i="4"/>
  <c r="BF23" i="4"/>
  <c r="BL17" i="4"/>
  <c r="AY14" i="4"/>
  <c r="CM11" i="4"/>
  <c r="AJ10" i="4"/>
  <c r="CH8" i="4"/>
  <c r="AM7" i="4"/>
  <c r="D18" i="2"/>
  <c r="F122" i="1"/>
  <c r="F100" i="1"/>
  <c r="D72" i="1"/>
  <c r="D32" i="1"/>
  <c r="D13" i="1"/>
  <c r="D11" i="2"/>
  <c r="C81" i="1"/>
  <c r="Z33" i="4"/>
  <c r="CS24" i="4"/>
  <c r="AM18" i="4"/>
  <c r="BD14" i="4"/>
  <c r="BV11" i="4"/>
  <c r="AL10" i="4"/>
  <c r="D68" i="2"/>
  <c r="C64" i="1"/>
  <c r="CK28" i="4"/>
  <c r="BU8" i="4"/>
  <c r="D55" i="1"/>
  <c r="F32" i="1"/>
  <c r="F18" i="1"/>
  <c r="BC11" i="4"/>
  <c r="CA31" i="4"/>
  <c r="AG12" i="4"/>
  <c r="AL39" i="4"/>
  <c r="AI12" i="4"/>
  <c r="AB20" i="4"/>
  <c r="C40" i="1"/>
  <c r="C124" i="1"/>
  <c r="C7" i="1"/>
  <c r="CG8" i="4"/>
  <c r="C18" i="1"/>
  <c r="CD15" i="4"/>
  <c r="D117" i="1"/>
  <c r="R44" i="4"/>
  <c r="E11" i="4"/>
  <c r="F70" i="1"/>
  <c r="BA34" i="4"/>
  <c r="AI31" i="4"/>
  <c r="I29" i="4"/>
  <c r="BD19" i="4"/>
  <c r="AR24" i="4"/>
  <c r="BQ15" i="4"/>
  <c r="Z10" i="4"/>
  <c r="AD39" i="4"/>
  <c r="AI26" i="4"/>
  <c r="BL21" i="4"/>
  <c r="CE18" i="4"/>
  <c r="CP15" i="4"/>
  <c r="X13" i="4"/>
  <c r="BL42" i="4"/>
  <c r="BJ31" i="4"/>
  <c r="CF26" i="4"/>
  <c r="F24" i="4"/>
  <c r="AG21" i="4"/>
  <c r="AR18" i="4"/>
  <c r="AG45" i="4"/>
  <c r="CP32" i="4"/>
  <c r="AT27" i="4"/>
  <c r="AU24" i="4"/>
  <c r="BV21" i="4"/>
  <c r="BY18" i="4"/>
  <c r="G16" i="4"/>
  <c r="AH13" i="4"/>
  <c r="AK10" i="4"/>
  <c r="BL7" i="4"/>
  <c r="AK41" i="4"/>
  <c r="AT31" i="4"/>
  <c r="BZ26" i="4"/>
  <c r="H24" i="4"/>
  <c r="AA21" i="4"/>
  <c r="AL18" i="4"/>
  <c r="BM15" i="4"/>
  <c r="BX12" i="4"/>
  <c r="T21" i="4"/>
  <c r="CN9" i="4"/>
  <c r="C106" i="1"/>
  <c r="E52" i="1"/>
  <c r="F11" i="4"/>
  <c r="BE24" i="4"/>
  <c r="AB10" i="4"/>
  <c r="D108" i="1"/>
  <c r="F54" i="1"/>
  <c r="D36" i="1"/>
  <c r="S34" i="4"/>
  <c r="BV12" i="4"/>
  <c r="D60" i="2"/>
  <c r="E48" i="1"/>
  <c r="AS20" i="4"/>
  <c r="BS26" i="4"/>
  <c r="BX13" i="4"/>
  <c r="BL9" i="4"/>
  <c r="D127" i="1"/>
  <c r="D26" i="1"/>
  <c r="CJ9" i="4"/>
  <c r="D65" i="1"/>
  <c r="M40" i="4"/>
  <c r="CA26" i="4"/>
  <c r="AZ21" i="4"/>
  <c r="N16" i="4"/>
  <c r="AW13" i="4"/>
  <c r="R11" i="4"/>
  <c r="AZ9" i="4"/>
  <c r="E8" i="4"/>
  <c r="D52" i="2"/>
  <c r="E126" i="1"/>
  <c r="C117" i="1"/>
  <c r="C95" i="1"/>
  <c r="E37" i="1"/>
  <c r="C22" i="1"/>
  <c r="D15" i="1"/>
  <c r="D44" i="2"/>
  <c r="C82" i="1"/>
  <c r="C63" i="1"/>
  <c r="AU38" i="4"/>
  <c r="CJ29" i="4"/>
  <c r="CM22" i="4"/>
  <c r="CS16" i="4"/>
  <c r="S14" i="4"/>
  <c r="BR11" i="4"/>
  <c r="T10" i="4"/>
  <c r="BR8" i="4"/>
  <c r="W7" i="4"/>
  <c r="D10" i="2"/>
  <c r="F121" i="1"/>
  <c r="D98" i="1"/>
  <c r="D71" i="1"/>
  <c r="F26" i="1"/>
  <c r="BC9" i="4"/>
  <c r="C115" i="1"/>
  <c r="C79" i="1"/>
  <c r="AU31" i="4"/>
  <c r="AG24" i="4"/>
  <c r="BT17" i="4"/>
  <c r="X14" i="4"/>
  <c r="BA11" i="4"/>
  <c r="E118" i="1"/>
  <c r="F21" i="1"/>
  <c r="BK13" i="4"/>
  <c r="BU20" i="4"/>
  <c r="G23" i="4"/>
  <c r="BW20" i="4"/>
  <c r="CA25" i="4"/>
  <c r="CP7" i="4"/>
  <c r="D42" i="1"/>
  <c r="F108" i="1"/>
  <c r="O15" i="4"/>
  <c r="E74" i="1"/>
  <c r="W26" i="4"/>
  <c r="F126" i="1"/>
  <c r="CB27" i="4"/>
  <c r="C53" i="1"/>
  <c r="BJ34" i="4"/>
  <c r="AM50" i="4"/>
  <c r="CF22" i="4"/>
  <c r="BW16" i="4"/>
  <c r="F22" i="4"/>
  <c r="E15" i="4"/>
  <c r="AY9" i="4"/>
  <c r="BM36" i="4"/>
  <c r="BH25" i="4"/>
  <c r="AN21" i="4"/>
  <c r="BG18" i="4"/>
  <c r="BR15" i="4"/>
  <c r="CS12" i="4"/>
  <c r="AC41" i="4"/>
  <c r="CR30" i="4"/>
  <c r="BH26" i="4"/>
  <c r="BS23" i="4"/>
  <c r="I21" i="4"/>
  <c r="T18" i="4"/>
  <c r="BX42" i="4"/>
  <c r="AD32" i="4"/>
  <c r="N27" i="4"/>
  <c r="W24" i="4"/>
  <c r="AX21" i="4"/>
  <c r="BA18" i="4"/>
  <c r="CB15" i="4"/>
  <c r="J13" i="4"/>
  <c r="M10" i="4"/>
  <c r="AN7" i="4"/>
  <c r="AL40" i="4"/>
  <c r="CH30" i="4"/>
  <c r="BB26" i="4"/>
  <c r="CC23" i="4"/>
  <c r="CN20" i="4"/>
  <c r="N18" i="4"/>
  <c r="AO15" i="4"/>
  <c r="AZ12" i="4"/>
  <c r="V19" i="4"/>
  <c r="AR9" i="4"/>
  <c r="E90" i="1"/>
  <c r="C48" i="1"/>
  <c r="Y8" i="4"/>
  <c r="CN21" i="4"/>
  <c r="BI9" i="4"/>
  <c r="D105" i="1"/>
  <c r="F51" i="1"/>
  <c r="E34" i="1"/>
  <c r="AN29" i="4"/>
  <c r="CE11" i="4"/>
  <c r="D31" i="2"/>
  <c r="E45" i="1"/>
  <c r="CN13" i="4"/>
  <c r="BU24" i="4"/>
  <c r="L13" i="4"/>
  <c r="CC8" i="4"/>
  <c r="D124" i="1"/>
  <c r="C55" i="1"/>
  <c r="AO8" i="4"/>
  <c r="D60" i="1"/>
  <c r="AV37" i="4"/>
  <c r="O26" i="4"/>
  <c r="CG20" i="4"/>
  <c r="CA15" i="4"/>
  <c r="Q13" i="4"/>
  <c r="CE10" i="4"/>
  <c r="AJ9" i="4"/>
  <c r="CH7" i="4"/>
  <c r="D41" i="2"/>
  <c r="E125" i="1"/>
  <c r="E103" i="1"/>
  <c r="C94" i="1"/>
  <c r="E36" i="1"/>
  <c r="C21" i="1"/>
  <c r="F10" i="4"/>
  <c r="D35" i="2"/>
  <c r="C80" i="1"/>
  <c r="C61" i="1"/>
  <c r="BQ69" i="4"/>
  <c r="BF28" i="4"/>
  <c r="AA22" i="4"/>
  <c r="AW16" i="4"/>
  <c r="CF13" i="4"/>
  <c r="AY11" i="4"/>
  <c r="CG9" i="4"/>
  <c r="BB8" i="4"/>
  <c r="G7" i="4"/>
  <c r="F128" i="1"/>
  <c r="F120" i="1"/>
  <c r="D97" i="1"/>
  <c r="D70" i="1"/>
  <c r="F25" i="1"/>
  <c r="CJ8" i="4"/>
  <c r="E98" i="1"/>
  <c r="E72" i="1"/>
  <c r="G30" i="4"/>
  <c r="BN23" i="4"/>
  <c r="H17" i="4"/>
  <c r="CK13" i="4"/>
  <c r="AK11" i="4"/>
  <c r="BS9" i="4"/>
  <c r="E96" i="1"/>
  <c r="C59" i="1"/>
  <c r="BX21" i="4"/>
  <c r="D45" i="2"/>
  <c r="D7" i="1"/>
  <c r="D91" i="1"/>
  <c r="P11" i="4"/>
  <c r="BM29" i="4"/>
  <c r="BD23" i="4"/>
  <c r="BU37" i="4"/>
  <c r="BN14" i="4"/>
  <c r="AD8" i="4"/>
  <c r="AT10" i="4"/>
  <c r="AG8" i="4"/>
  <c r="CC24" i="4"/>
  <c r="AY10" i="4"/>
  <c r="C33" i="1"/>
  <c r="AY43" i="4"/>
  <c r="BA9" i="4"/>
  <c r="D22" i="1"/>
  <c r="BT8" i="4"/>
  <c r="Y45" i="4"/>
  <c r="CM40" i="4"/>
  <c r="AG17" i="4"/>
  <c r="CH13" i="4"/>
  <c r="BT20" i="4"/>
  <c r="AL14" i="4"/>
  <c r="BX8" i="4"/>
  <c r="BF33" i="4"/>
  <c r="BY24" i="4"/>
  <c r="CS20" i="4"/>
  <c r="S18" i="4"/>
  <c r="AD15" i="4"/>
  <c r="BE12" i="4"/>
  <c r="BK39" i="4"/>
  <c r="P30" i="4"/>
  <c r="T26" i="4"/>
  <c r="AE23" i="4"/>
  <c r="BF20" i="4"/>
  <c r="BI17" i="4"/>
  <c r="AK40" i="4"/>
  <c r="V31" i="4"/>
  <c r="BA26" i="4"/>
  <c r="CB23" i="4"/>
  <c r="J21" i="4"/>
  <c r="M18" i="4"/>
  <c r="AN15" i="4"/>
  <c r="BG12" i="4"/>
  <c r="BR9" i="4"/>
  <c r="D75" i="2"/>
  <c r="BT38" i="4"/>
  <c r="F30" i="4"/>
  <c r="N26" i="4"/>
  <c r="AO23" i="4"/>
  <c r="AZ20" i="4"/>
  <c r="BK17" i="4"/>
  <c r="CT14" i="4"/>
  <c r="L12" i="4"/>
  <c r="AD16" i="4"/>
  <c r="AS8" i="4"/>
  <c r="E85" i="1"/>
  <c r="C43" i="1"/>
  <c r="D89" i="1"/>
  <c r="BK18" i="4"/>
  <c r="BZ8" i="4"/>
  <c r="F87" i="1"/>
  <c r="D45" i="1"/>
  <c r="BR31" i="4"/>
  <c r="AF25" i="4"/>
  <c r="CP10" i="4"/>
  <c r="C127" i="1"/>
  <c r="E40" i="1"/>
  <c r="I8" i="4"/>
  <c r="AR21" i="4"/>
  <c r="BY12" i="4"/>
  <c r="AW8" i="4"/>
  <c r="D122" i="1"/>
  <c r="E23" i="1"/>
  <c r="D12" i="2"/>
  <c r="F33" i="1"/>
  <c r="CE34" i="4"/>
  <c r="AV25" i="4"/>
  <c r="U20" i="4"/>
  <c r="AU15" i="4"/>
  <c r="CD12" i="4"/>
  <c r="BO10" i="4"/>
  <c r="T9" i="4"/>
  <c r="BR7" i="4"/>
  <c r="D33" i="2"/>
  <c r="E124" i="1"/>
  <c r="E102" i="1"/>
  <c r="C93" i="1"/>
  <c r="C34" i="1"/>
  <c r="C19" i="1"/>
  <c r="AM9" i="4"/>
  <c r="D19" i="2"/>
  <c r="C78" i="1"/>
  <c r="C60" i="1"/>
  <c r="BZ48" i="4"/>
  <c r="BR27" i="4"/>
  <c r="BH21" i="4"/>
  <c r="Q16" i="4"/>
  <c r="AZ13" i="4"/>
  <c r="AI11" i="4"/>
  <c r="BQ9" i="4"/>
  <c r="AL8" i="4"/>
  <c r="D66" i="2"/>
  <c r="F127" i="1"/>
  <c r="D118" i="1"/>
  <c r="D96" i="1"/>
  <c r="D69" i="1"/>
  <c r="D23" i="1"/>
  <c r="AN8" i="4"/>
  <c r="E95" i="1"/>
  <c r="AS49" i="4"/>
  <c r="BU28" i="4"/>
  <c r="AI22" i="4"/>
  <c r="BB16" i="4"/>
  <c r="BE13" i="4"/>
  <c r="U11" i="4"/>
  <c r="W9" i="4"/>
  <c r="E93" i="1"/>
  <c r="C57" i="1"/>
  <c r="BE16" i="4"/>
  <c r="F95" i="1"/>
  <c r="AB13" i="4"/>
  <c r="D80" i="1"/>
  <c r="AQ38" i="4"/>
  <c r="M24" i="4"/>
  <c r="BY25" i="4"/>
  <c r="BA30" i="4"/>
  <c r="AT9" i="4"/>
  <c r="AM17" i="4"/>
  <c r="D78" i="1"/>
  <c r="E28" i="1"/>
  <c r="D115" i="1"/>
  <c r="BB7" i="4"/>
  <c r="G9" i="4"/>
  <c r="AC20" i="4"/>
  <c r="D53" i="2"/>
  <c r="C91" i="1"/>
  <c r="C89" i="1"/>
  <c r="G89" i="1" l="1"/>
  <c r="G91" i="1"/>
  <c r="BB76" i="4"/>
  <c r="D116" i="1"/>
  <c r="H115" i="1"/>
  <c r="E29" i="1"/>
  <c r="H78" i="1"/>
  <c r="D92" i="1"/>
  <c r="H80" i="1"/>
  <c r="G57" i="1"/>
  <c r="E99" i="1"/>
  <c r="H23" i="1"/>
  <c r="H69" i="1"/>
  <c r="D73" i="1"/>
  <c r="H96" i="1"/>
  <c r="H118" i="1"/>
  <c r="G60" i="1"/>
  <c r="G78" i="1"/>
  <c r="C92" i="1"/>
  <c r="G19" i="1"/>
  <c r="G34" i="1"/>
  <c r="G93" i="1"/>
  <c r="C99" i="1"/>
  <c r="BR76" i="4"/>
  <c r="H122" i="1"/>
  <c r="E39" i="1"/>
  <c r="E50" i="1" s="1"/>
  <c r="G127" i="1"/>
  <c r="CO10" i="4"/>
  <c r="H45" i="1"/>
  <c r="H89" i="1"/>
  <c r="G43" i="1"/>
  <c r="CL40" i="4"/>
  <c r="H22" i="1"/>
  <c r="G33" i="1"/>
  <c r="H91" i="1"/>
  <c r="H7" i="1"/>
  <c r="D12" i="1"/>
  <c r="G59" i="1"/>
  <c r="F27" i="1"/>
  <c r="H70" i="1"/>
  <c r="H97" i="1"/>
  <c r="F129" i="1"/>
  <c r="F131" i="1" s="1"/>
  <c r="G76" i="4"/>
  <c r="G61" i="1"/>
  <c r="G80" i="1"/>
  <c r="G21" i="1"/>
  <c r="C20" i="1"/>
  <c r="E38" i="1"/>
  <c r="G94" i="1"/>
  <c r="E104" i="1"/>
  <c r="CH76" i="4"/>
  <c r="H60" i="1"/>
  <c r="G55" i="1"/>
  <c r="H124" i="1"/>
  <c r="F68" i="1"/>
  <c r="D114" i="1"/>
  <c r="H105" i="1"/>
  <c r="G48" i="1"/>
  <c r="AN76" i="4"/>
  <c r="D15" i="4"/>
  <c r="G53" i="1"/>
  <c r="E75" i="1"/>
  <c r="H42" i="1"/>
  <c r="CP76" i="4"/>
  <c r="CO7" i="4"/>
  <c r="F20" i="1"/>
  <c r="G79" i="1"/>
  <c r="G115" i="1"/>
  <c r="C116" i="1"/>
  <c r="H71" i="1"/>
  <c r="H98" i="1"/>
  <c r="W76" i="4"/>
  <c r="CL22" i="4"/>
  <c r="G63" i="1"/>
  <c r="G82" i="1"/>
  <c r="H15" i="1"/>
  <c r="G22" i="1"/>
  <c r="G95" i="1"/>
  <c r="G117" i="1"/>
  <c r="C119" i="1"/>
  <c r="D8" i="4"/>
  <c r="H65" i="1"/>
  <c r="H26" i="1"/>
  <c r="H127" i="1"/>
  <c r="D38" i="1"/>
  <c r="H36" i="1"/>
  <c r="H108" i="1"/>
  <c r="G106" i="1"/>
  <c r="BL76" i="4"/>
  <c r="CO32" i="4"/>
  <c r="CO15" i="4"/>
  <c r="D11" i="4"/>
  <c r="H117" i="1"/>
  <c r="D119" i="1"/>
  <c r="G18" i="1"/>
  <c r="C17" i="1"/>
  <c r="G7" i="1"/>
  <c r="C12" i="1"/>
  <c r="G124" i="1"/>
  <c r="G40" i="1"/>
  <c r="C39" i="1"/>
  <c r="F17" i="1"/>
  <c r="F14" i="1" s="1"/>
  <c r="F24" i="1" s="1"/>
  <c r="F35" i="1"/>
  <c r="H55" i="1"/>
  <c r="G64" i="1"/>
  <c r="G81" i="1"/>
  <c r="H13" i="1"/>
  <c r="H32" i="1"/>
  <c r="D35" i="1"/>
  <c r="H72" i="1"/>
  <c r="AM76" i="4"/>
  <c r="CL11" i="4"/>
  <c r="G11" i="1"/>
  <c r="G65" i="1"/>
  <c r="G86" i="1"/>
  <c r="I76" i="4"/>
  <c r="H18" i="1"/>
  <c r="D17" i="1"/>
  <c r="H17" i="1" s="1"/>
  <c r="G23" i="1"/>
  <c r="G69" i="1"/>
  <c r="C73" i="1"/>
  <c r="G96" i="1"/>
  <c r="G118" i="1"/>
  <c r="G101" i="1"/>
  <c r="CC76" i="4"/>
  <c r="D75" i="1"/>
  <c r="H74" i="1"/>
  <c r="H113" i="1"/>
  <c r="G111" i="1"/>
  <c r="H88" i="1"/>
  <c r="E119" i="1"/>
  <c r="J76" i="4"/>
  <c r="H62" i="1"/>
  <c r="E73" i="1"/>
  <c r="BE76" i="4"/>
  <c r="CO11" i="4"/>
  <c r="G83" i="1"/>
  <c r="H16" i="1"/>
  <c r="H33" i="1"/>
  <c r="F75" i="1"/>
  <c r="BC76" i="4"/>
  <c r="D9" i="4"/>
  <c r="G30" i="1"/>
  <c r="C31" i="1"/>
  <c r="G66" i="1"/>
  <c r="G88" i="1"/>
  <c r="AO76" i="4"/>
  <c r="G13" i="1"/>
  <c r="E27" i="1"/>
  <c r="G70" i="1"/>
  <c r="G97" i="1"/>
  <c r="E129" i="1"/>
  <c r="E131" i="1" s="1"/>
  <c r="F76" i="4"/>
  <c r="H79" i="1"/>
  <c r="F29" i="1"/>
  <c r="E114" i="1"/>
  <c r="H54" i="1"/>
  <c r="E116" i="1"/>
  <c r="D19" i="4"/>
  <c r="CL21" i="4"/>
  <c r="CL33" i="4"/>
  <c r="H95" i="1"/>
  <c r="Z76" i="4"/>
  <c r="H59" i="1"/>
  <c r="F73" i="1"/>
  <c r="E17" i="1"/>
  <c r="G84" i="1"/>
  <c r="CK76" i="4"/>
  <c r="G85" i="1"/>
  <c r="H19" i="1"/>
  <c r="H34" i="1"/>
  <c r="H93" i="1"/>
  <c r="D99" i="1"/>
  <c r="BS76" i="4"/>
  <c r="C68" i="1"/>
  <c r="G51" i="1"/>
  <c r="G67" i="1"/>
  <c r="G15" i="1"/>
  <c r="C14" i="1"/>
  <c r="G71" i="1"/>
  <c r="G98" i="1"/>
  <c r="V76" i="4"/>
  <c r="H83" i="1"/>
  <c r="H103" i="1"/>
  <c r="D104" i="1"/>
  <c r="R76" i="4"/>
  <c r="F114" i="1"/>
  <c r="CL13" i="4"/>
  <c r="CO49" i="4"/>
  <c r="CL52" i="4"/>
  <c r="CL17" i="4"/>
  <c r="BU76" i="4"/>
  <c r="G58" i="1"/>
  <c r="G62" i="1"/>
  <c r="H51" i="1"/>
  <c r="D68" i="1"/>
  <c r="BF76" i="4"/>
  <c r="H67" i="1"/>
  <c r="H84" i="1"/>
  <c r="E35" i="1"/>
  <c r="G87" i="1"/>
  <c r="G90" i="1"/>
  <c r="Y76" i="4"/>
  <c r="H21" i="1"/>
  <c r="D20" i="1"/>
  <c r="F38" i="1"/>
  <c r="H94" i="1"/>
  <c r="F104" i="1"/>
  <c r="G56" i="1"/>
  <c r="G16" i="1"/>
  <c r="G32" i="1"/>
  <c r="C35" i="1"/>
  <c r="G72" i="1"/>
  <c r="AL76" i="4"/>
  <c r="H10" i="1"/>
  <c r="AX76" i="4"/>
  <c r="H63" i="1"/>
  <c r="H125" i="1"/>
  <c r="AU76" i="4"/>
  <c r="C77" i="1"/>
  <c r="G76" i="1"/>
  <c r="N76" i="4"/>
  <c r="CO16" i="4"/>
  <c r="AC76" i="4"/>
  <c r="CL47" i="4"/>
  <c r="H52" i="1"/>
  <c r="G36" i="1"/>
  <c r="C38" i="1"/>
  <c r="G38" i="1" s="1"/>
  <c r="G102" i="1"/>
  <c r="G125" i="1"/>
  <c r="CS76" i="4"/>
  <c r="H11" i="1"/>
  <c r="AP76" i="4"/>
  <c r="G54" i="1"/>
  <c r="H100" i="1"/>
  <c r="H43" i="1"/>
  <c r="D77" i="1"/>
  <c r="H76" i="1"/>
  <c r="H106" i="1"/>
  <c r="F116" i="1"/>
  <c r="O76" i="4"/>
  <c r="H8" i="1"/>
  <c r="H82" i="1"/>
  <c r="E12" i="1"/>
  <c r="G41" i="1"/>
  <c r="G49" i="1"/>
  <c r="G112" i="1"/>
  <c r="CL10" i="4"/>
  <c r="CI10" i="4" s="1"/>
  <c r="D31" i="4"/>
  <c r="AV76" i="4"/>
  <c r="CO17" i="4"/>
  <c r="CI17" i="4" s="1"/>
  <c r="D32" i="4"/>
  <c r="AK76" i="4"/>
  <c r="AH76" i="4"/>
  <c r="H57" i="1"/>
  <c r="G52" i="1"/>
  <c r="H123" i="1"/>
  <c r="G37" i="1"/>
  <c r="C104" i="1"/>
  <c r="G104" i="1" s="1"/>
  <c r="G103" i="1"/>
  <c r="G126" i="1"/>
  <c r="D31" i="1"/>
  <c r="H30" i="1"/>
  <c r="D27" i="1"/>
  <c r="H27" i="1" s="1"/>
  <c r="H25" i="1"/>
  <c r="H102" i="1"/>
  <c r="H44" i="1"/>
  <c r="F92" i="1"/>
  <c r="H107" i="1"/>
  <c r="AE76" i="4"/>
  <c r="H86" i="1"/>
  <c r="G42" i="1"/>
  <c r="E68" i="1"/>
  <c r="C114" i="1"/>
  <c r="G114" i="1" s="1"/>
  <c r="G105" i="1"/>
  <c r="G113" i="1"/>
  <c r="CO18" i="4"/>
  <c r="D41" i="4"/>
  <c r="BD76" i="4"/>
  <c r="D18" i="4"/>
  <c r="CL20" i="4"/>
  <c r="D40" i="4"/>
  <c r="CO39" i="4"/>
  <c r="AS76" i="4"/>
  <c r="AQ76" i="4"/>
  <c r="CO12" i="4"/>
  <c r="CO31" i="4"/>
  <c r="BA76" i="4"/>
  <c r="CL14" i="4"/>
  <c r="H37" i="1"/>
  <c r="BN76" i="4"/>
  <c r="H128" i="1"/>
  <c r="C129" i="1"/>
  <c r="G120" i="1"/>
  <c r="G128" i="1"/>
  <c r="Q76" i="4"/>
  <c r="D20" i="4"/>
  <c r="H58" i="1"/>
  <c r="F39" i="1"/>
  <c r="F50" i="1" s="1"/>
  <c r="H28" i="1"/>
  <c r="D29" i="1"/>
  <c r="H46" i="1"/>
  <c r="H109" i="1"/>
  <c r="BK76" i="4"/>
  <c r="CO8" i="4"/>
  <c r="F99" i="1"/>
  <c r="G44" i="1"/>
  <c r="E92" i="1"/>
  <c r="G107" i="1"/>
  <c r="AD76" i="4"/>
  <c r="H76" i="4"/>
  <c r="BT76" i="4"/>
  <c r="CO25" i="4"/>
  <c r="CL51" i="4"/>
  <c r="D17" i="4"/>
  <c r="CL19" i="4"/>
  <c r="D16" i="4"/>
  <c r="CL18" i="4"/>
  <c r="BI76" i="4"/>
  <c r="CO22" i="4"/>
  <c r="CI22" i="4" s="1"/>
  <c r="D38" i="4"/>
  <c r="BV76" i="4"/>
  <c r="CD76" i="4"/>
  <c r="H81" i="1"/>
  <c r="C75" i="1"/>
  <c r="G75" i="1" s="1"/>
  <c r="G74" i="1"/>
  <c r="G121" i="1"/>
  <c r="D76" i="2"/>
  <c r="AG76" i="4"/>
  <c r="H61" i="1"/>
  <c r="G8" i="1"/>
  <c r="D129" i="1"/>
  <c r="H120" i="1"/>
  <c r="F31" i="1"/>
  <c r="H47" i="1"/>
  <c r="H110" i="1"/>
  <c r="CA76" i="4"/>
  <c r="D12" i="4"/>
  <c r="CO19" i="4"/>
  <c r="H53" i="1"/>
  <c r="F119" i="1"/>
  <c r="G9" i="1"/>
  <c r="G45" i="1"/>
  <c r="G108" i="1"/>
  <c r="AT76" i="4"/>
  <c r="D28" i="4"/>
  <c r="CO26" i="4"/>
  <c r="P76" i="4"/>
  <c r="CB76" i="4"/>
  <c r="D26" i="4"/>
  <c r="D30" i="4"/>
  <c r="CL32" i="4"/>
  <c r="E76" i="4"/>
  <c r="D7" i="4"/>
  <c r="BQ76" i="4"/>
  <c r="CL9" i="4"/>
  <c r="AJ76" i="4"/>
  <c r="CC77" i="4"/>
  <c r="CT76" i="4"/>
  <c r="H9" i="1"/>
  <c r="H87" i="1"/>
  <c r="F77" i="1"/>
  <c r="C27" i="1"/>
  <c r="G27" i="1" s="1"/>
  <c r="G25" i="1"/>
  <c r="E77" i="1"/>
  <c r="G122" i="1"/>
  <c r="AW76" i="4"/>
  <c r="H66" i="1"/>
  <c r="H126" i="1"/>
  <c r="D39" i="1"/>
  <c r="H40" i="1"/>
  <c r="H48" i="1"/>
  <c r="H111" i="1"/>
  <c r="CQ76" i="4"/>
  <c r="H56" i="1"/>
  <c r="C29" i="1"/>
  <c r="G29" i="1" s="1"/>
  <c r="G28" i="1"/>
  <c r="G46" i="1"/>
  <c r="G109" i="1"/>
  <c r="BJ76" i="4"/>
  <c r="D27" i="4"/>
  <c r="X76" i="4"/>
  <c r="CJ76" i="4"/>
  <c r="CO9" i="4"/>
  <c r="AM77" i="4"/>
  <c r="CO24" i="4"/>
  <c r="CO23" i="4"/>
  <c r="M76" i="4"/>
  <c r="BY76" i="4"/>
  <c r="BH76" i="4"/>
  <c r="R77" i="4"/>
  <c r="H121" i="1"/>
  <c r="H90" i="1"/>
  <c r="G10" i="1"/>
  <c r="H101" i="1"/>
  <c r="G26" i="1"/>
  <c r="G100" i="1"/>
  <c r="G123" i="1"/>
  <c r="BM76" i="4"/>
  <c r="H85" i="1"/>
  <c r="E20" i="1"/>
  <c r="E14" i="1" s="1"/>
  <c r="E24" i="1" s="1"/>
  <c r="F12" i="1"/>
  <c r="H41" i="1"/>
  <c r="H49" i="1"/>
  <c r="H112" i="1"/>
  <c r="H64" i="1"/>
  <c r="D77" i="2"/>
  <c r="E31" i="1"/>
  <c r="G47" i="1"/>
  <c r="G110" i="1"/>
  <c r="BZ76" i="4"/>
  <c r="AF76" i="4"/>
  <c r="CR76" i="4"/>
  <c r="D10" i="4"/>
  <c r="CL12" i="4"/>
  <c r="CI12" i="4" s="1"/>
  <c r="D25" i="4"/>
  <c r="CO40" i="4"/>
  <c r="D24" i="4"/>
  <c r="CL26" i="4"/>
  <c r="CI26" i="4" s="1"/>
  <c r="U76" i="4"/>
  <c r="CG76" i="4"/>
  <c r="CO14" i="4"/>
  <c r="D22" i="4"/>
  <c r="CL24" i="4"/>
  <c r="CO27" i="4"/>
  <c r="CL27" i="4"/>
  <c r="N68" i="5"/>
  <c r="AR76" i="4"/>
  <c r="CO48" i="4"/>
  <c r="AY76" i="4"/>
  <c r="D13" i="4"/>
  <c r="CL15" i="4"/>
  <c r="CI15" i="4" s="1"/>
  <c r="CL54" i="4"/>
  <c r="D52" i="4"/>
  <c r="CO36" i="4"/>
  <c r="CL43" i="4"/>
  <c r="CO65" i="4"/>
  <c r="D35" i="4"/>
  <c r="CL37" i="4"/>
  <c r="D44" i="4"/>
  <c r="CO72" i="4"/>
  <c r="CD77" i="4"/>
  <c r="N39" i="5"/>
  <c r="CO47" i="4"/>
  <c r="CI47" i="4" s="1"/>
  <c r="AZ76" i="4"/>
  <c r="CL8" i="4"/>
  <c r="CI8" i="4" s="1"/>
  <c r="BG76" i="4"/>
  <c r="CO38" i="4"/>
  <c r="D37" i="4"/>
  <c r="CL39" i="4"/>
  <c r="D45" i="4"/>
  <c r="J77" i="4"/>
  <c r="CL34" i="4"/>
  <c r="BO76" i="4"/>
  <c r="CI18" i="4"/>
  <c r="CO20" i="4"/>
  <c r="CI20" i="4" s="1"/>
  <c r="D39" i="4"/>
  <c r="CL41" i="4"/>
  <c r="CO43" i="4"/>
  <c r="CL30" i="4"/>
  <c r="AW77" i="4"/>
  <c r="BU77" i="4"/>
  <c r="I77" i="4"/>
  <c r="D23" i="4"/>
  <c r="CL25" i="4"/>
  <c r="CO30" i="4"/>
  <c r="BP76" i="4"/>
  <c r="CI11" i="4"/>
  <c r="CO13" i="4"/>
  <c r="CI13" i="4" s="1"/>
  <c r="K76" i="4"/>
  <c r="BW76" i="4"/>
  <c r="D21" i="4"/>
  <c r="CL23" i="4"/>
  <c r="Y77" i="4"/>
  <c r="N77" i="4"/>
  <c r="CL46" i="4"/>
  <c r="D50" i="4"/>
  <c r="CK77" i="4"/>
  <c r="CJ77" i="4"/>
  <c r="AU77" i="4"/>
  <c r="CL70" i="4"/>
  <c r="L76" i="4"/>
  <c r="BX76" i="4"/>
  <c r="D14" i="4"/>
  <c r="CL16" i="4"/>
  <c r="CI16" i="4" s="1"/>
  <c r="S76" i="4"/>
  <c r="CE76" i="4"/>
  <c r="D33" i="4"/>
  <c r="CO35" i="4"/>
  <c r="D42" i="4"/>
  <c r="N12" i="5"/>
  <c r="Q27" i="5"/>
  <c r="T76" i="4"/>
  <c r="CF76" i="4"/>
  <c r="CO29" i="4"/>
  <c r="AA76" i="4"/>
  <c r="CM76" i="4"/>
  <c r="CL7" i="4"/>
  <c r="D53" i="4"/>
  <c r="CO28" i="4"/>
  <c r="D36" i="4"/>
  <c r="CL38" i="4"/>
  <c r="CI38" i="4" s="1"/>
  <c r="D49" i="4"/>
  <c r="D43" i="4"/>
  <c r="CL45" i="4"/>
  <c r="CL35" i="4"/>
  <c r="AB76" i="4"/>
  <c r="CN76" i="4"/>
  <c r="CI19" i="4"/>
  <c r="CO21" i="4"/>
  <c r="CI21" i="4" s="1"/>
  <c r="AI76" i="4"/>
  <c r="CO44" i="4"/>
  <c r="CO37" i="4"/>
  <c r="D69" i="4"/>
  <c r="D29" i="4"/>
  <c r="CL31" i="4"/>
  <c r="CI31" i="4" s="1"/>
  <c r="CL44" i="4"/>
  <c r="CI44" i="4" s="1"/>
  <c r="BL77" i="4"/>
  <c r="CL60" i="4"/>
  <c r="F77" i="4"/>
  <c r="H62" i="7"/>
  <c r="BZ77" i="4"/>
  <c r="AX77" i="4"/>
  <c r="BK77" i="4"/>
  <c r="CO64" i="4"/>
  <c r="CT77" i="4"/>
  <c r="CO60" i="4"/>
  <c r="V77" i="4"/>
  <c r="CO59" i="4"/>
  <c r="CR77" i="4"/>
  <c r="D48" i="4"/>
  <c r="CL50" i="4"/>
  <c r="CO55" i="4"/>
  <c r="CQ77" i="4"/>
  <c r="P77" i="4"/>
  <c r="D64" i="4"/>
  <c r="I21" i="6"/>
  <c r="T76" i="5"/>
  <c r="N8" i="5"/>
  <c r="K18" i="7"/>
  <c r="D58" i="4"/>
  <c r="CI40" i="4"/>
  <c r="CL28" i="4"/>
  <c r="BV77" i="4"/>
  <c r="CL67" i="4"/>
  <c r="CO42" i="4"/>
  <c r="CL63" i="4"/>
  <c r="AG77" i="4"/>
  <c r="CL62" i="4"/>
  <c r="H77" i="4"/>
  <c r="G77" i="4"/>
  <c r="CL59" i="4"/>
  <c r="AD77" i="4"/>
  <c r="CO53" i="4"/>
  <c r="CO66" i="4"/>
  <c r="Q30" i="5"/>
  <c r="N61" i="5"/>
  <c r="Q77" i="4"/>
  <c r="AO77" i="4"/>
  <c r="D54" i="4"/>
  <c r="N47" i="5"/>
  <c r="K73" i="7"/>
  <c r="N32" i="5"/>
  <c r="I26" i="6"/>
  <c r="CO33" i="4"/>
  <c r="CI33" i="4" s="1"/>
  <c r="D57" i="4"/>
  <c r="W77" i="4"/>
  <c r="BF77" i="4"/>
  <c r="CO68" i="4"/>
  <c r="AF77" i="4"/>
  <c r="AE77" i="4"/>
  <c r="CO46" i="4"/>
  <c r="BC77" i="4"/>
  <c r="CO45" i="4"/>
  <c r="O77" i="4"/>
  <c r="BG77" i="4"/>
  <c r="N30" i="5"/>
  <c r="CL29" i="4"/>
  <c r="D34" i="4"/>
  <c r="CL36" i="4"/>
  <c r="CI36" i="4" s="1"/>
  <c r="CO51" i="4"/>
  <c r="CI51" i="4" s="1"/>
  <c r="M77" i="4"/>
  <c r="CO50" i="4"/>
  <c r="AH77" i="4"/>
  <c r="BT77" i="4"/>
  <c r="AT77" i="4"/>
  <c r="D66" i="4"/>
  <c r="AP77" i="4"/>
  <c r="D47" i="4"/>
  <c r="CL49" i="4"/>
  <c r="CI49" i="4" s="1"/>
  <c r="CU49" i="4" s="1"/>
  <c r="BN77" i="4"/>
  <c r="CI43" i="4"/>
  <c r="AN77" i="4"/>
  <c r="CL66" i="4"/>
  <c r="Q37" i="5"/>
  <c r="G77" i="5"/>
  <c r="X77" i="4"/>
  <c r="D51" i="4"/>
  <c r="CL53" i="4"/>
  <c r="AV77" i="4"/>
  <c r="CH77" i="4"/>
  <c r="BE77" i="4"/>
  <c r="CL42" i="4"/>
  <c r="BD77" i="4"/>
  <c r="CB77" i="4"/>
  <c r="BB77" i="4"/>
  <c r="AC77" i="4"/>
  <c r="BP77" i="4"/>
  <c r="N46" i="5"/>
  <c r="N72" i="5"/>
  <c r="CI32" i="4"/>
  <c r="CO34" i="4"/>
  <c r="CI34" i="4" s="1"/>
  <c r="CO52" i="4"/>
  <c r="CI52" i="4" s="1"/>
  <c r="CO41" i="4"/>
  <c r="AL77" i="4"/>
  <c r="BJ77" i="4"/>
  <c r="CS77" i="4"/>
  <c r="D68" i="4"/>
  <c r="BS77" i="4"/>
  <c r="CO57" i="4"/>
  <c r="BR77" i="4"/>
  <c r="D65" i="4"/>
  <c r="CO75" i="4"/>
  <c r="CL55" i="4"/>
  <c r="CO56" i="4"/>
  <c r="CP77" i="4"/>
  <c r="D61" i="4"/>
  <c r="BM77" i="4"/>
  <c r="CO62" i="4"/>
  <c r="D46" i="4"/>
  <c r="CL48" i="4"/>
  <c r="CI48" i="4" s="1"/>
  <c r="Z77" i="4"/>
  <c r="D67" i="4"/>
  <c r="CL69" i="4"/>
  <c r="CL68" i="4"/>
  <c r="AK77" i="4"/>
  <c r="L77" i="4"/>
  <c r="BX77" i="4"/>
  <c r="D63" i="4"/>
  <c r="CL65" i="4"/>
  <c r="CI65" i="4" s="1"/>
  <c r="BO77" i="4"/>
  <c r="CO69" i="4"/>
  <c r="CI69" i="4" s="1"/>
  <c r="F76" i="5"/>
  <c r="N23" i="5"/>
  <c r="N31" i="5"/>
  <c r="I69" i="6"/>
  <c r="I23" i="6"/>
  <c r="F76" i="7"/>
  <c r="D77" i="11"/>
  <c r="N17" i="5"/>
  <c r="Q24" i="5"/>
  <c r="Q48" i="5"/>
  <c r="Q72" i="5"/>
  <c r="K33" i="7"/>
  <c r="I76" i="5"/>
  <c r="Q44" i="5"/>
  <c r="H70" i="7"/>
  <c r="K50" i="7"/>
  <c r="F13" i="13"/>
  <c r="Q22" i="5"/>
  <c r="AS77" i="4"/>
  <c r="CO71" i="4"/>
  <c r="T77" i="4"/>
  <c r="CF77" i="4"/>
  <c r="Q54" i="5"/>
  <c r="K77" i="4"/>
  <c r="BW77" i="4"/>
  <c r="D70" i="4"/>
  <c r="CL72" i="4"/>
  <c r="CI72" i="4" s="1"/>
  <c r="N15" i="5"/>
  <c r="Q14" i="5"/>
  <c r="Q51" i="5"/>
  <c r="I30" i="6"/>
  <c r="K9" i="7"/>
  <c r="E76" i="5"/>
  <c r="N59" i="5"/>
  <c r="Q23" i="5"/>
  <c r="N29" i="5"/>
  <c r="F38" i="13"/>
  <c r="H14" i="7"/>
  <c r="F22" i="8"/>
  <c r="F44" i="8"/>
  <c r="G69" i="12"/>
  <c r="D7" i="14"/>
  <c r="E76" i="14"/>
  <c r="D73" i="4"/>
  <c r="Q59" i="5"/>
  <c r="CO74" i="4"/>
  <c r="CO73" i="4"/>
  <c r="BA77" i="4"/>
  <c r="D72" i="4"/>
  <c r="CL74" i="4"/>
  <c r="AB77" i="4"/>
  <c r="CN77" i="4"/>
  <c r="CI68" i="4"/>
  <c r="CO70" i="4"/>
  <c r="CI70" i="4" s="1"/>
  <c r="S77" i="4"/>
  <c r="CE77" i="4"/>
  <c r="Q67" i="5"/>
  <c r="Q75" i="5"/>
  <c r="T77" i="5"/>
  <c r="F74" i="8"/>
  <c r="S77" i="5"/>
  <c r="M76" i="5"/>
  <c r="N25" i="5"/>
  <c r="N49" i="5"/>
  <c r="Q56" i="5"/>
  <c r="R77" i="5"/>
  <c r="I45" i="6"/>
  <c r="K17" i="7"/>
  <c r="Q12" i="5"/>
  <c r="K12" i="5" s="1"/>
  <c r="U12" i="5" s="1"/>
  <c r="K30" i="5"/>
  <c r="U30" i="5" s="1"/>
  <c r="H10" i="7"/>
  <c r="H22" i="7"/>
  <c r="H76" i="6"/>
  <c r="D76" i="15"/>
  <c r="U7" i="15"/>
  <c r="CO67" i="4"/>
  <c r="CI67" i="4" s="1"/>
  <c r="D75" i="4"/>
  <c r="N71" i="5"/>
  <c r="D74" i="4"/>
  <c r="BI77" i="4"/>
  <c r="AJ77" i="4"/>
  <c r="D71" i="4"/>
  <c r="CL73" i="4"/>
  <c r="CI73" i="4" s="1"/>
  <c r="O76" i="5"/>
  <c r="N7" i="5"/>
  <c r="AA77" i="4"/>
  <c r="CM77" i="4"/>
  <c r="CL56" i="4"/>
  <c r="D77" i="5"/>
  <c r="H64" i="7"/>
  <c r="I15" i="6"/>
  <c r="Q50" i="5"/>
  <c r="F76" i="6"/>
  <c r="Q63" i="5"/>
  <c r="Q52" i="5"/>
  <c r="F26" i="13"/>
  <c r="H30" i="7"/>
  <c r="CA77" i="4"/>
  <c r="CO58" i="4"/>
  <c r="N44" i="5"/>
  <c r="K44" i="5" s="1"/>
  <c r="U44" i="5" s="1"/>
  <c r="L77" i="5"/>
  <c r="BQ77" i="4"/>
  <c r="CL58" i="4"/>
  <c r="CO54" i="4"/>
  <c r="CI54" i="4" s="1"/>
  <c r="AR77" i="4"/>
  <c r="AI77" i="4"/>
  <c r="Q35" i="5"/>
  <c r="N52" i="5"/>
  <c r="Q70" i="5"/>
  <c r="Q43" i="5"/>
  <c r="N60" i="5"/>
  <c r="I37" i="6"/>
  <c r="N63" i="5"/>
  <c r="K49" i="7"/>
  <c r="I55" i="6"/>
  <c r="Q8" i="5"/>
  <c r="K8" i="5" s="1"/>
  <c r="U8" i="5" s="1"/>
  <c r="N33" i="5"/>
  <c r="N57" i="5"/>
  <c r="F42" i="8"/>
  <c r="N27" i="5"/>
  <c r="K27" i="5" s="1"/>
  <c r="N40" i="5"/>
  <c r="N64" i="5"/>
  <c r="N53" i="5"/>
  <c r="I64" i="6"/>
  <c r="I25" i="6"/>
  <c r="H38" i="7"/>
  <c r="K29" i="7"/>
  <c r="F47" i="8"/>
  <c r="CL71" i="4"/>
  <c r="I10" i="6"/>
  <c r="D59" i="4"/>
  <c r="CL61" i="4"/>
  <c r="BY77" i="4"/>
  <c r="D55" i="4"/>
  <c r="AZ77" i="4"/>
  <c r="CL57" i="4"/>
  <c r="AQ77" i="4"/>
  <c r="CI59" i="4"/>
  <c r="CO61" i="4"/>
  <c r="Q62" i="5"/>
  <c r="K72" i="5"/>
  <c r="U72" i="5" s="1"/>
  <c r="Q46" i="5"/>
  <c r="Q21" i="5"/>
  <c r="I29" i="6"/>
  <c r="Q20" i="5"/>
  <c r="I54" i="6"/>
  <c r="J77" i="7"/>
  <c r="G23" i="12"/>
  <c r="H46" i="7"/>
  <c r="U50" i="15"/>
  <c r="K61" i="7"/>
  <c r="D27" i="14"/>
  <c r="O27" i="14" s="1"/>
  <c r="G54" i="12"/>
  <c r="D56" i="4"/>
  <c r="E77" i="4"/>
  <c r="D60" i="4"/>
  <c r="CL75" i="4"/>
  <c r="CI75" i="4" s="1"/>
  <c r="U77" i="4"/>
  <c r="CG77" i="4"/>
  <c r="CO63" i="4"/>
  <c r="CI63" i="4" s="1"/>
  <c r="BH77" i="4"/>
  <c r="AY77" i="4"/>
  <c r="D62" i="4"/>
  <c r="CL64" i="4"/>
  <c r="CI64" i="4" s="1"/>
  <c r="CU64" i="4" s="1"/>
  <c r="G76" i="5"/>
  <c r="G78" i="5" s="1"/>
  <c r="N20" i="5"/>
  <c r="Q38" i="5"/>
  <c r="N55" i="5"/>
  <c r="Q11" i="5"/>
  <c r="N28" i="5"/>
  <c r="Q16" i="5"/>
  <c r="Q40" i="5"/>
  <c r="N65" i="5"/>
  <c r="L76" i="5"/>
  <c r="N14" i="5"/>
  <c r="Q69" i="5"/>
  <c r="Q18" i="5"/>
  <c r="Q31" i="5"/>
  <c r="K31" i="5" s="1"/>
  <c r="U31" i="5" s="1"/>
  <c r="Q55" i="5"/>
  <c r="N21" i="5"/>
  <c r="F40" i="13"/>
  <c r="F32" i="8"/>
  <c r="H54" i="7"/>
  <c r="U9" i="15"/>
  <c r="U51" i="15"/>
  <c r="K11" i="7"/>
  <c r="Q13" i="5"/>
  <c r="N22" i="5"/>
  <c r="K22" i="5" s="1"/>
  <c r="U22" i="5" s="1"/>
  <c r="Q45" i="5"/>
  <c r="N54" i="5"/>
  <c r="K54" i="5" s="1"/>
  <c r="U54" i="5" s="1"/>
  <c r="I13" i="6"/>
  <c r="H72" i="7"/>
  <c r="Q26" i="5"/>
  <c r="N35" i="5"/>
  <c r="Q58" i="5"/>
  <c r="N67" i="5"/>
  <c r="K67" i="5" s="1"/>
  <c r="U67" i="5" s="1"/>
  <c r="F10" i="8"/>
  <c r="I18" i="6"/>
  <c r="K41" i="7"/>
  <c r="D76" i="6"/>
  <c r="I7" i="6"/>
  <c r="K65" i="7"/>
  <c r="Q17" i="5"/>
  <c r="K17" i="5" s="1"/>
  <c r="U17" i="5" s="1"/>
  <c r="N26" i="5"/>
  <c r="Q49" i="5"/>
  <c r="N58" i="5"/>
  <c r="H40" i="7"/>
  <c r="F30" i="8"/>
  <c r="G55" i="12"/>
  <c r="F42" i="13"/>
  <c r="F56" i="13"/>
  <c r="D77" i="13"/>
  <c r="D67" i="14"/>
  <c r="O67" i="14" s="1"/>
  <c r="I40" i="6"/>
  <c r="M76" i="7"/>
  <c r="G31" i="12"/>
  <c r="F54" i="13"/>
  <c r="I65" i="6"/>
  <c r="D76" i="7"/>
  <c r="F70" i="8"/>
  <c r="G39" i="12"/>
  <c r="F60" i="8"/>
  <c r="F77" i="12"/>
  <c r="G76" i="14"/>
  <c r="F19" i="13"/>
  <c r="F53" i="8"/>
  <c r="G62" i="12"/>
  <c r="D13" i="14"/>
  <c r="O13" i="14" s="1"/>
  <c r="D52" i="14"/>
  <c r="O52" i="14" s="1"/>
  <c r="U74" i="15"/>
  <c r="D25" i="14"/>
  <c r="O25" i="14" s="1"/>
  <c r="H22" i="16"/>
  <c r="H74" i="16"/>
  <c r="N76" i="7"/>
  <c r="F77" i="6"/>
  <c r="I70" i="6"/>
  <c r="E76" i="8"/>
  <c r="F52" i="8"/>
  <c r="G32" i="12"/>
  <c r="F58" i="13"/>
  <c r="F72" i="13"/>
  <c r="I16" i="6"/>
  <c r="F70" i="13"/>
  <c r="I41" i="6"/>
  <c r="K7" i="7"/>
  <c r="L76" i="7"/>
  <c r="K15" i="7"/>
  <c r="K23" i="7"/>
  <c r="K31" i="7"/>
  <c r="K39" i="7"/>
  <c r="K47" i="7"/>
  <c r="K55" i="7"/>
  <c r="K63" i="7"/>
  <c r="K71" i="7"/>
  <c r="K26" i="7"/>
  <c r="K58" i="7"/>
  <c r="K37" i="7"/>
  <c r="K69" i="7"/>
  <c r="F62" i="13"/>
  <c r="N77" i="14"/>
  <c r="F29" i="13"/>
  <c r="F63" i="8"/>
  <c r="L76" i="14"/>
  <c r="G17" i="12"/>
  <c r="F48" i="17"/>
  <c r="D59" i="14"/>
  <c r="O59" i="14" s="1"/>
  <c r="U71" i="15"/>
  <c r="I71" i="6"/>
  <c r="H56" i="7"/>
  <c r="I77" i="7"/>
  <c r="H16" i="7"/>
  <c r="Q9" i="5"/>
  <c r="N18" i="5"/>
  <c r="Q41" i="5"/>
  <c r="N50" i="5"/>
  <c r="Q73" i="5"/>
  <c r="I12" i="6"/>
  <c r="H18" i="7"/>
  <c r="E18" i="7" s="1"/>
  <c r="O18" i="7" s="1"/>
  <c r="H26" i="7"/>
  <c r="E26" i="7" s="1"/>
  <c r="O26" i="7" s="1"/>
  <c r="H34" i="7"/>
  <c r="H42" i="7"/>
  <c r="H50" i="7"/>
  <c r="E50" i="7" s="1"/>
  <c r="O50" i="7" s="1"/>
  <c r="H58" i="7"/>
  <c r="H66" i="7"/>
  <c r="H74" i="7"/>
  <c r="D76" i="12"/>
  <c r="G7" i="12"/>
  <c r="D28" i="14"/>
  <c r="O28" i="14" s="1"/>
  <c r="I46" i="6"/>
  <c r="G36" i="12"/>
  <c r="F74" i="13"/>
  <c r="G47" i="12"/>
  <c r="I56" i="6"/>
  <c r="D77" i="6"/>
  <c r="F48" i="8"/>
  <c r="G40" i="12"/>
  <c r="I17" i="6"/>
  <c r="G77" i="7"/>
  <c r="F38" i="8"/>
  <c r="F36" i="13"/>
  <c r="I27" i="6"/>
  <c r="I36" i="6"/>
  <c r="H76" i="14"/>
  <c r="G13" i="12"/>
  <c r="U42" i="15"/>
  <c r="F35" i="13"/>
  <c r="F69" i="8"/>
  <c r="D10" i="14"/>
  <c r="O10" i="14" s="1"/>
  <c r="G25" i="12"/>
  <c r="D20" i="14"/>
  <c r="O20" i="14" s="1"/>
  <c r="F76" i="20"/>
  <c r="D57" i="14"/>
  <c r="O57" i="14" s="1"/>
  <c r="F74" i="17"/>
  <c r="H77" i="5"/>
  <c r="I53" i="6"/>
  <c r="H32" i="7"/>
  <c r="Q15" i="5"/>
  <c r="K15" i="5" s="1"/>
  <c r="U15" i="5" s="1"/>
  <c r="N24" i="5"/>
  <c r="K24" i="5" s="1"/>
  <c r="U24" i="5" s="1"/>
  <c r="Q47" i="5"/>
  <c r="K47" i="5" s="1"/>
  <c r="U47" i="5" s="1"/>
  <c r="N56" i="5"/>
  <c r="O77" i="5"/>
  <c r="I31" i="6"/>
  <c r="N13" i="5"/>
  <c r="Q36" i="5"/>
  <c r="N45" i="5"/>
  <c r="Q68" i="5"/>
  <c r="K68" i="5" s="1"/>
  <c r="U68" i="5" s="1"/>
  <c r="U27" i="5"/>
  <c r="E77" i="5"/>
  <c r="I14" i="6"/>
  <c r="F46" i="8"/>
  <c r="F12" i="13"/>
  <c r="H13" i="7"/>
  <c r="H21" i="7"/>
  <c r="H29" i="7"/>
  <c r="E29" i="7" s="1"/>
  <c r="O29" i="7" s="1"/>
  <c r="H37" i="7"/>
  <c r="H45" i="7"/>
  <c r="H53" i="7"/>
  <c r="H61" i="7"/>
  <c r="H69" i="7"/>
  <c r="F20" i="8"/>
  <c r="G48" i="12"/>
  <c r="D15" i="14"/>
  <c r="O15" i="14" s="1"/>
  <c r="R77" i="15"/>
  <c r="I32" i="6"/>
  <c r="H11" i="7"/>
  <c r="H19" i="7"/>
  <c r="H27" i="7"/>
  <c r="H35" i="7"/>
  <c r="H43" i="7"/>
  <c r="H51" i="7"/>
  <c r="H59" i="7"/>
  <c r="H67" i="7"/>
  <c r="H75" i="7"/>
  <c r="I57" i="6"/>
  <c r="F52" i="13"/>
  <c r="K34" i="7"/>
  <c r="K66" i="7"/>
  <c r="G64" i="12"/>
  <c r="I35" i="6"/>
  <c r="K13" i="7"/>
  <c r="K45" i="7"/>
  <c r="I44" i="6"/>
  <c r="F40" i="8"/>
  <c r="G43" i="12"/>
  <c r="F45" i="13"/>
  <c r="F15" i="8"/>
  <c r="F77" i="14"/>
  <c r="D76" i="9"/>
  <c r="G52" i="12"/>
  <c r="D38" i="14"/>
  <c r="O38" i="14" s="1"/>
  <c r="N9" i="5"/>
  <c r="Q32" i="5"/>
  <c r="K32" i="5" s="1"/>
  <c r="U32" i="5" s="1"/>
  <c r="N41" i="5"/>
  <c r="Q64" i="5"/>
  <c r="N73" i="5"/>
  <c r="Q29" i="5"/>
  <c r="N38" i="5"/>
  <c r="K38" i="5" s="1"/>
  <c r="U38" i="5" s="1"/>
  <c r="I77" i="5"/>
  <c r="Q61" i="5"/>
  <c r="N70" i="5"/>
  <c r="I63" i="6"/>
  <c r="Q10" i="5"/>
  <c r="N19" i="5"/>
  <c r="Q42" i="5"/>
  <c r="N51" i="5"/>
  <c r="K51" i="5" s="1"/>
  <c r="U51" i="5" s="1"/>
  <c r="P77" i="5"/>
  <c r="Q74" i="5"/>
  <c r="I20" i="6"/>
  <c r="J76" i="5"/>
  <c r="H8" i="7"/>
  <c r="N10" i="5"/>
  <c r="Q33" i="5"/>
  <c r="N42" i="5"/>
  <c r="M77" i="5"/>
  <c r="Q65" i="5"/>
  <c r="N74" i="5"/>
  <c r="I47" i="6"/>
  <c r="F26" i="8"/>
  <c r="K19" i="7"/>
  <c r="K27" i="7"/>
  <c r="E27" i="7" s="1"/>
  <c r="O27" i="7" s="1"/>
  <c r="K35" i="7"/>
  <c r="K43" i="7"/>
  <c r="E43" i="7" s="1"/>
  <c r="O43" i="7" s="1"/>
  <c r="K51" i="7"/>
  <c r="K59" i="7"/>
  <c r="K67" i="7"/>
  <c r="K75" i="7"/>
  <c r="F28" i="13"/>
  <c r="D47" i="14"/>
  <c r="O47" i="14" s="1"/>
  <c r="I62" i="6"/>
  <c r="F68" i="8"/>
  <c r="I8" i="6"/>
  <c r="I72" i="6"/>
  <c r="F16" i="8"/>
  <c r="F32" i="17"/>
  <c r="I33" i="6"/>
  <c r="D77" i="9"/>
  <c r="I50" i="6"/>
  <c r="K10" i="7"/>
  <c r="F34" i="13"/>
  <c r="F16" i="13"/>
  <c r="F56" i="8"/>
  <c r="D77" i="8"/>
  <c r="D22" i="14"/>
  <c r="O22" i="14" s="1"/>
  <c r="G51" i="12"/>
  <c r="F51" i="13"/>
  <c r="E76" i="15"/>
  <c r="F21" i="8"/>
  <c r="G60" i="12"/>
  <c r="U31" i="15"/>
  <c r="Q19" i="5"/>
  <c r="N36" i="5"/>
  <c r="H24" i="7"/>
  <c r="J77" i="5"/>
  <c r="H48" i="7"/>
  <c r="D76" i="5"/>
  <c r="D78" i="5" s="1"/>
  <c r="G76" i="6"/>
  <c r="I22" i="6"/>
  <c r="R76" i="5"/>
  <c r="R78" i="5" s="1"/>
  <c r="Q7" i="5"/>
  <c r="N16" i="5"/>
  <c r="Q39" i="5"/>
  <c r="K39" i="5" s="1"/>
  <c r="U39" i="5" s="1"/>
  <c r="N48" i="5"/>
  <c r="K48" i="5" s="1"/>
  <c r="U48" i="5" s="1"/>
  <c r="Q71" i="5"/>
  <c r="K71" i="5" s="1"/>
  <c r="U71" i="5" s="1"/>
  <c r="E76" i="6"/>
  <c r="I39" i="6"/>
  <c r="Q28" i="5"/>
  <c r="K28" i="5" s="1"/>
  <c r="U28" i="5" s="1"/>
  <c r="N37" i="5"/>
  <c r="K37" i="5" s="1"/>
  <c r="U37" i="5" s="1"/>
  <c r="K46" i="5"/>
  <c r="U46" i="5" s="1"/>
  <c r="Q60" i="5"/>
  <c r="K60" i="5" s="1"/>
  <c r="U60" i="5" s="1"/>
  <c r="N69" i="5"/>
  <c r="K69" i="5" s="1"/>
  <c r="U69" i="5" s="1"/>
  <c r="G77" i="6"/>
  <c r="H76" i="5"/>
  <c r="F14" i="8"/>
  <c r="G24" i="12"/>
  <c r="F44" i="13"/>
  <c r="I38" i="6"/>
  <c r="K14" i="7"/>
  <c r="E14" i="7" s="1"/>
  <c r="O14" i="7" s="1"/>
  <c r="K22" i="7"/>
  <c r="E22" i="7" s="1"/>
  <c r="O22" i="7" s="1"/>
  <c r="K30" i="7"/>
  <c r="E30" i="7" s="1"/>
  <c r="O30" i="7" s="1"/>
  <c r="K38" i="7"/>
  <c r="E38" i="7" s="1"/>
  <c r="O38" i="7" s="1"/>
  <c r="K46" i="7"/>
  <c r="K54" i="7"/>
  <c r="E54" i="7" s="1"/>
  <c r="O54" i="7" s="1"/>
  <c r="K62" i="7"/>
  <c r="K70" i="7"/>
  <c r="E70" i="7" s="1"/>
  <c r="O70" i="7" s="1"/>
  <c r="F8" i="13"/>
  <c r="I48" i="6"/>
  <c r="K12" i="7"/>
  <c r="K20" i="7"/>
  <c r="K28" i="7"/>
  <c r="K36" i="7"/>
  <c r="K44" i="7"/>
  <c r="K52" i="7"/>
  <c r="K60" i="7"/>
  <c r="K68" i="7"/>
  <c r="F64" i="8"/>
  <c r="G72" i="12"/>
  <c r="I9" i="6"/>
  <c r="I73" i="6"/>
  <c r="F54" i="8"/>
  <c r="K42" i="7"/>
  <c r="K74" i="7"/>
  <c r="D31" i="14"/>
  <c r="O31" i="14" s="1"/>
  <c r="K21" i="7"/>
  <c r="K53" i="7"/>
  <c r="F66" i="8"/>
  <c r="G26" i="12"/>
  <c r="F61" i="13"/>
  <c r="F31" i="8"/>
  <c r="D70" i="14"/>
  <c r="O70" i="14" s="1"/>
  <c r="H26" i="16"/>
  <c r="U36" i="15"/>
  <c r="Q53" i="5"/>
  <c r="N62" i="5"/>
  <c r="K62" i="5" s="1"/>
  <c r="U62" i="5" s="1"/>
  <c r="K57" i="7"/>
  <c r="S76" i="5"/>
  <c r="N11" i="5"/>
  <c r="K11" i="5" s="1"/>
  <c r="U11" i="5" s="1"/>
  <c r="Q34" i="5"/>
  <c r="N43" i="5"/>
  <c r="K43" i="5" s="1"/>
  <c r="U43" i="5" s="1"/>
  <c r="K52" i="5"/>
  <c r="U52" i="5" s="1"/>
  <c r="Q66" i="5"/>
  <c r="N75" i="5"/>
  <c r="K75" i="5" s="1"/>
  <c r="U75" i="5" s="1"/>
  <c r="F58" i="8"/>
  <c r="F77" i="5"/>
  <c r="I61" i="6"/>
  <c r="P76" i="5"/>
  <c r="Q25" i="5"/>
  <c r="K25" i="5" s="1"/>
  <c r="U25" i="5" s="1"/>
  <c r="N34" i="5"/>
  <c r="Q57" i="5"/>
  <c r="K57" i="5" s="1"/>
  <c r="U57" i="5" s="1"/>
  <c r="N66" i="5"/>
  <c r="E77" i="6"/>
  <c r="K25" i="7"/>
  <c r="F62" i="8"/>
  <c r="G28" i="12"/>
  <c r="F60" i="13"/>
  <c r="G76" i="7"/>
  <c r="F36" i="8"/>
  <c r="G15" i="12"/>
  <c r="F10" i="13"/>
  <c r="F24" i="13"/>
  <c r="I24" i="6"/>
  <c r="F22" i="13"/>
  <c r="I49" i="6"/>
  <c r="I58" i="6"/>
  <c r="M77" i="7"/>
  <c r="G34" i="12"/>
  <c r="E77" i="12"/>
  <c r="D68" i="14"/>
  <c r="O68" i="14" s="1"/>
  <c r="F67" i="13"/>
  <c r="F37" i="8"/>
  <c r="J76" i="14"/>
  <c r="F68" i="13"/>
  <c r="I34" i="6"/>
  <c r="I11" i="6"/>
  <c r="I75" i="6"/>
  <c r="G63" i="12"/>
  <c r="D23" i="14"/>
  <c r="O23" i="14" s="1"/>
  <c r="H77" i="6"/>
  <c r="D11" i="14"/>
  <c r="O11" i="14" s="1"/>
  <c r="G50" i="12"/>
  <c r="D75" i="14"/>
  <c r="O75" i="14" s="1"/>
  <c r="G29" i="12"/>
  <c r="M76" i="15"/>
  <c r="E76" i="13"/>
  <c r="G67" i="12"/>
  <c r="F15" i="13"/>
  <c r="F31" i="13"/>
  <c r="F47" i="13"/>
  <c r="F63" i="13"/>
  <c r="M76" i="14"/>
  <c r="D14" i="14"/>
  <c r="O14" i="14" s="1"/>
  <c r="D21" i="14"/>
  <c r="O21" i="14" s="1"/>
  <c r="D55" i="14"/>
  <c r="O55" i="14" s="1"/>
  <c r="U18" i="15"/>
  <c r="F17" i="8"/>
  <c r="F33" i="8"/>
  <c r="F49" i="8"/>
  <c r="F65" i="8"/>
  <c r="G14" i="12"/>
  <c r="D45" i="14"/>
  <c r="O45" i="14" s="1"/>
  <c r="G41" i="12"/>
  <c r="D24" i="14"/>
  <c r="O24" i="14" s="1"/>
  <c r="E77" i="13"/>
  <c r="D36" i="14"/>
  <c r="O36" i="14" s="1"/>
  <c r="L76" i="15"/>
  <c r="U15" i="15"/>
  <c r="I77" i="15"/>
  <c r="E76" i="17"/>
  <c r="D17" i="14"/>
  <c r="O17" i="14" s="1"/>
  <c r="D49" i="14"/>
  <c r="O49" i="14" s="1"/>
  <c r="U44" i="15"/>
  <c r="F68" i="17"/>
  <c r="U32" i="15"/>
  <c r="H67" i="16"/>
  <c r="I74" i="6"/>
  <c r="F12" i="8"/>
  <c r="F18" i="13"/>
  <c r="I51" i="6"/>
  <c r="J76" i="7"/>
  <c r="J78" i="7" s="1"/>
  <c r="F34" i="8"/>
  <c r="D30" i="14"/>
  <c r="O30" i="14" s="1"/>
  <c r="H30" i="16"/>
  <c r="I60" i="6"/>
  <c r="E62" i="7"/>
  <c r="O62" i="7" s="1"/>
  <c r="F8" i="8"/>
  <c r="D77" i="12"/>
  <c r="G56" i="12"/>
  <c r="G10" i="12"/>
  <c r="G74" i="12"/>
  <c r="R76" i="15"/>
  <c r="R78" i="15" s="1"/>
  <c r="U26" i="15"/>
  <c r="J77" i="15"/>
  <c r="F24" i="17"/>
  <c r="D77" i="10"/>
  <c r="G53" i="12"/>
  <c r="D60" i="14"/>
  <c r="O60" i="14" s="1"/>
  <c r="U66" i="15"/>
  <c r="D12" i="14"/>
  <c r="O12" i="14" s="1"/>
  <c r="D19" i="14"/>
  <c r="O19" i="14" s="1"/>
  <c r="G27" i="12"/>
  <c r="F17" i="13"/>
  <c r="F33" i="13"/>
  <c r="F49" i="13"/>
  <c r="F65" i="13"/>
  <c r="I77" i="14"/>
  <c r="F64" i="17"/>
  <c r="F19" i="8"/>
  <c r="F35" i="8"/>
  <c r="F51" i="8"/>
  <c r="F67" i="8"/>
  <c r="G38" i="12"/>
  <c r="D16" i="14"/>
  <c r="O16" i="14" s="1"/>
  <c r="D61" i="14"/>
  <c r="O61" i="14" s="1"/>
  <c r="G65" i="12"/>
  <c r="D18" i="14"/>
  <c r="O18" i="14" s="1"/>
  <c r="D35" i="14"/>
  <c r="O35" i="14" s="1"/>
  <c r="U10" i="15"/>
  <c r="U34" i="15"/>
  <c r="D46" i="14"/>
  <c r="O46" i="14" s="1"/>
  <c r="T76" i="15"/>
  <c r="U23" i="15"/>
  <c r="Q77" i="15"/>
  <c r="J77" i="14"/>
  <c r="U52" i="15"/>
  <c r="F14" i="17"/>
  <c r="U17" i="15"/>
  <c r="U54" i="15"/>
  <c r="F44" i="17"/>
  <c r="K76" i="15"/>
  <c r="H77" i="15"/>
  <c r="U60" i="15"/>
  <c r="F30" i="17"/>
  <c r="Q76" i="20"/>
  <c r="F77" i="7"/>
  <c r="F50" i="13"/>
  <c r="I67" i="6"/>
  <c r="E11" i="7"/>
  <c r="O11" i="7" s="1"/>
  <c r="E67" i="7"/>
  <c r="O67" i="7" s="1"/>
  <c r="F32" i="13"/>
  <c r="H7" i="7"/>
  <c r="I76" i="7"/>
  <c r="I78" i="7" s="1"/>
  <c r="H15" i="7"/>
  <c r="E15" i="7" s="1"/>
  <c r="O15" i="7" s="1"/>
  <c r="H23" i="7"/>
  <c r="E23" i="7" s="1"/>
  <c r="O23" i="7" s="1"/>
  <c r="H31" i="7"/>
  <c r="E31" i="7" s="1"/>
  <c r="O31" i="7" s="1"/>
  <c r="H39" i="7"/>
  <c r="H47" i="7"/>
  <c r="E47" i="7" s="1"/>
  <c r="O47" i="7" s="1"/>
  <c r="H55" i="7"/>
  <c r="E55" i="7" s="1"/>
  <c r="O55" i="7" s="1"/>
  <c r="H63" i="7"/>
  <c r="E63" i="7" s="1"/>
  <c r="O63" i="7" s="1"/>
  <c r="H71" i="7"/>
  <c r="E71" i="7" s="1"/>
  <c r="O71" i="7" s="1"/>
  <c r="D29" i="14"/>
  <c r="O29" i="14" s="1"/>
  <c r="G58" i="12"/>
  <c r="D37" i="14"/>
  <c r="O37" i="14" s="1"/>
  <c r="G37" i="12"/>
  <c r="F76" i="14"/>
  <c r="F78" i="14" s="1"/>
  <c r="G11" i="12"/>
  <c r="G75" i="12"/>
  <c r="F21" i="13"/>
  <c r="F37" i="13"/>
  <c r="F53" i="13"/>
  <c r="F69" i="13"/>
  <c r="D76" i="8"/>
  <c r="F7" i="8"/>
  <c r="F23" i="8"/>
  <c r="F39" i="8"/>
  <c r="F55" i="8"/>
  <c r="F71" i="8"/>
  <c r="G22" i="12"/>
  <c r="F76" i="12"/>
  <c r="G49" i="12"/>
  <c r="D51" i="14"/>
  <c r="O51" i="14" s="1"/>
  <c r="D8" i="14"/>
  <c r="O8" i="14" s="1"/>
  <c r="E76" i="16"/>
  <c r="D54" i="14"/>
  <c r="O54" i="14" s="1"/>
  <c r="U39" i="15"/>
  <c r="S76" i="15"/>
  <c r="P77" i="15"/>
  <c r="U68" i="15"/>
  <c r="F38" i="17"/>
  <c r="R23" i="20"/>
  <c r="U33" i="15"/>
  <c r="D74" i="14"/>
  <c r="O74" i="14" s="1"/>
  <c r="H72" i="16"/>
  <c r="G71" i="12"/>
  <c r="I66" i="6"/>
  <c r="N77" i="7"/>
  <c r="F28" i="8"/>
  <c r="F66" i="13"/>
  <c r="I43" i="6"/>
  <c r="F50" i="8"/>
  <c r="G8" i="12"/>
  <c r="F48" i="13"/>
  <c r="I52" i="6"/>
  <c r="D77" i="7"/>
  <c r="F24" i="8"/>
  <c r="E76" i="12"/>
  <c r="F14" i="13"/>
  <c r="G18" i="12"/>
  <c r="G61" i="12"/>
  <c r="D9" i="14"/>
  <c r="O9" i="14" s="1"/>
  <c r="N76" i="14"/>
  <c r="D44" i="14"/>
  <c r="O44" i="14" s="1"/>
  <c r="L77" i="14"/>
  <c r="G35" i="12"/>
  <c r="F7" i="13"/>
  <c r="D76" i="13"/>
  <c r="D78" i="13" s="1"/>
  <c r="F23" i="13"/>
  <c r="F39" i="13"/>
  <c r="F55" i="13"/>
  <c r="F71" i="13"/>
  <c r="F9" i="8"/>
  <c r="F25" i="8"/>
  <c r="F41" i="8"/>
  <c r="F57" i="8"/>
  <c r="F73" i="8"/>
  <c r="G46" i="12"/>
  <c r="G9" i="12"/>
  <c r="G73" i="12"/>
  <c r="D69" i="14"/>
  <c r="O69" i="14" s="1"/>
  <c r="G44" i="12"/>
  <c r="H62" i="16"/>
  <c r="U47" i="15"/>
  <c r="D33" i="14"/>
  <c r="O33" i="14" s="1"/>
  <c r="D65" i="14"/>
  <c r="O65" i="14" s="1"/>
  <c r="U12" i="15"/>
  <c r="F46" i="17"/>
  <c r="E77" i="14"/>
  <c r="D56" i="14"/>
  <c r="F20" i="13"/>
  <c r="I42" i="6"/>
  <c r="H9" i="7"/>
  <c r="E9" i="7" s="1"/>
  <c r="O9" i="7" s="1"/>
  <c r="H17" i="7"/>
  <c r="E17" i="7" s="1"/>
  <c r="O17" i="7" s="1"/>
  <c r="H25" i="7"/>
  <c r="H33" i="7"/>
  <c r="E33" i="7" s="1"/>
  <c r="O33" i="7" s="1"/>
  <c r="H41" i="7"/>
  <c r="E41" i="7" s="1"/>
  <c r="O41" i="7" s="1"/>
  <c r="H49" i="7"/>
  <c r="E49" i="7" s="1"/>
  <c r="O49" i="7" s="1"/>
  <c r="H57" i="7"/>
  <c r="H65" i="7"/>
  <c r="E65" i="7" s="1"/>
  <c r="O65" i="7" s="1"/>
  <c r="H73" i="7"/>
  <c r="E73" i="7" s="1"/>
  <c r="O73" i="7" s="1"/>
  <c r="I76" i="14"/>
  <c r="I19" i="6"/>
  <c r="H12" i="7"/>
  <c r="E12" i="7" s="1"/>
  <c r="H20" i="7"/>
  <c r="E20" i="7" s="1"/>
  <c r="O20" i="7" s="1"/>
  <c r="H28" i="7"/>
  <c r="E28" i="7" s="1"/>
  <c r="O28" i="7" s="1"/>
  <c r="H36" i="7"/>
  <c r="H44" i="7"/>
  <c r="E44" i="7" s="1"/>
  <c r="O44" i="7" s="1"/>
  <c r="H52" i="7"/>
  <c r="H60" i="7"/>
  <c r="H68" i="7"/>
  <c r="G12" i="12"/>
  <c r="F64" i="13"/>
  <c r="I28" i="6"/>
  <c r="K8" i="7"/>
  <c r="K16" i="7"/>
  <c r="E16" i="7" s="1"/>
  <c r="O16" i="7" s="1"/>
  <c r="K24" i="7"/>
  <c r="K32" i="7"/>
  <c r="E32" i="7" s="1"/>
  <c r="O32" i="7" s="1"/>
  <c r="K40" i="7"/>
  <c r="E40" i="7" s="1"/>
  <c r="O40" i="7" s="1"/>
  <c r="K48" i="7"/>
  <c r="L77" i="7"/>
  <c r="K56" i="7"/>
  <c r="E56" i="7" s="1"/>
  <c r="K64" i="7"/>
  <c r="K72" i="7"/>
  <c r="E72" i="7" s="1"/>
  <c r="O72" i="7" s="1"/>
  <c r="F72" i="8"/>
  <c r="G16" i="12"/>
  <c r="F30" i="13"/>
  <c r="G42" i="12"/>
  <c r="D53" i="14"/>
  <c r="O53" i="14" s="1"/>
  <c r="G21" i="12"/>
  <c r="F8" i="17"/>
  <c r="G59" i="12"/>
  <c r="F9" i="13"/>
  <c r="F25" i="13"/>
  <c r="F41" i="13"/>
  <c r="F57" i="13"/>
  <c r="F73" i="13"/>
  <c r="F11" i="8"/>
  <c r="F27" i="8"/>
  <c r="F43" i="8"/>
  <c r="F59" i="8"/>
  <c r="F75" i="8"/>
  <c r="G70" i="12"/>
  <c r="F56" i="17"/>
  <c r="D77" i="17"/>
  <c r="G33" i="12"/>
  <c r="K76" i="14"/>
  <c r="G68" i="12"/>
  <c r="F40" i="17"/>
  <c r="D62" i="14"/>
  <c r="O62" i="14" s="1"/>
  <c r="U55" i="15"/>
  <c r="H58" i="16"/>
  <c r="U20" i="15"/>
  <c r="H54" i="16"/>
  <c r="F54" i="17"/>
  <c r="U73" i="15"/>
  <c r="K77" i="15"/>
  <c r="I59" i="6"/>
  <c r="F18" i="8"/>
  <c r="E77" i="8"/>
  <c r="D76" i="10"/>
  <c r="I68" i="6"/>
  <c r="G20" i="12"/>
  <c r="F46" i="13"/>
  <c r="G66" i="12"/>
  <c r="D76" i="11"/>
  <c r="D78" i="11" s="1"/>
  <c r="G45" i="12"/>
  <c r="D43" i="14"/>
  <c r="O43" i="14" s="1"/>
  <c r="F16" i="17"/>
  <c r="J76" i="15"/>
  <c r="O76" i="20"/>
  <c r="G19" i="12"/>
  <c r="F11" i="13"/>
  <c r="F27" i="13"/>
  <c r="F43" i="13"/>
  <c r="F59" i="13"/>
  <c r="F75" i="13"/>
  <c r="D39" i="14"/>
  <c r="O39" i="14" s="1"/>
  <c r="F13" i="8"/>
  <c r="F29" i="8"/>
  <c r="F45" i="8"/>
  <c r="F61" i="8"/>
  <c r="G30" i="12"/>
  <c r="U58" i="15"/>
  <c r="G57" i="12"/>
  <c r="R31" i="20"/>
  <c r="K77" i="14"/>
  <c r="U63" i="15"/>
  <c r="H66" i="16"/>
  <c r="D41" i="14"/>
  <c r="O41" i="14" s="1"/>
  <c r="D73" i="14"/>
  <c r="O73" i="14" s="1"/>
  <c r="U28" i="15"/>
  <c r="F62" i="17"/>
  <c r="D42" i="14"/>
  <c r="O42" i="14" s="1"/>
  <c r="F58" i="17"/>
  <c r="F45" i="17"/>
  <c r="R59" i="20"/>
  <c r="H18" i="16"/>
  <c r="H70" i="16"/>
  <c r="U62" i="15"/>
  <c r="H14" i="16"/>
  <c r="F52" i="17"/>
  <c r="U59" i="15"/>
  <c r="U40" i="15"/>
  <c r="F66" i="17"/>
  <c r="M77" i="14"/>
  <c r="R19" i="20"/>
  <c r="F61" i="17"/>
  <c r="U25" i="15"/>
  <c r="F72" i="17"/>
  <c r="U70" i="15"/>
  <c r="F60" i="17"/>
  <c r="D50" i="14"/>
  <c r="O50" i="14" s="1"/>
  <c r="G77" i="14"/>
  <c r="U67" i="15"/>
  <c r="U48" i="15"/>
  <c r="F10" i="17"/>
  <c r="D32" i="14"/>
  <c r="O32" i="14" s="1"/>
  <c r="D64" i="14"/>
  <c r="O64" i="14" s="1"/>
  <c r="F76" i="15"/>
  <c r="U45" i="15"/>
  <c r="R7" i="20"/>
  <c r="D76" i="20"/>
  <c r="M64" i="23"/>
  <c r="U14" i="15"/>
  <c r="F70" i="17"/>
  <c r="H76" i="15"/>
  <c r="U11" i="15"/>
  <c r="E77" i="15"/>
  <c r="U75" i="15"/>
  <c r="G76" i="15"/>
  <c r="U56" i="15"/>
  <c r="D77" i="15"/>
  <c r="F18" i="17"/>
  <c r="N76" i="15"/>
  <c r="U61" i="15"/>
  <c r="F76" i="16"/>
  <c r="Q77" i="20"/>
  <c r="G77" i="20"/>
  <c r="U41" i="15"/>
  <c r="G77" i="15"/>
  <c r="H77" i="14"/>
  <c r="D63" i="14"/>
  <c r="O63" i="14" s="1"/>
  <c r="U22" i="15"/>
  <c r="F12" i="17"/>
  <c r="D26" i="14"/>
  <c r="O26" i="14" s="1"/>
  <c r="D58" i="14"/>
  <c r="O58" i="14" s="1"/>
  <c r="P76" i="15"/>
  <c r="U19" i="15"/>
  <c r="M77" i="15"/>
  <c r="H42" i="16"/>
  <c r="O76" i="15"/>
  <c r="L77" i="15"/>
  <c r="U64" i="15"/>
  <c r="H38" i="16"/>
  <c r="F26" i="17"/>
  <c r="H32" i="22"/>
  <c r="D40" i="14"/>
  <c r="O40" i="14" s="1"/>
  <c r="D72" i="14"/>
  <c r="O72" i="14" s="1"/>
  <c r="U13" i="15"/>
  <c r="H34" i="16"/>
  <c r="G76" i="16"/>
  <c r="F39" i="25"/>
  <c r="U49" i="15"/>
  <c r="O77" i="15"/>
  <c r="I76" i="15"/>
  <c r="U30" i="15"/>
  <c r="F77" i="15"/>
  <c r="F20" i="17"/>
  <c r="U27" i="15"/>
  <c r="U8" i="15"/>
  <c r="T77" i="15"/>
  <c r="U72" i="15"/>
  <c r="F34" i="17"/>
  <c r="H19" i="16"/>
  <c r="U57" i="15"/>
  <c r="D71" i="14"/>
  <c r="O71" i="14" s="1"/>
  <c r="Q76" i="15"/>
  <c r="Q78" i="15" s="1"/>
  <c r="U38" i="15"/>
  <c r="N77" i="15"/>
  <c r="F28" i="17"/>
  <c r="R10" i="20"/>
  <c r="D34" i="14"/>
  <c r="O34" i="14" s="1"/>
  <c r="D66" i="14"/>
  <c r="O66" i="14" s="1"/>
  <c r="U35" i="15"/>
  <c r="G77" i="16"/>
  <c r="R27" i="20"/>
  <c r="U16" i="15"/>
  <c r="F42" i="17"/>
  <c r="D48" i="14"/>
  <c r="O48" i="14" s="1"/>
  <c r="E76" i="20"/>
  <c r="R30" i="20"/>
  <c r="F13" i="17"/>
  <c r="H35" i="16"/>
  <c r="F22" i="17"/>
  <c r="J53" i="21"/>
  <c r="U65" i="15"/>
  <c r="H50" i="16"/>
  <c r="U46" i="15"/>
  <c r="H46" i="16"/>
  <c r="F36" i="17"/>
  <c r="R15" i="20"/>
  <c r="U43" i="15"/>
  <c r="U24" i="15"/>
  <c r="F50" i="17"/>
  <c r="F29" i="17"/>
  <c r="H51" i="16"/>
  <c r="H28" i="16"/>
  <c r="U53" i="15"/>
  <c r="S77" i="15"/>
  <c r="H9" i="16"/>
  <c r="H25" i="16"/>
  <c r="H41" i="16"/>
  <c r="H57" i="16"/>
  <c r="H73" i="16"/>
  <c r="N76" i="20"/>
  <c r="H9" i="22"/>
  <c r="M76" i="20"/>
  <c r="R18" i="20"/>
  <c r="J69" i="21"/>
  <c r="F15" i="17"/>
  <c r="F31" i="17"/>
  <c r="F47" i="17"/>
  <c r="F63" i="17"/>
  <c r="I76" i="20"/>
  <c r="H40" i="22"/>
  <c r="R13" i="20"/>
  <c r="R35" i="20"/>
  <c r="J54" i="21"/>
  <c r="F26" i="25"/>
  <c r="K75" i="26"/>
  <c r="K40" i="29"/>
  <c r="F77" i="23"/>
  <c r="H49" i="22"/>
  <c r="F17" i="17"/>
  <c r="F33" i="17"/>
  <c r="F49" i="17"/>
  <c r="F65" i="17"/>
  <c r="R21" i="20"/>
  <c r="N77" i="20"/>
  <c r="D76" i="16"/>
  <c r="H7" i="16"/>
  <c r="H23" i="16"/>
  <c r="H39" i="16"/>
  <c r="H55" i="16"/>
  <c r="H71" i="16"/>
  <c r="R9" i="20"/>
  <c r="R20" i="20"/>
  <c r="R36" i="20"/>
  <c r="H40" i="16"/>
  <c r="E77" i="17"/>
  <c r="G76" i="20"/>
  <c r="J62" i="21"/>
  <c r="D76" i="21"/>
  <c r="J7" i="21"/>
  <c r="H38" i="22"/>
  <c r="U69" i="15"/>
  <c r="H10" i="16"/>
  <c r="H13" i="16"/>
  <c r="H29" i="16"/>
  <c r="H45" i="16"/>
  <c r="H61" i="16"/>
  <c r="D76" i="18"/>
  <c r="R26" i="20"/>
  <c r="F76" i="21"/>
  <c r="F19" i="17"/>
  <c r="F35" i="17"/>
  <c r="F51" i="17"/>
  <c r="F67" i="17"/>
  <c r="D77" i="19"/>
  <c r="F77" i="16"/>
  <c r="I77" i="20"/>
  <c r="J29" i="21"/>
  <c r="R37" i="20"/>
  <c r="H44" i="16"/>
  <c r="J9" i="21"/>
  <c r="J47" i="21"/>
  <c r="H48" i="22"/>
  <c r="H8" i="22"/>
  <c r="R72" i="20"/>
  <c r="H54" i="22"/>
  <c r="R14" i="20"/>
  <c r="H24" i="22"/>
  <c r="F21" i="17"/>
  <c r="F37" i="17"/>
  <c r="F53" i="17"/>
  <c r="F69" i="17"/>
  <c r="R29" i="20"/>
  <c r="H11" i="16"/>
  <c r="H27" i="16"/>
  <c r="H43" i="16"/>
  <c r="H59" i="16"/>
  <c r="H75" i="16"/>
  <c r="R28" i="20"/>
  <c r="R38" i="20"/>
  <c r="H8" i="16"/>
  <c r="J30" i="21"/>
  <c r="J15" i="21"/>
  <c r="J55" i="21"/>
  <c r="M18" i="23"/>
  <c r="U21" i="15"/>
  <c r="H17" i="16"/>
  <c r="H33" i="16"/>
  <c r="H49" i="16"/>
  <c r="H65" i="16"/>
  <c r="L76" i="20"/>
  <c r="D76" i="17"/>
  <c r="F7" i="17"/>
  <c r="F23" i="17"/>
  <c r="F39" i="17"/>
  <c r="F55" i="17"/>
  <c r="F71" i="17"/>
  <c r="R17" i="20"/>
  <c r="R16" i="20"/>
  <c r="R39" i="20"/>
  <c r="H12" i="16"/>
  <c r="H56" i="16"/>
  <c r="D77" i="16"/>
  <c r="J17" i="21"/>
  <c r="M60" i="23"/>
  <c r="U29" i="15"/>
  <c r="R22" i="20"/>
  <c r="F9" i="17"/>
  <c r="F25" i="17"/>
  <c r="F41" i="17"/>
  <c r="F57" i="17"/>
  <c r="F73" i="17"/>
  <c r="K76" i="20"/>
  <c r="R12" i="20"/>
  <c r="H15" i="16"/>
  <c r="H31" i="16"/>
  <c r="H47" i="16"/>
  <c r="H63" i="16"/>
  <c r="G77" i="21"/>
  <c r="R43" i="20"/>
  <c r="H60" i="16"/>
  <c r="H69" i="22"/>
  <c r="H29" i="22"/>
  <c r="J23" i="21"/>
  <c r="R48" i="20"/>
  <c r="U37" i="15"/>
  <c r="H21" i="16"/>
  <c r="H37" i="16"/>
  <c r="H53" i="16"/>
  <c r="H69" i="16"/>
  <c r="J61" i="21"/>
  <c r="F72" i="28"/>
  <c r="R11" i="20"/>
  <c r="F11" i="17"/>
  <c r="F27" i="17"/>
  <c r="F43" i="17"/>
  <c r="F59" i="17"/>
  <c r="F75" i="17"/>
  <c r="R8" i="20"/>
  <c r="R25" i="20"/>
  <c r="E77" i="16"/>
  <c r="H76" i="20"/>
  <c r="R24" i="20"/>
  <c r="H24" i="16"/>
  <c r="F67" i="25"/>
  <c r="H37" i="22"/>
  <c r="F29" i="25"/>
  <c r="R51" i="20"/>
  <c r="M69" i="23"/>
  <c r="P76" i="20"/>
  <c r="O77" i="20"/>
  <c r="J8" i="21"/>
  <c r="J16" i="21"/>
  <c r="E77" i="21"/>
  <c r="F7" i="25"/>
  <c r="D76" i="25"/>
  <c r="J32" i="21"/>
  <c r="J64" i="21"/>
  <c r="J33" i="21"/>
  <c r="J65" i="21"/>
  <c r="R60" i="20"/>
  <c r="R71" i="20"/>
  <c r="H42" i="22"/>
  <c r="M11" i="23"/>
  <c r="J45" i="21"/>
  <c r="H77" i="20"/>
  <c r="E76" i="21"/>
  <c r="F63" i="25"/>
  <c r="J10" i="21"/>
  <c r="J18" i="21"/>
  <c r="H52" i="22"/>
  <c r="F59" i="25"/>
  <c r="J24" i="21"/>
  <c r="J56" i="21"/>
  <c r="D77" i="21"/>
  <c r="F55" i="25"/>
  <c r="E77" i="20"/>
  <c r="J25" i="21"/>
  <c r="J57" i="21"/>
  <c r="H20" i="22"/>
  <c r="R52" i="20"/>
  <c r="R63" i="20"/>
  <c r="H17" i="22"/>
  <c r="H58" i="22"/>
  <c r="J77" i="23"/>
  <c r="F22" i="25"/>
  <c r="H16" i="22"/>
  <c r="H16" i="16"/>
  <c r="H32" i="16"/>
  <c r="H48" i="16"/>
  <c r="H64" i="16"/>
  <c r="P77" i="20"/>
  <c r="J46" i="21"/>
  <c r="F77" i="21"/>
  <c r="H13" i="22"/>
  <c r="H45" i="22"/>
  <c r="M40" i="23"/>
  <c r="J11" i="21"/>
  <c r="J19" i="21"/>
  <c r="J39" i="21"/>
  <c r="J71" i="21"/>
  <c r="L77" i="23"/>
  <c r="M77" i="20"/>
  <c r="H28" i="22"/>
  <c r="H29" i="27"/>
  <c r="R64" i="20"/>
  <c r="R75" i="20"/>
  <c r="J26" i="21"/>
  <c r="G76" i="21"/>
  <c r="H70" i="22"/>
  <c r="F41" i="25"/>
  <c r="F21" i="25"/>
  <c r="F54" i="28"/>
  <c r="R32" i="20"/>
  <c r="R40" i="20"/>
  <c r="J12" i="21"/>
  <c r="J20" i="21"/>
  <c r="J48" i="21"/>
  <c r="J49" i="21"/>
  <c r="R44" i="20"/>
  <c r="R55" i="20"/>
  <c r="I76" i="21"/>
  <c r="J58" i="21"/>
  <c r="M21" i="23"/>
  <c r="H10" i="22"/>
  <c r="H74" i="22"/>
  <c r="M34" i="23"/>
  <c r="H19" i="22"/>
  <c r="F73" i="25"/>
  <c r="E77" i="25"/>
  <c r="H66" i="27"/>
  <c r="R33" i="20"/>
  <c r="R41" i="20"/>
  <c r="H20" i="16"/>
  <c r="H36" i="16"/>
  <c r="H52" i="16"/>
  <c r="H68" i="16"/>
  <c r="J38" i="21"/>
  <c r="J70" i="21"/>
  <c r="H21" i="22"/>
  <c r="H53" i="22"/>
  <c r="H61" i="27"/>
  <c r="J13" i="21"/>
  <c r="J21" i="21"/>
  <c r="J31" i="21"/>
  <c r="J63" i="21"/>
  <c r="H57" i="22"/>
  <c r="F8" i="28"/>
  <c r="H56" i="22"/>
  <c r="D77" i="22"/>
  <c r="R56" i="20"/>
  <c r="D77" i="20"/>
  <c r="R67" i="20"/>
  <c r="G76" i="23"/>
  <c r="F12" i="25"/>
  <c r="H22" i="22"/>
  <c r="H67" i="22"/>
  <c r="F56" i="28"/>
  <c r="D77" i="28"/>
  <c r="K74" i="29"/>
  <c r="R34" i="20"/>
  <c r="R42" i="20"/>
  <c r="F77" i="20"/>
  <c r="J37" i="21"/>
  <c r="J14" i="21"/>
  <c r="J22" i="21"/>
  <c r="M16" i="23"/>
  <c r="J40" i="21"/>
  <c r="J72" i="21"/>
  <c r="H65" i="22"/>
  <c r="M56" i="23"/>
  <c r="D77" i="23"/>
  <c r="J41" i="21"/>
  <c r="J73" i="21"/>
  <c r="R47" i="20"/>
  <c r="L77" i="20"/>
  <c r="R68" i="20"/>
  <c r="K77" i="23"/>
  <c r="F20" i="25"/>
  <c r="H26" i="22"/>
  <c r="H9" i="27"/>
  <c r="K51" i="29"/>
  <c r="J34" i="21"/>
  <c r="J66" i="21"/>
  <c r="H12" i="22"/>
  <c r="H41" i="22"/>
  <c r="F47" i="25"/>
  <c r="K77" i="20"/>
  <c r="J51" i="21"/>
  <c r="D76" i="19"/>
  <c r="J36" i="21"/>
  <c r="H77" i="21"/>
  <c r="J68" i="21"/>
  <c r="F71" i="25"/>
  <c r="M13" i="23"/>
  <c r="H17" i="27"/>
  <c r="F76" i="22"/>
  <c r="M26" i="23"/>
  <c r="M15" i="23"/>
  <c r="H7" i="22"/>
  <c r="D76" i="22"/>
  <c r="H71" i="22"/>
  <c r="F49" i="25"/>
  <c r="M25" i="23"/>
  <c r="F8" i="25"/>
  <c r="M30" i="23"/>
  <c r="F33" i="25"/>
  <c r="F29" i="28"/>
  <c r="H18" i="27"/>
  <c r="K47" i="29"/>
  <c r="J43" i="21"/>
  <c r="J75" i="21"/>
  <c r="F43" i="25"/>
  <c r="J76" i="20"/>
  <c r="J28" i="21"/>
  <c r="J60" i="21"/>
  <c r="F76" i="23"/>
  <c r="M29" i="23"/>
  <c r="F32" i="25"/>
  <c r="K35" i="26"/>
  <c r="H49" i="27"/>
  <c r="M42" i="23"/>
  <c r="M66" i="23"/>
  <c r="K24" i="26"/>
  <c r="F31" i="25"/>
  <c r="H23" i="22"/>
  <c r="M12" i="23"/>
  <c r="H41" i="27"/>
  <c r="H36" i="29"/>
  <c r="H8" i="29"/>
  <c r="H36" i="22"/>
  <c r="R45" i="20"/>
  <c r="R49" i="20"/>
  <c r="R53" i="20"/>
  <c r="R57" i="20"/>
  <c r="R61" i="20"/>
  <c r="R65" i="20"/>
  <c r="R69" i="20"/>
  <c r="R73" i="20"/>
  <c r="H73" i="22"/>
  <c r="G76" i="22"/>
  <c r="F75" i="25"/>
  <c r="D77" i="18"/>
  <c r="J77" i="20"/>
  <c r="M37" i="23"/>
  <c r="F35" i="25"/>
  <c r="H14" i="22"/>
  <c r="H30" i="22"/>
  <c r="H46" i="22"/>
  <c r="H62" i="22"/>
  <c r="E76" i="23"/>
  <c r="M50" i="23"/>
  <c r="M58" i="23"/>
  <c r="M63" i="23"/>
  <c r="H35" i="22"/>
  <c r="M9" i="23"/>
  <c r="M14" i="23"/>
  <c r="K9" i="29"/>
  <c r="F23" i="25"/>
  <c r="J50" i="21"/>
  <c r="H25" i="22"/>
  <c r="M8" i="23"/>
  <c r="H76" i="21"/>
  <c r="J35" i="21"/>
  <c r="J67" i="21"/>
  <c r="J52" i="21"/>
  <c r="M45" i="23"/>
  <c r="F48" i="28"/>
  <c r="M23" i="23"/>
  <c r="K27" i="26"/>
  <c r="H39" i="22"/>
  <c r="K51" i="26"/>
  <c r="H44" i="22"/>
  <c r="M32" i="23"/>
  <c r="F51" i="25"/>
  <c r="R46" i="20"/>
  <c r="R50" i="20"/>
  <c r="R54" i="20"/>
  <c r="R58" i="20"/>
  <c r="R62" i="20"/>
  <c r="R66" i="20"/>
  <c r="R70" i="20"/>
  <c r="R74" i="20"/>
  <c r="M72" i="23"/>
  <c r="I77" i="21"/>
  <c r="M48" i="23"/>
  <c r="K32" i="26"/>
  <c r="M53" i="23"/>
  <c r="H18" i="22"/>
  <c r="H34" i="22"/>
  <c r="H50" i="22"/>
  <c r="H66" i="22"/>
  <c r="L76" i="23"/>
  <c r="H51" i="22"/>
  <c r="H45" i="27"/>
  <c r="M73" i="23"/>
  <c r="H33" i="27"/>
  <c r="I77" i="26"/>
  <c r="K8" i="30"/>
  <c r="H7" i="29"/>
  <c r="I76" i="29"/>
  <c r="J42" i="21"/>
  <c r="J74" i="21"/>
  <c r="H33" i="22"/>
  <c r="D77" i="24"/>
  <c r="J27" i="21"/>
  <c r="J59" i="21"/>
  <c r="H61" i="22"/>
  <c r="J44" i="21"/>
  <c r="E76" i="22"/>
  <c r="M24" i="23"/>
  <c r="F15" i="25"/>
  <c r="M61" i="23"/>
  <c r="K16" i="26"/>
  <c r="K7" i="29"/>
  <c r="L76" i="29"/>
  <c r="M10" i="23"/>
  <c r="H55" i="22"/>
  <c r="F11" i="25"/>
  <c r="F40" i="28"/>
  <c r="H65" i="27"/>
  <c r="M27" i="23"/>
  <c r="G76" i="26"/>
  <c r="K72" i="26"/>
  <c r="K63" i="26"/>
  <c r="K54" i="26"/>
  <c r="K40" i="30"/>
  <c r="F25" i="25"/>
  <c r="K67" i="26"/>
  <c r="D76" i="23"/>
  <c r="M7" i="23"/>
  <c r="I77" i="23"/>
  <c r="M71" i="23"/>
  <c r="F28" i="25"/>
  <c r="M68" i="23"/>
  <c r="F45" i="25"/>
  <c r="K8" i="26"/>
  <c r="M17" i="23"/>
  <c r="J76" i="26"/>
  <c r="H60" i="22"/>
  <c r="I76" i="23"/>
  <c r="M22" i="23"/>
  <c r="F30" i="25"/>
  <c r="M19" i="23"/>
  <c r="K34" i="26"/>
  <c r="H68" i="29"/>
  <c r="H70" i="27"/>
  <c r="K21" i="26"/>
  <c r="H9" i="29"/>
  <c r="K60" i="26"/>
  <c r="K16" i="30"/>
  <c r="K20" i="29"/>
  <c r="H18" i="29"/>
  <c r="H25" i="27"/>
  <c r="F77" i="22"/>
  <c r="M20" i="23"/>
  <c r="F53" i="25"/>
  <c r="M33" i="23"/>
  <c r="F16" i="28"/>
  <c r="H64" i="22"/>
  <c r="M38" i="23"/>
  <c r="H21" i="27"/>
  <c r="M35" i="23"/>
  <c r="E77" i="23"/>
  <c r="F36" i="25"/>
  <c r="K66" i="26"/>
  <c r="F37" i="28"/>
  <c r="H22" i="27"/>
  <c r="H14" i="29"/>
  <c r="F42" i="25"/>
  <c r="K48" i="30"/>
  <c r="I77" i="29"/>
  <c r="H56" i="29"/>
  <c r="G77" i="29"/>
  <c r="M74" i="23"/>
  <c r="H37" i="27"/>
  <c r="M31" i="23"/>
  <c r="H11" i="22"/>
  <c r="H27" i="22"/>
  <c r="H43" i="22"/>
  <c r="H59" i="22"/>
  <c r="H75" i="22"/>
  <c r="M28" i="23"/>
  <c r="H77" i="23"/>
  <c r="F19" i="25"/>
  <c r="F57" i="25"/>
  <c r="E77" i="22"/>
  <c r="M41" i="23"/>
  <c r="F16" i="25"/>
  <c r="M46" i="23"/>
  <c r="K40" i="26"/>
  <c r="H76" i="23"/>
  <c r="M43" i="23"/>
  <c r="E76" i="26"/>
  <c r="K43" i="26"/>
  <c r="K42" i="26"/>
  <c r="F61" i="28"/>
  <c r="K17" i="26"/>
  <c r="H34" i="27"/>
  <c r="F15" i="28"/>
  <c r="H12" i="29"/>
  <c r="K37" i="26"/>
  <c r="H16" i="27"/>
  <c r="F74" i="25"/>
  <c r="K72" i="30"/>
  <c r="F9" i="25"/>
  <c r="M39" i="23"/>
  <c r="H57" i="27"/>
  <c r="K76" i="23"/>
  <c r="M36" i="23"/>
  <c r="F61" i="25"/>
  <c r="M49" i="23"/>
  <c r="G77" i="23"/>
  <c r="H68" i="22"/>
  <c r="M54" i="23"/>
  <c r="H76" i="26"/>
  <c r="H53" i="27"/>
  <c r="M51" i="23"/>
  <c r="F69" i="28"/>
  <c r="E77" i="26"/>
  <c r="H38" i="27"/>
  <c r="F23" i="28"/>
  <c r="K19" i="29"/>
  <c r="H28" i="27"/>
  <c r="K10" i="29"/>
  <c r="K11" i="26"/>
  <c r="H69" i="27"/>
  <c r="M47" i="23"/>
  <c r="F14" i="25"/>
  <c r="K13" i="26"/>
  <c r="H15" i="22"/>
  <c r="H31" i="22"/>
  <c r="H47" i="22"/>
  <c r="H63" i="22"/>
  <c r="M44" i="23"/>
  <c r="F34" i="25"/>
  <c r="F65" i="25"/>
  <c r="H13" i="27"/>
  <c r="J76" i="23"/>
  <c r="M57" i="23"/>
  <c r="F24" i="25"/>
  <c r="M62" i="23"/>
  <c r="D76" i="24"/>
  <c r="F13" i="25"/>
  <c r="M59" i="23"/>
  <c r="E76" i="25"/>
  <c r="E78" i="25" s="1"/>
  <c r="K50" i="26"/>
  <c r="G76" i="27"/>
  <c r="H50" i="27"/>
  <c r="G76" i="29"/>
  <c r="F47" i="28"/>
  <c r="K59" i="29"/>
  <c r="H60" i="27"/>
  <c r="F17" i="25"/>
  <c r="F24" i="28"/>
  <c r="G77" i="22"/>
  <c r="M55" i="23"/>
  <c r="K59" i="26"/>
  <c r="F64" i="28"/>
  <c r="M52" i="23"/>
  <c r="F37" i="25"/>
  <c r="F69" i="25"/>
  <c r="M65" i="23"/>
  <c r="F27" i="25"/>
  <c r="H72" i="22"/>
  <c r="M70" i="23"/>
  <c r="G77" i="26"/>
  <c r="M67" i="23"/>
  <c r="M75" i="23"/>
  <c r="F10" i="25"/>
  <c r="K65" i="26"/>
  <c r="H54" i="27"/>
  <c r="D77" i="26"/>
  <c r="K56" i="26"/>
  <c r="F55" i="28"/>
  <c r="K47" i="26"/>
  <c r="K38" i="26"/>
  <c r="K58" i="26"/>
  <c r="M77" i="29"/>
  <c r="K9" i="26"/>
  <c r="K73" i="26"/>
  <c r="F18" i="28"/>
  <c r="F50" i="28"/>
  <c r="K8" i="29"/>
  <c r="K64" i="26"/>
  <c r="K43" i="29"/>
  <c r="K55" i="26"/>
  <c r="H19" i="27"/>
  <c r="H35" i="27"/>
  <c r="H51" i="27"/>
  <c r="H67" i="27"/>
  <c r="F20" i="28"/>
  <c r="F52" i="28"/>
  <c r="K46" i="26"/>
  <c r="J77" i="26"/>
  <c r="F25" i="28"/>
  <c r="F57" i="28"/>
  <c r="K29" i="26"/>
  <c r="H64" i="27"/>
  <c r="K10" i="30"/>
  <c r="K42" i="30"/>
  <c r="K74" i="30"/>
  <c r="H13" i="29"/>
  <c r="K46" i="29"/>
  <c r="K57" i="26"/>
  <c r="F76" i="27"/>
  <c r="F26" i="28"/>
  <c r="F58" i="28"/>
  <c r="K16" i="29"/>
  <c r="H44" i="29"/>
  <c r="K48" i="26"/>
  <c r="E76" i="27"/>
  <c r="K39" i="26"/>
  <c r="D76" i="27"/>
  <c r="H7" i="27"/>
  <c r="H23" i="27"/>
  <c r="H39" i="27"/>
  <c r="H55" i="27"/>
  <c r="H71" i="27"/>
  <c r="F28" i="28"/>
  <c r="F60" i="28"/>
  <c r="H60" i="29"/>
  <c r="K30" i="26"/>
  <c r="E77" i="27"/>
  <c r="F33" i="28"/>
  <c r="F65" i="28"/>
  <c r="H32" i="27"/>
  <c r="F46" i="25"/>
  <c r="K36" i="26"/>
  <c r="K72" i="29"/>
  <c r="K18" i="30"/>
  <c r="K50" i="30"/>
  <c r="K57" i="29"/>
  <c r="H55" i="29"/>
  <c r="F13" i="28"/>
  <c r="F45" i="28"/>
  <c r="H28" i="29"/>
  <c r="K49" i="26"/>
  <c r="H10" i="27"/>
  <c r="H26" i="27"/>
  <c r="H42" i="27"/>
  <c r="H58" i="27"/>
  <c r="H74" i="27"/>
  <c r="G77" i="27"/>
  <c r="F31" i="28"/>
  <c r="F63" i="28"/>
  <c r="H22" i="29"/>
  <c r="F77" i="30"/>
  <c r="K31" i="26"/>
  <c r="F77" i="27"/>
  <c r="K22" i="26"/>
  <c r="K69" i="26"/>
  <c r="K32" i="29"/>
  <c r="F48" i="25"/>
  <c r="K24" i="30"/>
  <c r="K56" i="30"/>
  <c r="D77" i="30"/>
  <c r="H19" i="29"/>
  <c r="H29" i="29"/>
  <c r="K62" i="29"/>
  <c r="H73" i="27"/>
  <c r="K26" i="26"/>
  <c r="K41" i="26"/>
  <c r="F34" i="28"/>
  <c r="F66" i="28"/>
  <c r="H20" i="29"/>
  <c r="E20" i="29" s="1"/>
  <c r="N20" i="29" s="1"/>
  <c r="K67" i="29"/>
  <c r="K23" i="26"/>
  <c r="H11" i="27"/>
  <c r="H27" i="27"/>
  <c r="H43" i="27"/>
  <c r="H59" i="27"/>
  <c r="H75" i="27"/>
  <c r="F36" i="28"/>
  <c r="F68" i="28"/>
  <c r="K24" i="29"/>
  <c r="F76" i="30"/>
  <c r="K14" i="26"/>
  <c r="F9" i="28"/>
  <c r="F41" i="28"/>
  <c r="F73" i="28"/>
  <c r="K61" i="26"/>
  <c r="H44" i="27"/>
  <c r="F22" i="28"/>
  <c r="F58" i="25"/>
  <c r="K44" i="26"/>
  <c r="K26" i="30"/>
  <c r="K58" i="30"/>
  <c r="K58" i="29"/>
  <c r="K31" i="29"/>
  <c r="K68" i="29"/>
  <c r="H66" i="29"/>
  <c r="F32" i="28"/>
  <c r="K18" i="26"/>
  <c r="F21" i="28"/>
  <c r="F53" i="28"/>
  <c r="K11" i="29"/>
  <c r="K33" i="26"/>
  <c r="H14" i="27"/>
  <c r="H30" i="27"/>
  <c r="H46" i="27"/>
  <c r="H62" i="27"/>
  <c r="E76" i="28"/>
  <c r="F7" i="28"/>
  <c r="D76" i="28"/>
  <c r="D78" i="28" s="1"/>
  <c r="F39" i="28"/>
  <c r="F71" i="28"/>
  <c r="K27" i="29"/>
  <c r="K15" i="26"/>
  <c r="K70" i="26"/>
  <c r="K35" i="29"/>
  <c r="K53" i="26"/>
  <c r="H48" i="27"/>
  <c r="F62" i="25"/>
  <c r="H30" i="29"/>
  <c r="K32" i="30"/>
  <c r="K64" i="30"/>
  <c r="J76" i="30"/>
  <c r="I76" i="30"/>
  <c r="K73" i="29"/>
  <c r="H71" i="29"/>
  <c r="F18" i="25"/>
  <c r="K19" i="26"/>
  <c r="K10" i="26"/>
  <c r="F77" i="26"/>
  <c r="K74" i="26"/>
  <c r="F76" i="26"/>
  <c r="K25" i="26"/>
  <c r="F10" i="28"/>
  <c r="F42" i="28"/>
  <c r="F74" i="28"/>
  <c r="H25" i="29"/>
  <c r="F76" i="29"/>
  <c r="K7" i="26"/>
  <c r="D76" i="26"/>
  <c r="K71" i="26"/>
  <c r="H15" i="27"/>
  <c r="H31" i="27"/>
  <c r="H47" i="27"/>
  <c r="H63" i="27"/>
  <c r="F12" i="28"/>
  <c r="F44" i="28"/>
  <c r="D76" i="29"/>
  <c r="H33" i="29"/>
  <c r="K62" i="26"/>
  <c r="F17" i="28"/>
  <c r="F49" i="28"/>
  <c r="K45" i="26"/>
  <c r="H12" i="27"/>
  <c r="F64" i="25"/>
  <c r="K69" i="29"/>
  <c r="K34" i="30"/>
  <c r="K66" i="30"/>
  <c r="H67" i="29"/>
  <c r="H40" i="29"/>
  <c r="E40" i="29" s="1"/>
  <c r="N40" i="29" s="1"/>
  <c r="F14" i="28"/>
  <c r="F46" i="28"/>
  <c r="F44" i="25"/>
  <c r="F60" i="25"/>
  <c r="I76" i="26"/>
  <c r="K52" i="26"/>
  <c r="F11" i="28"/>
  <c r="F43" i="28"/>
  <c r="F75" i="28"/>
  <c r="K9" i="30"/>
  <c r="K17" i="30"/>
  <c r="K25" i="30"/>
  <c r="K33" i="30"/>
  <c r="K41" i="30"/>
  <c r="K49" i="30"/>
  <c r="K57" i="30"/>
  <c r="K65" i="30"/>
  <c r="K73" i="30"/>
  <c r="H11" i="29"/>
  <c r="K66" i="29"/>
  <c r="H75" i="29"/>
  <c r="K39" i="29"/>
  <c r="H48" i="29"/>
  <c r="J77" i="30"/>
  <c r="K12" i="29"/>
  <c r="H21" i="29"/>
  <c r="I77" i="30"/>
  <c r="H10" i="29"/>
  <c r="K65" i="29"/>
  <c r="H74" i="29"/>
  <c r="E74" i="29" s="1"/>
  <c r="N74" i="29" s="1"/>
  <c r="K54" i="29"/>
  <c r="H63" i="29"/>
  <c r="F19" i="28"/>
  <c r="F51" i="28"/>
  <c r="D77" i="29"/>
  <c r="K64" i="29"/>
  <c r="H73" i="29"/>
  <c r="E73" i="29" s="1"/>
  <c r="N73" i="29" s="1"/>
  <c r="K61" i="29"/>
  <c r="H70" i="29"/>
  <c r="K11" i="30"/>
  <c r="K19" i="30"/>
  <c r="K27" i="30"/>
  <c r="K35" i="30"/>
  <c r="K43" i="30"/>
  <c r="K51" i="30"/>
  <c r="K59" i="30"/>
  <c r="K67" i="30"/>
  <c r="K75" i="30"/>
  <c r="K50" i="29"/>
  <c r="H59" i="29"/>
  <c r="K23" i="29"/>
  <c r="H32" i="29"/>
  <c r="K60" i="29"/>
  <c r="H69" i="29"/>
  <c r="K49" i="29"/>
  <c r="H58" i="29"/>
  <c r="H76" i="30"/>
  <c r="K38" i="29"/>
  <c r="H47" i="29"/>
  <c r="E47" i="29" s="1"/>
  <c r="N47" i="29" s="1"/>
  <c r="F77" i="29"/>
  <c r="G76" i="30"/>
  <c r="H20" i="27"/>
  <c r="H36" i="27"/>
  <c r="H52" i="27"/>
  <c r="H68" i="27"/>
  <c r="F50" i="25"/>
  <c r="F66" i="25"/>
  <c r="K28" i="26"/>
  <c r="H77" i="26"/>
  <c r="E77" i="28"/>
  <c r="K13" i="29"/>
  <c r="H52" i="29"/>
  <c r="K56" i="29"/>
  <c r="L77" i="29"/>
  <c r="H65" i="29"/>
  <c r="K53" i="29"/>
  <c r="H62" i="29"/>
  <c r="K12" i="30"/>
  <c r="K20" i="30"/>
  <c r="K28" i="30"/>
  <c r="K36" i="30"/>
  <c r="K44" i="30"/>
  <c r="K52" i="30"/>
  <c r="K60" i="30"/>
  <c r="K68" i="30"/>
  <c r="M76" i="29"/>
  <c r="K42" i="29"/>
  <c r="H51" i="29"/>
  <c r="K15" i="29"/>
  <c r="H24" i="29"/>
  <c r="K52" i="29"/>
  <c r="H61" i="29"/>
  <c r="K41" i="29"/>
  <c r="H50" i="29"/>
  <c r="H77" i="30"/>
  <c r="K30" i="29"/>
  <c r="H39" i="29"/>
  <c r="G77" i="30"/>
  <c r="F30" i="28"/>
  <c r="F62" i="28"/>
  <c r="K21" i="29"/>
  <c r="F52" i="25"/>
  <c r="F68" i="25"/>
  <c r="K20" i="26"/>
  <c r="F27" i="28"/>
  <c r="F59" i="28"/>
  <c r="H17" i="29"/>
  <c r="K48" i="29"/>
  <c r="H57" i="29"/>
  <c r="E76" i="30"/>
  <c r="K45" i="29"/>
  <c r="H54" i="29"/>
  <c r="K13" i="30"/>
  <c r="K21" i="30"/>
  <c r="K29" i="30"/>
  <c r="K37" i="30"/>
  <c r="K45" i="30"/>
  <c r="K53" i="30"/>
  <c r="K61" i="30"/>
  <c r="K69" i="30"/>
  <c r="K34" i="29"/>
  <c r="H43" i="29"/>
  <c r="H16" i="29"/>
  <c r="K71" i="29"/>
  <c r="K44" i="29"/>
  <c r="H53" i="29"/>
  <c r="J76" i="29"/>
  <c r="K33" i="29"/>
  <c r="H42" i="29"/>
  <c r="K22" i="29"/>
  <c r="H31" i="29"/>
  <c r="H8" i="27"/>
  <c r="H24" i="27"/>
  <c r="H40" i="27"/>
  <c r="H56" i="27"/>
  <c r="D77" i="27"/>
  <c r="H72" i="27"/>
  <c r="F38" i="25"/>
  <c r="F54" i="25"/>
  <c r="F70" i="25"/>
  <c r="K12" i="26"/>
  <c r="K75" i="29"/>
  <c r="H49" i="29"/>
  <c r="E77" i="30"/>
  <c r="K37" i="29"/>
  <c r="H46" i="29"/>
  <c r="E46" i="29" s="1"/>
  <c r="N46" i="29" s="1"/>
  <c r="K14" i="30"/>
  <c r="K22" i="30"/>
  <c r="K30" i="30"/>
  <c r="K38" i="30"/>
  <c r="K46" i="30"/>
  <c r="K54" i="30"/>
  <c r="K62" i="30"/>
  <c r="K70" i="30"/>
  <c r="K26" i="29"/>
  <c r="H35" i="29"/>
  <c r="K63" i="29"/>
  <c r="H72" i="29"/>
  <c r="K36" i="29"/>
  <c r="E36" i="29" s="1"/>
  <c r="N36" i="29" s="1"/>
  <c r="H45" i="29"/>
  <c r="K25" i="29"/>
  <c r="H34" i="29"/>
  <c r="K14" i="29"/>
  <c r="H23" i="29"/>
  <c r="F38" i="28"/>
  <c r="F70" i="28"/>
  <c r="F40" i="25"/>
  <c r="F56" i="25"/>
  <c r="D77" i="25"/>
  <c r="F72" i="25"/>
  <c r="K68" i="26"/>
  <c r="F35" i="28"/>
  <c r="F67" i="28"/>
  <c r="H41" i="29"/>
  <c r="K29" i="29"/>
  <c r="E29" i="29" s="1"/>
  <c r="N29" i="29" s="1"/>
  <c r="H38" i="29"/>
  <c r="D76" i="30"/>
  <c r="K7" i="30"/>
  <c r="K15" i="30"/>
  <c r="K23" i="30"/>
  <c r="K31" i="30"/>
  <c r="K39" i="30"/>
  <c r="K47" i="30"/>
  <c r="K55" i="30"/>
  <c r="K63" i="30"/>
  <c r="K71" i="30"/>
  <c r="K18" i="29"/>
  <c r="H27" i="29"/>
  <c r="J77" i="29"/>
  <c r="K55" i="29"/>
  <c r="H64" i="29"/>
  <c r="K28" i="29"/>
  <c r="H37" i="29"/>
  <c r="K17" i="29"/>
  <c r="H26" i="29"/>
  <c r="H15" i="29"/>
  <c r="K70" i="29"/>
  <c r="N78" i="14" l="1"/>
  <c r="E74" i="7"/>
  <c r="O74" i="7" s="1"/>
  <c r="CU34" i="4"/>
  <c r="K33" i="5"/>
  <c r="U33" i="5" s="1"/>
  <c r="S78" i="5"/>
  <c r="CI35" i="4"/>
  <c r="CI39" i="4"/>
  <c r="K14" i="5"/>
  <c r="U14" i="5" s="1"/>
  <c r="K65" i="5"/>
  <c r="U65" i="5" s="1"/>
  <c r="L78" i="23"/>
  <c r="E35" i="7"/>
  <c r="O35" i="7" s="1"/>
  <c r="E44" i="29"/>
  <c r="N44" i="29" s="1"/>
  <c r="I78" i="26"/>
  <c r="K16" i="5"/>
  <c r="U16" i="5" s="1"/>
  <c r="F78" i="23"/>
  <c r="E48" i="7"/>
  <c r="O48" i="7" s="1"/>
  <c r="E46" i="7"/>
  <c r="O46" i="7" s="1"/>
  <c r="L78" i="5"/>
  <c r="CI23" i="4"/>
  <c r="CI25" i="4"/>
  <c r="CU13" i="4"/>
  <c r="E32" i="29"/>
  <c r="N32" i="29" s="1"/>
  <c r="D78" i="26"/>
  <c r="E18" i="29"/>
  <c r="N18" i="29" s="1"/>
  <c r="E14" i="29"/>
  <c r="N14" i="29" s="1"/>
  <c r="CI29" i="4"/>
  <c r="CU29" i="4" s="1"/>
  <c r="CU39" i="4"/>
  <c r="E28" i="29"/>
  <c r="N28" i="29" s="1"/>
  <c r="E45" i="29"/>
  <c r="N45" i="29" s="1"/>
  <c r="E51" i="29"/>
  <c r="N51" i="29" s="1"/>
  <c r="K9" i="5"/>
  <c r="U9" i="5" s="1"/>
  <c r="CI61" i="4"/>
  <c r="CU61" i="4" s="1"/>
  <c r="G17" i="1"/>
  <c r="P78" i="15"/>
  <c r="E60" i="29"/>
  <c r="N60" i="29" s="1"/>
  <c r="E72" i="29"/>
  <c r="N72" i="29" s="1"/>
  <c r="D78" i="23"/>
  <c r="E60" i="7"/>
  <c r="O60" i="7" s="1"/>
  <c r="E59" i="29"/>
  <c r="N59" i="29" s="1"/>
  <c r="E24" i="29"/>
  <c r="N24" i="29" s="1"/>
  <c r="E78" i="12"/>
  <c r="E13" i="7"/>
  <c r="O13" i="7" s="1"/>
  <c r="G78" i="20"/>
  <c r="K36" i="5"/>
  <c r="U36" i="5" s="1"/>
  <c r="H78" i="21"/>
  <c r="K66" i="5"/>
  <c r="U66" i="5" s="1"/>
  <c r="K41" i="5"/>
  <c r="U41" i="5" s="1"/>
  <c r="E37" i="7"/>
  <c r="O37" i="7" s="1"/>
  <c r="E64" i="29"/>
  <c r="N64" i="29" s="1"/>
  <c r="CI71" i="4"/>
  <c r="CU71" i="4" s="1"/>
  <c r="K63" i="5"/>
  <c r="U63" i="5" s="1"/>
  <c r="H29" i="1"/>
  <c r="E50" i="29"/>
  <c r="N50" i="29" s="1"/>
  <c r="E67" i="29"/>
  <c r="N67" i="29" s="1"/>
  <c r="E8" i="29"/>
  <c r="N8" i="29" s="1"/>
  <c r="E53" i="29"/>
  <c r="N53" i="29" s="1"/>
  <c r="E62" i="29"/>
  <c r="N62" i="29" s="1"/>
  <c r="E71" i="29"/>
  <c r="N71" i="29" s="1"/>
  <c r="E58" i="29"/>
  <c r="N58" i="29" s="1"/>
  <c r="E24" i="7"/>
  <c r="O24" i="7" s="1"/>
  <c r="E52" i="7"/>
  <c r="O52" i="7" s="1"/>
  <c r="CI58" i="4"/>
  <c r="E65" i="29"/>
  <c r="N65" i="29" s="1"/>
  <c r="P78" i="5"/>
  <c r="K42" i="5"/>
  <c r="U42" i="5" s="1"/>
  <c r="O78" i="15"/>
  <c r="CU36" i="4"/>
  <c r="D78" i="29"/>
  <c r="E78" i="23"/>
  <c r="E78" i="21"/>
  <c r="I78" i="15"/>
  <c r="J78" i="15"/>
  <c r="E64" i="7"/>
  <c r="O64" i="7" s="1"/>
  <c r="G78" i="7"/>
  <c r="K53" i="5"/>
  <c r="U53" i="5" s="1"/>
  <c r="CI57" i="4"/>
  <c r="E51" i="7"/>
  <c r="O51" i="7" s="1"/>
  <c r="E66" i="7"/>
  <c r="O66" i="7" s="1"/>
  <c r="E75" i="29"/>
  <c r="N75" i="29" s="1"/>
  <c r="E57" i="29"/>
  <c r="N57" i="29" s="1"/>
  <c r="E11" i="29"/>
  <c r="N11" i="29" s="1"/>
  <c r="E26" i="29"/>
  <c r="N26" i="29" s="1"/>
  <c r="E23" i="29"/>
  <c r="N23" i="29" s="1"/>
  <c r="K20" i="5"/>
  <c r="U20" i="5" s="1"/>
  <c r="CI55" i="4"/>
  <c r="CU55" i="4" s="1"/>
  <c r="E31" i="29"/>
  <c r="N31" i="29" s="1"/>
  <c r="E16" i="29"/>
  <c r="N16" i="29" s="1"/>
  <c r="E17" i="29"/>
  <c r="N17" i="29" s="1"/>
  <c r="D78" i="30"/>
  <c r="E43" i="29"/>
  <c r="N43" i="29" s="1"/>
  <c r="J78" i="23"/>
  <c r="L78" i="20"/>
  <c r="F78" i="12"/>
  <c r="K35" i="5"/>
  <c r="U35" i="5" s="1"/>
  <c r="K21" i="5"/>
  <c r="U21" i="5" s="1"/>
  <c r="CI60" i="4"/>
  <c r="CU60" i="4" s="1"/>
  <c r="K10" i="5"/>
  <c r="U10" i="5" s="1"/>
  <c r="K23" i="5"/>
  <c r="U23" i="5" s="1"/>
  <c r="E42" i="29"/>
  <c r="N42" i="29" s="1"/>
  <c r="E27" i="29"/>
  <c r="N27" i="29" s="1"/>
  <c r="E30" i="29"/>
  <c r="N30" i="29" s="1"/>
  <c r="E19" i="29"/>
  <c r="N19" i="29" s="1"/>
  <c r="K34" i="5"/>
  <c r="U34" i="5" s="1"/>
  <c r="K78" i="20"/>
  <c r="E78" i="30"/>
  <c r="H78" i="5"/>
  <c r="K74" i="5"/>
  <c r="U74" i="5" s="1"/>
  <c r="D78" i="6"/>
  <c r="E21" i="29"/>
  <c r="N21" i="29" s="1"/>
  <c r="E35" i="29"/>
  <c r="N35" i="29" s="1"/>
  <c r="E38" i="29"/>
  <c r="N38" i="29" s="1"/>
  <c r="E41" i="29"/>
  <c r="N41" i="29" s="1"/>
  <c r="M78" i="29"/>
  <c r="E12" i="29"/>
  <c r="N12" i="29" s="1"/>
  <c r="D78" i="10"/>
  <c r="K78" i="14"/>
  <c r="E36" i="7"/>
  <c r="O36" i="7" s="1"/>
  <c r="E57" i="7"/>
  <c r="O57" i="7" s="1"/>
  <c r="E10" i="7"/>
  <c r="O10" i="7" s="1"/>
  <c r="E61" i="7"/>
  <c r="O61" i="7" s="1"/>
  <c r="K13" i="5"/>
  <c r="U13" i="5" s="1"/>
  <c r="CI74" i="4"/>
  <c r="CI53" i="4"/>
  <c r="CU53" i="4" s="1"/>
  <c r="CI50" i="4"/>
  <c r="CI37" i="4"/>
  <c r="CU37" i="4" s="1"/>
  <c r="CI27" i="4"/>
  <c r="CU27" i="4" s="1"/>
  <c r="H68" i="1"/>
  <c r="E70" i="29"/>
  <c r="N70" i="29" s="1"/>
  <c r="F78" i="30"/>
  <c r="E69" i="7"/>
  <c r="O69" i="7" s="1"/>
  <c r="K40" i="5"/>
  <c r="U40" i="5" s="1"/>
  <c r="CU72" i="4"/>
  <c r="G78" i="30"/>
  <c r="E69" i="29"/>
  <c r="N69" i="29" s="1"/>
  <c r="E61" i="29"/>
  <c r="N61" i="29" s="1"/>
  <c r="D78" i="9"/>
  <c r="E45" i="7"/>
  <c r="O45" i="7" s="1"/>
  <c r="K18" i="5"/>
  <c r="U18" i="5" s="1"/>
  <c r="CI24" i="4"/>
  <c r="E55" i="29"/>
  <c r="N55" i="29" s="1"/>
  <c r="M78" i="20"/>
  <c r="E8" i="7"/>
  <c r="O8" i="7" s="1"/>
  <c r="E42" i="7"/>
  <c r="O42" i="7" s="1"/>
  <c r="CI45" i="4"/>
  <c r="CU45" i="4" s="1"/>
  <c r="CI41" i="4"/>
  <c r="G119" i="1"/>
  <c r="K78" i="15"/>
  <c r="E78" i="13"/>
  <c r="E59" i="7"/>
  <c r="O59" i="7" s="1"/>
  <c r="E34" i="7"/>
  <c r="O34" i="7" s="1"/>
  <c r="K58" i="5"/>
  <c r="U58" i="5" s="1"/>
  <c r="CI28" i="4"/>
  <c r="I78" i="29"/>
  <c r="F78" i="22"/>
  <c r="CU24" i="4"/>
  <c r="F130" i="1"/>
  <c r="F132" i="1" s="1"/>
  <c r="CI9" i="4"/>
  <c r="CU9" i="4" s="1"/>
  <c r="E48" i="29"/>
  <c r="N48" i="29" s="1"/>
  <c r="E22" i="29"/>
  <c r="N22" i="29" s="1"/>
  <c r="N78" i="15"/>
  <c r="H78" i="15"/>
  <c r="E68" i="7"/>
  <c r="O68" i="7" s="1"/>
  <c r="E25" i="7"/>
  <c r="O25" i="7" s="1"/>
  <c r="D78" i="8"/>
  <c r="E39" i="7"/>
  <c r="O39" i="7" s="1"/>
  <c r="K70" i="5"/>
  <c r="U70" i="5" s="1"/>
  <c r="K45" i="5"/>
  <c r="U45" i="5" s="1"/>
  <c r="CI42" i="4"/>
  <c r="CU42" i="4" s="1"/>
  <c r="CI62" i="4"/>
  <c r="K26" i="5"/>
  <c r="U26" i="5" s="1"/>
  <c r="CI66" i="4"/>
  <c r="CU66" i="4" s="1"/>
  <c r="F77" i="25"/>
  <c r="E34" i="29"/>
  <c r="N34" i="29" s="1"/>
  <c r="E33" i="29"/>
  <c r="N33" i="29" s="1"/>
  <c r="E39" i="29"/>
  <c r="N39" i="29" s="1"/>
  <c r="E52" i="29"/>
  <c r="N52" i="29" s="1"/>
  <c r="D78" i="27"/>
  <c r="F78" i="27"/>
  <c r="E78" i="26"/>
  <c r="E68" i="29"/>
  <c r="N68" i="29" s="1"/>
  <c r="I78" i="21"/>
  <c r="K73" i="5"/>
  <c r="U73" i="5" s="1"/>
  <c r="K55" i="5"/>
  <c r="U55" i="5" s="1"/>
  <c r="K64" i="5"/>
  <c r="U64" i="5" s="1"/>
  <c r="K29" i="5"/>
  <c r="U29" i="5" s="1"/>
  <c r="CU22" i="4"/>
  <c r="E15" i="29"/>
  <c r="N15" i="29" s="1"/>
  <c r="E37" i="29"/>
  <c r="N37" i="29" s="1"/>
  <c r="E25" i="29"/>
  <c r="N25" i="29" s="1"/>
  <c r="J78" i="29"/>
  <c r="E54" i="29"/>
  <c r="N54" i="29" s="1"/>
  <c r="E13" i="29"/>
  <c r="N13" i="29" s="1"/>
  <c r="G78" i="22"/>
  <c r="D78" i="22"/>
  <c r="CI46" i="4"/>
  <c r="CU46" i="4" s="1"/>
  <c r="CI30" i="4"/>
  <c r="CU30" i="4" s="1"/>
  <c r="CU10" i="4"/>
  <c r="CI14" i="4"/>
  <c r="CU14" i="4" s="1"/>
  <c r="E63" i="29"/>
  <c r="N63" i="29" s="1"/>
  <c r="E49" i="29"/>
  <c r="N49" i="29" s="1"/>
  <c r="E78" i="27"/>
  <c r="G78" i="27"/>
  <c r="G78" i="15"/>
  <c r="K19" i="5"/>
  <c r="U19" i="5" s="1"/>
  <c r="E75" i="7"/>
  <c r="O75" i="7" s="1"/>
  <c r="K59" i="5"/>
  <c r="U59" i="5" s="1"/>
  <c r="CU47" i="4"/>
  <c r="H104" i="1"/>
  <c r="O56" i="7"/>
  <c r="O12" i="7"/>
  <c r="J78" i="30"/>
  <c r="K77" i="30"/>
  <c r="I78" i="23"/>
  <c r="E78" i="22"/>
  <c r="J78" i="20"/>
  <c r="D78" i="19"/>
  <c r="D78" i="25"/>
  <c r="D78" i="17"/>
  <c r="D78" i="20"/>
  <c r="R76" i="20"/>
  <c r="I78" i="14"/>
  <c r="E21" i="7"/>
  <c r="O21" i="7" s="1"/>
  <c r="J78" i="5"/>
  <c r="N77" i="5"/>
  <c r="M78" i="7"/>
  <c r="F78" i="6"/>
  <c r="D76" i="14"/>
  <c r="O7" i="14"/>
  <c r="O76" i="14" s="1"/>
  <c r="CL76" i="4"/>
  <c r="K78" i="4"/>
  <c r="AZ78" i="4"/>
  <c r="CU35" i="4"/>
  <c r="CQ78" i="4"/>
  <c r="AT78" i="4"/>
  <c r="CU12" i="4"/>
  <c r="BV78" i="4"/>
  <c r="CU17" i="4"/>
  <c r="AE78" i="4"/>
  <c r="H31" i="1"/>
  <c r="AH78" i="4"/>
  <c r="N78" i="4"/>
  <c r="AL78" i="4"/>
  <c r="V78" i="4"/>
  <c r="BS78" i="4"/>
  <c r="CU19" i="4"/>
  <c r="G31" i="1"/>
  <c r="CU11" i="4"/>
  <c r="G20" i="1"/>
  <c r="BR78" i="4"/>
  <c r="H92" i="1"/>
  <c r="F77" i="28"/>
  <c r="F76" i="25"/>
  <c r="H76" i="16"/>
  <c r="G78" i="16"/>
  <c r="S78" i="15"/>
  <c r="Q78" i="20"/>
  <c r="E78" i="17"/>
  <c r="Q76" i="5"/>
  <c r="E58" i="7"/>
  <c r="O58" i="7" s="1"/>
  <c r="K50" i="5"/>
  <c r="U50" i="5" s="1"/>
  <c r="U76" i="15"/>
  <c r="E78" i="5"/>
  <c r="I78" i="5"/>
  <c r="F78" i="5"/>
  <c r="AI78" i="4"/>
  <c r="CU43" i="4"/>
  <c r="CM78" i="4"/>
  <c r="BX78" i="4"/>
  <c r="CU50" i="4"/>
  <c r="CU26" i="4"/>
  <c r="CA78" i="4"/>
  <c r="AG78" i="4"/>
  <c r="BN78" i="4"/>
  <c r="AS78" i="4"/>
  <c r="AK78" i="4"/>
  <c r="H77" i="1"/>
  <c r="H20" i="1"/>
  <c r="BF78" i="4"/>
  <c r="H99" i="1"/>
  <c r="D14" i="1"/>
  <c r="G99" i="1"/>
  <c r="K76" i="26"/>
  <c r="H77" i="27"/>
  <c r="H78" i="30"/>
  <c r="F76" i="28"/>
  <c r="H76" i="27"/>
  <c r="H78" i="26"/>
  <c r="K78" i="23"/>
  <c r="J78" i="26"/>
  <c r="M76" i="23"/>
  <c r="L78" i="29"/>
  <c r="E7" i="29"/>
  <c r="N7" i="29" s="1"/>
  <c r="H76" i="29"/>
  <c r="H77" i="22"/>
  <c r="G78" i="21"/>
  <c r="F78" i="21"/>
  <c r="D78" i="16"/>
  <c r="I78" i="20"/>
  <c r="F78" i="16"/>
  <c r="M78" i="15"/>
  <c r="E78" i="6"/>
  <c r="F77" i="8"/>
  <c r="E19" i="7"/>
  <c r="O19" i="7" s="1"/>
  <c r="L78" i="14"/>
  <c r="K49" i="5"/>
  <c r="U49" i="5" s="1"/>
  <c r="D77" i="4"/>
  <c r="CU59" i="4"/>
  <c r="CL77" i="4"/>
  <c r="D78" i="15"/>
  <c r="Q77" i="5"/>
  <c r="CU70" i="4"/>
  <c r="CU65" i="4"/>
  <c r="AA78" i="4"/>
  <c r="L78" i="4"/>
  <c r="AY78" i="4"/>
  <c r="CU25" i="4"/>
  <c r="BJ78" i="4"/>
  <c r="AJ78" i="4"/>
  <c r="CB78" i="4"/>
  <c r="D78" i="2"/>
  <c r="CU38" i="4"/>
  <c r="CU32" i="4"/>
  <c r="E130" i="1"/>
  <c r="E132" i="1" s="1"/>
  <c r="G77" i="1"/>
  <c r="G35" i="1"/>
  <c r="BE78" i="4"/>
  <c r="G73" i="1"/>
  <c r="G116" i="1"/>
  <c r="H73" i="1"/>
  <c r="E78" i="28"/>
  <c r="K77" i="26"/>
  <c r="G78" i="26"/>
  <c r="K76" i="29"/>
  <c r="N78" i="20"/>
  <c r="F78" i="15"/>
  <c r="F76" i="13"/>
  <c r="M78" i="14"/>
  <c r="H77" i="7"/>
  <c r="L78" i="7"/>
  <c r="E78" i="8"/>
  <c r="N78" i="7"/>
  <c r="H78" i="6"/>
  <c r="T78" i="5"/>
  <c r="CU48" i="4"/>
  <c r="BP78" i="4"/>
  <c r="BO78" i="4"/>
  <c r="BM78" i="4"/>
  <c r="P78" i="4"/>
  <c r="CU20" i="4"/>
  <c r="CU40" i="4"/>
  <c r="AU78" i="4"/>
  <c r="Y78" i="4"/>
  <c r="G14" i="1"/>
  <c r="Z78" i="4"/>
  <c r="C24" i="1"/>
  <c r="G24" i="1" s="1"/>
  <c r="BC78" i="4"/>
  <c r="H75" i="1"/>
  <c r="G12" i="1"/>
  <c r="BL78" i="4"/>
  <c r="CU15" i="4"/>
  <c r="H78" i="23"/>
  <c r="F78" i="26"/>
  <c r="M77" i="23"/>
  <c r="D78" i="18"/>
  <c r="J76" i="21"/>
  <c r="E78" i="20"/>
  <c r="O78" i="20"/>
  <c r="K77" i="7"/>
  <c r="O56" i="14"/>
  <c r="O77" i="14" s="1"/>
  <c r="D77" i="14"/>
  <c r="E78" i="16"/>
  <c r="E7" i="7"/>
  <c r="O7" i="7" s="1"/>
  <c r="H76" i="7"/>
  <c r="L78" i="15"/>
  <c r="K76" i="7"/>
  <c r="D78" i="7"/>
  <c r="F77" i="13"/>
  <c r="K7" i="5"/>
  <c r="F78" i="7"/>
  <c r="CN78" i="4"/>
  <c r="CF78" i="4"/>
  <c r="CU33" i="4"/>
  <c r="AR78" i="4"/>
  <c r="BH78" i="4"/>
  <c r="D50" i="1"/>
  <c r="H50" i="1" s="1"/>
  <c r="H39" i="1"/>
  <c r="BQ78" i="4"/>
  <c r="BI78" i="4"/>
  <c r="BT78" i="4"/>
  <c r="BK78" i="4"/>
  <c r="Q78" i="4"/>
  <c r="BA78" i="4"/>
  <c r="AV78" i="4"/>
  <c r="R78" i="4"/>
  <c r="CC78" i="4"/>
  <c r="AM78" i="4"/>
  <c r="CU8" i="4"/>
  <c r="AN78" i="4"/>
  <c r="CH78" i="4"/>
  <c r="G78" i="4"/>
  <c r="H12" i="1"/>
  <c r="H116" i="1"/>
  <c r="D78" i="21"/>
  <c r="E78" i="15"/>
  <c r="F78" i="20"/>
  <c r="H78" i="14"/>
  <c r="G76" i="12"/>
  <c r="N76" i="5"/>
  <c r="N78" i="5" s="1"/>
  <c r="CU74" i="4"/>
  <c r="M78" i="5"/>
  <c r="CU67" i="4"/>
  <c r="CU51" i="4"/>
  <c r="K61" i="5"/>
  <c r="U61" i="5" s="1"/>
  <c r="CU69" i="4"/>
  <c r="AB78" i="4"/>
  <c r="T78" i="4"/>
  <c r="CE78" i="4"/>
  <c r="CU52" i="4"/>
  <c r="CG78" i="4"/>
  <c r="CR78" i="4"/>
  <c r="BY78" i="4"/>
  <c r="CI7" i="4"/>
  <c r="CI76" i="4" s="1"/>
  <c r="D76" i="4"/>
  <c r="H78" i="4"/>
  <c r="CU18" i="4"/>
  <c r="CU31" i="4"/>
  <c r="O78" i="4"/>
  <c r="AP78" i="4"/>
  <c r="AO78" i="4"/>
  <c r="J78" i="4"/>
  <c r="G92" i="1"/>
  <c r="BB78" i="4"/>
  <c r="G78" i="23"/>
  <c r="E10" i="29"/>
  <c r="N10" i="29" s="1"/>
  <c r="F78" i="29"/>
  <c r="I78" i="30"/>
  <c r="G78" i="29"/>
  <c r="D78" i="24"/>
  <c r="H77" i="29"/>
  <c r="H76" i="22"/>
  <c r="J77" i="21"/>
  <c r="P78" i="20"/>
  <c r="H78" i="20"/>
  <c r="H77" i="16"/>
  <c r="F77" i="17"/>
  <c r="F76" i="8"/>
  <c r="F78" i="8" s="1"/>
  <c r="T78" i="15"/>
  <c r="J78" i="14"/>
  <c r="D78" i="12"/>
  <c r="G78" i="14"/>
  <c r="K56" i="5"/>
  <c r="O78" i="5"/>
  <c r="CU73" i="4"/>
  <c r="CO77" i="4"/>
  <c r="CU68" i="4"/>
  <c r="S78" i="4"/>
  <c r="CI56" i="4"/>
  <c r="CI77" i="4" s="1"/>
  <c r="CU21" i="4"/>
  <c r="CU23" i="4"/>
  <c r="BG78" i="4"/>
  <c r="CU44" i="4"/>
  <c r="U78" i="4"/>
  <c r="AF78" i="4"/>
  <c r="M78" i="4"/>
  <c r="CJ78" i="4"/>
  <c r="E78" i="4"/>
  <c r="H129" i="1"/>
  <c r="D131" i="1"/>
  <c r="H131" i="1" s="1"/>
  <c r="CU16" i="4"/>
  <c r="AD78" i="4"/>
  <c r="BD78" i="4"/>
  <c r="AC78" i="4"/>
  <c r="AX78" i="4"/>
  <c r="BU78" i="4"/>
  <c r="CK78" i="4"/>
  <c r="F78" i="4"/>
  <c r="H35" i="1"/>
  <c r="H119" i="1"/>
  <c r="CO76" i="4"/>
  <c r="K76" i="30"/>
  <c r="K77" i="29"/>
  <c r="E56" i="29"/>
  <c r="E66" i="29"/>
  <c r="N66" i="29" s="1"/>
  <c r="E9" i="29"/>
  <c r="N9" i="29" s="1"/>
  <c r="R77" i="20"/>
  <c r="F76" i="17"/>
  <c r="U77" i="15"/>
  <c r="G77" i="12"/>
  <c r="E53" i="7"/>
  <c r="O53" i="7" s="1"/>
  <c r="G78" i="6"/>
  <c r="I77" i="6"/>
  <c r="I76" i="6"/>
  <c r="CU62" i="4"/>
  <c r="CU75" i="4"/>
  <c r="E78" i="14"/>
  <c r="CU63" i="4"/>
  <c r="CU57" i="4"/>
  <c r="CU54" i="4"/>
  <c r="CU58" i="4"/>
  <c r="BW78" i="4"/>
  <c r="BZ78" i="4"/>
  <c r="X78" i="4"/>
  <c r="AW78" i="4"/>
  <c r="CT78" i="4"/>
  <c r="CU28" i="4"/>
  <c r="CD78" i="4"/>
  <c r="G129" i="1"/>
  <c r="C131" i="1"/>
  <c r="G131" i="1" s="1"/>
  <c r="AQ78" i="4"/>
  <c r="CU41" i="4"/>
  <c r="CS78" i="4"/>
  <c r="G68" i="1"/>
  <c r="I78" i="4"/>
  <c r="C50" i="1"/>
  <c r="G50" i="1" s="1"/>
  <c r="G39" i="1"/>
  <c r="H38" i="1"/>
  <c r="W78" i="4"/>
  <c r="CP78" i="4"/>
  <c r="H114" i="1"/>
  <c r="K78" i="30" l="1"/>
  <c r="H78" i="22"/>
  <c r="F78" i="28"/>
  <c r="CO78" i="4"/>
  <c r="D78" i="4"/>
  <c r="H78" i="7"/>
  <c r="F78" i="13"/>
  <c r="F78" i="17"/>
  <c r="CU7" i="4"/>
  <c r="CU76" i="4" s="1"/>
  <c r="N76" i="29"/>
  <c r="H78" i="16"/>
  <c r="F78" i="25"/>
  <c r="E76" i="29"/>
  <c r="CU56" i="4"/>
  <c r="CU77" i="4" s="1"/>
  <c r="M78" i="23"/>
  <c r="K78" i="26"/>
  <c r="Q78" i="5"/>
  <c r="CL78" i="4"/>
  <c r="G78" i="12"/>
  <c r="CI78" i="4"/>
  <c r="C130" i="1"/>
  <c r="K78" i="7"/>
  <c r="I78" i="6"/>
  <c r="J78" i="21"/>
  <c r="H14" i="1"/>
  <c r="D24" i="1"/>
  <c r="O78" i="14"/>
  <c r="E76" i="7"/>
  <c r="K77" i="5"/>
  <c r="U56" i="5"/>
  <c r="U77" i="5" s="1"/>
  <c r="O76" i="7"/>
  <c r="K78" i="29"/>
  <c r="D78" i="14"/>
  <c r="O77" i="7"/>
  <c r="K76" i="5"/>
  <c r="U7" i="5"/>
  <c r="U76" i="5" s="1"/>
  <c r="E77" i="29"/>
  <c r="E78" i="29" s="1"/>
  <c r="N56" i="29"/>
  <c r="N77" i="29" s="1"/>
  <c r="N78" i="29" s="1"/>
  <c r="H78" i="27"/>
  <c r="R78" i="20"/>
  <c r="E77" i="7"/>
  <c r="H78" i="29"/>
  <c r="U78" i="15"/>
  <c r="E78" i="7" l="1"/>
  <c r="CU78" i="4"/>
  <c r="O78" i="7"/>
  <c r="H24" i="1"/>
  <c r="D130" i="1"/>
  <c r="G130" i="1"/>
  <c r="C132" i="1"/>
  <c r="G132" i="1" s="1"/>
  <c r="U78" i="5"/>
  <c r="K78" i="5"/>
  <c r="H130" i="1" l="1"/>
  <c r="D132" i="1"/>
  <c r="H132" i="1" s="1"/>
</calcChain>
</file>

<file path=xl/sharedStrings.xml><?xml version="1.0" encoding="utf-8"?>
<sst xmlns="http://schemas.openxmlformats.org/spreadsheetml/2006/main" count="6073" uniqueCount="367">
  <si>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</si>
  <si>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</si>
  <si>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</si>
  <si>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</si>
  <si>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</si>
  <si>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</si>
  <si>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</si>
  <si>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</si>
  <si>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</si>
  <si>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</si>
  <si>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</si>
  <si>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</si>
  <si>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</si>
  <si>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</si>
  <si>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</si>
  <si>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</si>
  <si>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</si>
  <si>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</si>
  <si>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</si>
  <si>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</si>
  <si>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</si>
  <si>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</si>
  <si>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</si>
  <si>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</si>
  <si>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</si>
  <si>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</si>
  <si>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</si>
  <si>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</si>
  <si>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</si>
  <si>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</si>
  <si>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</si>
  <si>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</si>
  <si>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</si>
  <si>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</si>
  <si>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</si>
  <si>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</si>
  <si>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</si>
  <si>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</si>
  <si>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</si>
  <si>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</si>
  <si>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</si>
  <si>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</si>
  <si>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</si>
  <si>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</si>
  <si>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</si>
  <si>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</si>
  <si>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</si>
  <si>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</si>
  <si>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</si>
  <si>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</si>
  <si>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</si>
  <si>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</si>
  <si>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</si>
  <si>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</si>
  <si>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</si>
  <si>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</si>
  <si>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</si>
  <si>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</si>
  <si>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</si>
  <si>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</si>
  <si>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</si>
  <si>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</si>
  <si>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</si>
  <si>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</si>
  <si>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</si>
  <si>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</si>
  <si>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</si>
  <si>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</si>
  <si>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</si>
  <si>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</si>
  <si>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</si>
  <si>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</si>
  <si>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</si>
  <si>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</si>
  <si>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</si>
  <si>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</si>
  <si>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</si>
  <si>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</si>
  <si>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</si>
  <si>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</si>
  <si>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</si>
  <si>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</si>
  <si>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</si>
  <si>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</si>
  <si>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</si>
  <si>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</si>
  <si>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</si>
  <si>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</si>
  <si>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</si>
  <si>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</si>
  <si>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</si>
  <si>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</si>
  <si>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</si>
  <si>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</si>
  <si>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</si>
  <si>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</si>
  <si>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</si>
  <si>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</si>
  <si>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</si>
  <si>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</si>
  <si>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</si>
  <si>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</si>
  <si>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</si>
  <si>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</si>
  <si>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</si>
  <si>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</si>
  <si>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</si>
  <si>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</si>
  <si>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</si>
  <si>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</si>
  <si>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</si>
  <si>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</si>
  <si>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</si>
  <si>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</si>
  <si>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</si>
  <si>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</si>
  <si>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</si>
  <si>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</si>
  <si>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</si>
  <si>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</si>
  <si>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</si>
  <si>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</si>
  <si>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</si>
  <si>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</si>
  <si>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</si>
  <si>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</si>
  <si>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</si>
  <si>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</si>
  <si>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</si>
  <si>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</si>
  <si>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</si>
  <si>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</si>
  <si>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</si>
  <si>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</si>
  <si>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</si>
  <si>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</si>
  <si>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</si>
  <si>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</si>
  <si>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</si>
  <si>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</si>
  <si>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</si>
  <si>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</si>
  <si>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</si>
  <si>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</si>
  <si>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</si>
  <si>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</si>
  <si>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</si>
  <si>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</si>
  <si>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</si>
  <si>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</si>
  <si>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</si>
  <si>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</si>
  <si>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</si>
  <si>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</si>
  <si>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</si>
  <si>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</si>
  <si>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</si>
  <si>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</si>
  <si>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</si>
  <si>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</si>
  <si>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</si>
  <si>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</si>
  <si>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</si>
  <si>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</si>
  <si>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</si>
  <si>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</si>
  <si>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</si>
  <si>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</si>
  <si>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</si>
  <si>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</si>
  <si>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</si>
  <si>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</si>
  <si>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</si>
  <si>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</si>
  <si>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</si>
  <si>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</si>
  <si>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</si>
  <si>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</si>
  <si>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</si>
  <si>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</si>
  <si>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</si>
  <si>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</si>
  <si>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</si>
  <si>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</si>
  <si>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</si>
  <si>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</si>
  <si>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</si>
  <si>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</si>
  <si>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</si>
  <si>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</si>
  <si>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</si>
  <si>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</si>
  <si>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</si>
  <si>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</si>
  <si>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</si>
  <si>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</si>
  <si>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</si>
  <si>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</si>
  <si>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</si>
  <si>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</si>
  <si>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</si>
  <si>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</si>
  <si>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</si>
  <si>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</si>
  <si>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</si>
  <si>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</si>
  <si>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</si>
  <si>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</si>
  <si>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</si>
  <si>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</si>
  <si>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</si>
  <si>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</si>
  <si>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</si>
  <si>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</si>
  <si>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</si>
  <si>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</si>
  <si>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</si>
  <si>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Mellce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</si>
  <si>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</si>
  <si>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</si>
  <si>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</si>
  <si>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</si>
  <si>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</si>
  <si>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</si>
  <si>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</si>
  <si>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</si>
  <si>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</si>
  <si>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</si>
  <si>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</si>
  <si>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</si>
  <si>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</si>
  <si>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</si>
  <si>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</si>
  <si>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</si>
  <si>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</si>
  <si>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</si>
  <si>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</si>
  <si>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</si>
  <si>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</si>
  <si>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Fiba Sigorta AŞ</t>
  </si>
  <si>
    <t>754-Beklenmeyen Ticari Giderler</t>
  </si>
  <si>
    <t>Turkcell Dijital Sigorta AŞ</t>
  </si>
  <si>
    <t>755-Kredi</t>
  </si>
  <si>
    <t>Bupa Acıbadem Sigorta AŞ</t>
  </si>
  <si>
    <t>756-İhracat Kredi</t>
  </si>
  <si>
    <t>BNP Paribas Cardif Hayat Sigorta AŞ</t>
  </si>
  <si>
    <t>H</t>
  </si>
  <si>
    <t>757-Piyasa Değerindeki Kayıp</t>
  </si>
  <si>
    <t>Demir Sağlık ve Hayat Sigorta AŞ</t>
  </si>
  <si>
    <t>758-Kira Ve Gelir Kaybı</t>
  </si>
  <si>
    <t>Mapfre Yaşam Sigorta AŞ</t>
  </si>
  <si>
    <t>759-Diğer Finansal Kayıplar</t>
  </si>
  <si>
    <t>Türkiye Katılım Hayat AŞ</t>
  </si>
  <si>
    <t>760-Hukuksal Koruma</t>
  </si>
  <si>
    <t>Viennalife Emeklilik ve Hayat AŞ</t>
  </si>
  <si>
    <t>E</t>
  </si>
  <si>
    <t>761-Patlama</t>
  </si>
  <si>
    <t>Allianz Hayat ve Emeklilik AŞ</t>
  </si>
  <si>
    <t>765-Makine Kırılması</t>
  </si>
  <si>
    <t>Allianz Yaşam ve Emeklilik AŞ</t>
  </si>
  <si>
    <t>766-Montaj</t>
  </si>
  <si>
    <t>Anadolu Hayat Emeklilik AŞ</t>
  </si>
  <si>
    <t>767-İnşaat</t>
  </si>
  <si>
    <t>Bereket Emeklilik ve Hayat AŞ</t>
  </si>
  <si>
    <t>768-Elektronik Cihaz</t>
  </si>
  <si>
    <t>AgeSA Hayat ve Emeklilik AŞ</t>
  </si>
  <si>
    <t>769-Yapı Denetimi Zorunlu Mali Sorumluluk</t>
  </si>
  <si>
    <t>Axa Hayat ve Emeklilik AŞ</t>
  </si>
  <si>
    <t>770-Deniz Yolu Yolcu Taşımacılığı ZMS</t>
  </si>
  <si>
    <t>BNP Paribas Cardif Emeklilik AŞ</t>
  </si>
  <si>
    <t>773-Devlet Destekli Arıcılık</t>
  </si>
  <si>
    <t>QNB Sağlık Hayat Sigorta ve Emeklilik AŞ</t>
  </si>
  <si>
    <t>774-Su Ürünleri</t>
  </si>
  <si>
    <t>HDI Fiba Emeklilik ve Hayat AŞ</t>
  </si>
  <si>
    <t>775-Dolu Sera</t>
  </si>
  <si>
    <t>Garanti BBVA Emeklilik ve Hayat AŞ</t>
  </si>
  <si>
    <t>776-Devlet Destekli Sera</t>
  </si>
  <si>
    <t>Groupama Hayat AŞ</t>
  </si>
  <si>
    <t>777-Devlet Destekli Bitkisel Ürün</t>
  </si>
  <si>
    <t>NN Hayat ve Emeklilik AŞ</t>
  </si>
  <si>
    <t>778-Devlet Destekli Su Ürünleri</t>
  </si>
  <si>
    <t>Katılım Emeklilik ve Hayat AŞ</t>
  </si>
  <si>
    <t>779-Devlet Destekli Hayvan Hayat</t>
  </si>
  <si>
    <t>Metlife Emeklilik ve Hayat AŞ</t>
  </si>
  <si>
    <t>780-Hayvan Hayat</t>
  </si>
  <si>
    <t>Türkiye Hayat ve Emeklilik AŞ</t>
  </si>
  <si>
    <t>781-Kümes Hayvan Hayat</t>
  </si>
  <si>
    <t>TOPLAM (HAYAT DIŞI ŞİRKETLER)</t>
  </si>
  <si>
    <t>T (HD)</t>
  </si>
  <si>
    <t>782-Devlet Destekli Kümes Hayvan Hayat</t>
  </si>
  <si>
    <t>TOPLAM (HAYAT VE EMEKLİLİK ŞİRKETLERİ)</t>
  </si>
  <si>
    <t>T (H+E)</t>
  </si>
  <si>
    <t>783-Devlet Destekli Küçükbaş Hayvan Hayat</t>
  </si>
  <si>
    <t>TOPLAM (HAYAT DIŞI ŞİRKETLER+HAYAT VE EMEKLİLİK ŞİRKETLERİ)</t>
  </si>
  <si>
    <t>T (HD+H+E)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</si>
  <si>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</si>
  <si>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</si>
  <si>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</si>
  <si>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</si>
  <si>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</si>
  <si>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</si>
  <si>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</si>
  <si>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</si>
  <si>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</si>
  <si>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</si>
  <si>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</si>
  <si>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</si>
  <si>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</si>
  <si>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</si>
  <si>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</si>
  <si>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</si>
  <si>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</si>
  <si>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</si>
  <si>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</si>
  <si>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</si>
  <si>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</si>
  <si>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</si>
  <si>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</si>
  <si>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</si>
  <si>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</si>
  <si>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</si>
  <si>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</si>
  <si>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</si>
  <si>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</si>
  <si>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</si>
  <si>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</si>
  <si>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</si>
  <si>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</si>
  <si>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</si>
  <si>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</si>
  <si>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</si>
  <si>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</si>
  <si>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</si>
  <si>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</si>
  <si>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</si>
  <si>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</si>
  <si>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</si>
  <si>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</si>
  <si>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</si>
  <si>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</si>
  <si>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</si>
  <si>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</si>
  <si>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</si>
  <si>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</si>
  <si>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</si>
  <si>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</si>
  <si>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</si>
  <si>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</si>
  <si>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</si>
  <si>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</si>
  <si>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</si>
  <si>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</si>
  <si>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</si>
  <si>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</si>
  <si>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</si>
  <si>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</si>
  <si>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</si>
  <si>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</si>
  <si>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</si>
  <si>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</si>
  <si>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</si>
  <si>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</si>
  <si>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</si>
  <si>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01.01.2023-31.07.2023</t>
  </si>
  <si>
    <t>2023/07</t>
  </si>
  <si>
    <t>2022/07</t>
  </si>
  <si>
    <t>**Bu ve/veya ilgili sayfalardaki veriler 15.09.2023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</si>
</sst>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40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40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3 5" xfId="6251"/>
    <cellStyle name="Normal 2 4" xfId="6252"/>
    <cellStyle name="Normal 2 4 2" xfId="6253"/>
    <cellStyle name="Normal 2 4 3" xfId="6254"/>
    <cellStyle name="Normal 2 5" xfId="6255"/>
    <cellStyle name="Normal 2 6" xfId="6256"/>
    <cellStyle name="Normal 2 7" xfId="6257"/>
    <cellStyle name="Normal 2 8" xfId="6258"/>
    <cellStyle name="Normal 2 9" xfId="6259"/>
    <cellStyle name="Normal 20" xfId="6260"/>
    <cellStyle name="Normal 20 2" xfId="6261"/>
    <cellStyle name="Normal 20 2 2" xfId="6262"/>
    <cellStyle name="Normal 20 2 7" xfId="6263"/>
    <cellStyle name="Normal 20 3" xfId="6264"/>
    <cellStyle name="Normal 20 3 2" xfId="6265"/>
    <cellStyle name="Normal 20 4" xfId="6266"/>
    <cellStyle name="Normal 200" xfId="6267"/>
    <cellStyle name="Normal 201" xfId="6268"/>
    <cellStyle name="Normal 202" xfId="6269"/>
    <cellStyle name="Normal 203" xfId="6270"/>
    <cellStyle name="Normal 204" xfId="6271"/>
    <cellStyle name="Normal 205" xfId="6272"/>
    <cellStyle name="Normal 206" xfId="6273"/>
    <cellStyle name="Normal 207" xfId="6274"/>
    <cellStyle name="Normal 208" xfId="6275"/>
    <cellStyle name="Normal 209" xfId="6276"/>
    <cellStyle name="Normal 21" xfId="6277"/>
    <cellStyle name="Normal 21 2" xfId="6278"/>
    <cellStyle name="Normal 210" xfId="6279"/>
    <cellStyle name="Normal 211" xfId="6280"/>
    <cellStyle name="Normal 212" xfId="6281"/>
    <cellStyle name="Normal 213" xfId="6282"/>
    <cellStyle name="Normal 214" xfId="6283"/>
    <cellStyle name="Normal 215" xfId="6284"/>
    <cellStyle name="Normal 216" xfId="6285"/>
    <cellStyle name="Normal 217" xfId="6286"/>
    <cellStyle name="Normal 218" xfId="6287"/>
    <cellStyle name="Normal 219" xfId="6288"/>
    <cellStyle name="Normal 22" xfId="6289"/>
    <cellStyle name="Normal 220" xfId="6290"/>
    <cellStyle name="Normal 221" xfId="6291"/>
    <cellStyle name="Normal 222" xfId="6292"/>
    <cellStyle name="Normal 223" xfId="6293"/>
    <cellStyle name="Normal 224" xfId="6294"/>
    <cellStyle name="Normal 225" xfId="6295"/>
    <cellStyle name="Normal 226" xfId="6296"/>
    <cellStyle name="Normal 227" xfId="6297"/>
    <cellStyle name="Normal 228" xfId="6298"/>
    <cellStyle name="Normal 229" xfId="6299"/>
    <cellStyle name="Normal 23" xfId="6300"/>
    <cellStyle name="Normal 230" xfId="6301"/>
    <cellStyle name="Normal 231" xfId="6302"/>
    <cellStyle name="Normal 232" xfId="6303"/>
    <cellStyle name="Normal 233" xfId="6304"/>
    <cellStyle name="Normal 234" xfId="6305"/>
    <cellStyle name="Normal 235" xfId="6306"/>
    <cellStyle name="Normal 236" xfId="6307"/>
    <cellStyle name="Normal 237" xfId="6308"/>
    <cellStyle name="Normal 238" xfId="6309"/>
    <cellStyle name="Normal 239" xfId="6310"/>
    <cellStyle name="Normal 24" xfId="6311"/>
    <cellStyle name="Normal 24 2" xfId="6312"/>
    <cellStyle name="Normal 240" xfId="6313"/>
    <cellStyle name="Normal 241" xfId="6314"/>
    <cellStyle name="Normal 242" xfId="6315"/>
    <cellStyle name="Normal 243" xfId="6316"/>
    <cellStyle name="Normal 244" xfId="6317"/>
    <cellStyle name="Normal 245" xfId="6318"/>
    <cellStyle name="Normal 246" xfId="6319"/>
    <cellStyle name="Normal 247" xfId="6320"/>
    <cellStyle name="Normal 248" xfId="6321"/>
    <cellStyle name="Normal 249" xfId="6322"/>
    <cellStyle name="Normal 25" xfId="6323"/>
    <cellStyle name="Normal 250" xfId="6324"/>
    <cellStyle name="Normal 251" xfId="6325"/>
    <cellStyle name="Normal 252" xfId="6326"/>
    <cellStyle name="Normal 253" xfId="6327"/>
    <cellStyle name="Normal 254" xfId="6328"/>
    <cellStyle name="Normal 255" xfId="6329"/>
    <cellStyle name="Normal 256" xfId="6330"/>
    <cellStyle name="Normal 257" xfId="6331"/>
    <cellStyle name="Normal 258" xfId="6332"/>
    <cellStyle name="Normal 259" xfId="6333"/>
    <cellStyle name="Normal 26" xfId="6334"/>
    <cellStyle name="Normal 260" xfId="6335"/>
    <cellStyle name="Normal 261" xfId="6336"/>
    <cellStyle name="Normal 262" xfId="6337"/>
    <cellStyle name="Normal 263" xfId="6338"/>
    <cellStyle name="Normal 264" xfId="6339"/>
    <cellStyle name="Normal 265" xfId="6340"/>
    <cellStyle name="Normal 266" xfId="6341"/>
    <cellStyle name="Normal 267" xfId="6342"/>
    <cellStyle name="Normal 268" xfId="6343"/>
    <cellStyle name="Normal 269" xfId="6344"/>
    <cellStyle name="Normal 27" xfId="6345"/>
    <cellStyle name="Normal 270" xfId="6346"/>
    <cellStyle name="Normal 271" xfId="6347"/>
    <cellStyle name="Normal 272" xfId="6348"/>
    <cellStyle name="Normal 273" xfId="6349"/>
    <cellStyle name="Normal 273 2" xfId="6350"/>
    <cellStyle name="Normal 274" xfId="6351"/>
    <cellStyle name="Normal 274 2" xfId="6352"/>
    <cellStyle name="Normal 275" xfId="6353"/>
    <cellStyle name="Normal 276" xfId="6354"/>
    <cellStyle name="Normal 277" xfId="6355"/>
    <cellStyle name="Normal 278" xfId="6356"/>
    <cellStyle name="Normal 279" xfId="6357"/>
    <cellStyle name="Normal 28" xfId="6358"/>
    <cellStyle name="Normal 28 2" xfId="6359"/>
    <cellStyle name="Normal 280" xfId="6360"/>
    <cellStyle name="Normal 281" xfId="6361"/>
    <cellStyle name="Normal 282" xfId="6362"/>
    <cellStyle name="Normal 282 2" xfId="6363"/>
    <cellStyle name="Normal 283" xfId="6364"/>
    <cellStyle name="Normal 284" xfId="6365"/>
    <cellStyle name="Normal 285" xfId="6366"/>
    <cellStyle name="Normal 285 2" xfId="6367"/>
    <cellStyle name="Normal 286" xfId="6368"/>
    <cellStyle name="Normal 287" xfId="6369"/>
    <cellStyle name="Normal 288" xfId="6370"/>
    <cellStyle name="Normal 289" xfId="6371"/>
    <cellStyle name="Normal 29" xfId="6372"/>
    <cellStyle name="Normal 29 2" xfId="6373"/>
    <cellStyle name="Normal 290" xfId="6374"/>
    <cellStyle name="Normal 291" xfId="6375"/>
    <cellStyle name="Normal 292" xfId="6376"/>
    <cellStyle name="Normal 293" xfId="6377"/>
    <cellStyle name="Normal 294" xfId="6378"/>
    <cellStyle name="Normal 295" xfId="6379"/>
    <cellStyle name="Normal 296" xfId="6380"/>
    <cellStyle name="Normal 297" xfId="6381"/>
    <cellStyle name="Normal 298" xfId="6382"/>
    <cellStyle name="Normal 299" xfId="6383"/>
    <cellStyle name="Normal 3" xfId="6384"/>
    <cellStyle name="Normal 3 10" xfId="6385"/>
    <cellStyle name="Normal 3 10 2" xfId="6386"/>
    <cellStyle name="Normal 3 11" xfId="6387"/>
    <cellStyle name="Normal 3 12" xfId="6388"/>
    <cellStyle name="Normal 3 13" xfId="6389"/>
    <cellStyle name="Normal 3 14" xfId="6390"/>
    <cellStyle name="Normal 3 2" xfId="6391"/>
    <cellStyle name="Normal 3 2 10" xfId="6392"/>
    <cellStyle name="Normal 3 2 10 2" xfId="6393"/>
    <cellStyle name="Normal 3 2 10 2 2" xfId="6394"/>
    <cellStyle name="Normal 3 2 10 3" xfId="6395"/>
    <cellStyle name="Normal 3 2 11" xfId="6396"/>
    <cellStyle name="Normal 3 2 11 2" xfId="6397"/>
    <cellStyle name="Normal 3 2 11 2 2" xfId="6398"/>
    <cellStyle name="Normal 3 2 11 3" xfId="6399"/>
    <cellStyle name="Normal 3 2 12" xfId="6400"/>
    <cellStyle name="Normal 3 2 12 2" xfId="6401"/>
    <cellStyle name="Normal 3 2 12 2 2" xfId="6402"/>
    <cellStyle name="Normal 3 2 12 3" xfId="6403"/>
    <cellStyle name="Normal 3 2 13" xfId="6404"/>
    <cellStyle name="Normal 3 2 13 2" xfId="6405"/>
    <cellStyle name="Normal 3 2 13 2 2" xfId="6406"/>
    <cellStyle name="Normal 3 2 13 3" xfId="6407"/>
    <cellStyle name="Normal 3 2 14" xfId="6408"/>
    <cellStyle name="Normal 3 2 14 2" xfId="6409"/>
    <cellStyle name="Normal 3 2 15" xfId="6410"/>
    <cellStyle name="Normal 3 2 15 2" xfId="6411"/>
    <cellStyle name="Normal 3 2 16" xfId="6412"/>
    <cellStyle name="Normal 3 2 17" xfId="6413"/>
    <cellStyle name="Normal 3 2 2" xfId="6414"/>
    <cellStyle name="Normal 3 2 2 2" xfId="6415"/>
    <cellStyle name="Normal 3 2 2 2 2" xfId="6416"/>
    <cellStyle name="Normal 3 2 2 2 2 2" xfId="6417"/>
    <cellStyle name="Normal 3 2 2 2 2 2 2" xfId="6418"/>
    <cellStyle name="Normal 3 2 2 2 2 2 2 2" xfId="6419"/>
    <cellStyle name="Normal 3 2 2 2 2 2 3" xfId="6420"/>
    <cellStyle name="Normal 3 2 2 2 2 3" xfId="6421"/>
    <cellStyle name="Normal 3 2 2 2 2 3 2" xfId="6422"/>
    <cellStyle name="Normal 3 2 2 2 2 4" xfId="6423"/>
    <cellStyle name="Normal 3 2 2 2 2 4 2" xfId="6424"/>
    <cellStyle name="Normal 3 2 2 2 3" xfId="6425"/>
    <cellStyle name="Normal 3 2 2 2 3 2" xfId="6426"/>
    <cellStyle name="Normal 3 2 2 2 4" xfId="6427"/>
    <cellStyle name="Normal 3 2 2 3" xfId="6428"/>
    <cellStyle name="Normal 3 2 2 3 2" xfId="6429"/>
    <cellStyle name="Normal 3 2 2 3 2 2" xfId="6430"/>
    <cellStyle name="Normal 3 2 2 3 3" xfId="6431"/>
    <cellStyle name="Normal 3 2 2 4" xfId="6432"/>
    <cellStyle name="Normal 3 2 2 4 2" xfId="6433"/>
    <cellStyle name="Normal 3 2 2 5" xfId="6434"/>
    <cellStyle name="Normal 3 2 3" xfId="6435"/>
    <cellStyle name="Normal 3 2 3 2" xfId="6436"/>
    <cellStyle name="Normal 3 2 3 2 2" xfId="6437"/>
    <cellStyle name="Normal 3 2 3 3" xfId="6438"/>
    <cellStyle name="Normal 3 2 4" xfId="6439"/>
    <cellStyle name="Normal 3 2 4 2" xfId="6440"/>
    <cellStyle name="Normal 3 2 4 2 2" xfId="6441"/>
    <cellStyle name="Normal 3 2 4 3" xfId="6442"/>
    <cellStyle name="Normal 3 2 5" xfId="6443"/>
    <cellStyle name="Normal 3 2 5 2" xfId="6444"/>
    <cellStyle name="Normal 3 2 5 2 2" xfId="6445"/>
    <cellStyle name="Normal 3 2 5 3" xfId="6446"/>
    <cellStyle name="Normal 3 2 6" xfId="6447"/>
    <cellStyle name="Normal 3 2 6 2" xfId="6448"/>
    <cellStyle name="Normal 3 2 6 2 2" xfId="6449"/>
    <cellStyle name="Normal 3 2 6 3" xfId="6450"/>
    <cellStyle name="Normal 3 2 7" xfId="6451"/>
    <cellStyle name="Normal 3 2 7 2" xfId="6452"/>
    <cellStyle name="Normal 3 2 7 2 2" xfId="6453"/>
    <cellStyle name="Normal 3 2 7 3" xfId="6454"/>
    <cellStyle name="Normal 3 2 8" xfId="6455"/>
    <cellStyle name="Normal 3 2 8 2" xfId="6456"/>
    <cellStyle name="Normal 3 2 8 2 2" xfId="6457"/>
    <cellStyle name="Normal 3 2 8 3" xfId="6458"/>
    <cellStyle name="Normal 3 2 9" xfId="6459"/>
    <cellStyle name="Normal 3 2 9 2" xfId="6460"/>
    <cellStyle name="Normal 3 2 9 2 2" xfId="6461"/>
    <cellStyle name="Normal 3 2 9 3" xfId="6462"/>
    <cellStyle name="Normal 3 3" xfId="6463"/>
    <cellStyle name="Normal 3 3 2" xfId="6464"/>
    <cellStyle name="Normal 3 4" xfId="6465"/>
    <cellStyle name="Normal 3 4 2" xfId="6466"/>
    <cellStyle name="Normal 3 5" xfId="6467"/>
    <cellStyle name="Normal 3 5 2" xfId="6468"/>
    <cellStyle name="Normal 3 6" xfId="6469"/>
    <cellStyle name="Normal 3 6 2" xfId="6470"/>
    <cellStyle name="Normal 3 7" xfId="6471"/>
    <cellStyle name="Normal 3 7 2" xfId="6472"/>
    <cellStyle name="Normal 3 8" xfId="6473"/>
    <cellStyle name="Normal 3 8 2" xfId="6474"/>
    <cellStyle name="Normal 3 9" xfId="6475"/>
    <cellStyle name="Normal 3 9 2" xfId="6476"/>
    <cellStyle name="Normal 30" xfId="6477"/>
    <cellStyle name="Normal 300" xfId="6478"/>
    <cellStyle name="Normal 301" xfId="6479"/>
    <cellStyle name="Normal 302" xfId="6480"/>
    <cellStyle name="Normal 303" xfId="6481"/>
    <cellStyle name="Normal 304" xfId="6482"/>
    <cellStyle name="Normal 305" xfId="6483"/>
    <cellStyle name="Normal 306" xfId="6484"/>
    <cellStyle name="Normal 307" xfId="6485"/>
    <cellStyle name="Normal 308" xfId="6486"/>
    <cellStyle name="Normal 309" xfId="6487"/>
    <cellStyle name="Normal 31" xfId="6488"/>
    <cellStyle name="Normal 310" xfId="6489"/>
    <cellStyle name="Normal 311" xfId="6490"/>
    <cellStyle name="Normal 312" xfId="6491"/>
    <cellStyle name="Normal 313" xfId="6492"/>
    <cellStyle name="Normal 314" xfId="6493"/>
    <cellStyle name="Normal 315" xfId="6494"/>
    <cellStyle name="Normal 316" xfId="6495"/>
    <cellStyle name="Normal 317" xfId="6496"/>
    <cellStyle name="Normal 318" xfId="6497"/>
    <cellStyle name="Normal 319" xfId="6498"/>
    <cellStyle name="Normal 32" xfId="6499"/>
    <cellStyle name="Normal 320" xfId="6500"/>
    <cellStyle name="Normal 321" xfId="6501"/>
    <cellStyle name="Normal 322" xfId="6502"/>
    <cellStyle name="Normal 323" xfId="6503"/>
    <cellStyle name="Normal 324" xfId="6504"/>
    <cellStyle name="Normal 325" xfId="6505"/>
    <cellStyle name="Normal 326" xfId="6506"/>
    <cellStyle name="Normal 327" xfId="6507"/>
    <cellStyle name="Normal 328" xfId="6508"/>
    <cellStyle name="Normal 329" xfId="6509"/>
    <cellStyle name="Normal 33" xfId="6510"/>
    <cellStyle name="Normal 330" xfId="6511"/>
    <cellStyle name="Normal 331" xfId="6512"/>
    <cellStyle name="Normal 332" xfId="6513"/>
    <cellStyle name="Normal 333" xfId="6514"/>
    <cellStyle name="Normal 334" xfId="6515"/>
    <cellStyle name="Normal 335" xfId="6516"/>
    <cellStyle name="Normal 336" xfId="6517"/>
    <cellStyle name="Normal 337" xfId="6518"/>
    <cellStyle name="Normal 338" xfId="6519"/>
    <cellStyle name="Normal 339" xfId="6520"/>
    <cellStyle name="Normal 34" xfId="6521"/>
    <cellStyle name="Normal 340" xfId="6522"/>
    <cellStyle name="Normal 341" xfId="6523"/>
    <cellStyle name="Normal 342" xfId="6524"/>
    <cellStyle name="Normal 343" xfId="6525"/>
    <cellStyle name="Normal 344" xfId="6526"/>
    <cellStyle name="Normal 345" xfId="6527"/>
    <cellStyle name="Normal 346" xfId="6528"/>
    <cellStyle name="Normal 347" xfId="6529"/>
    <cellStyle name="Normal 348" xfId="6530"/>
    <cellStyle name="Normal 349" xfId="6531"/>
    <cellStyle name="Normal 35" xfId="6532"/>
    <cellStyle name="Normal 350" xfId="6533"/>
    <cellStyle name="Normal 351" xfId="6534"/>
    <cellStyle name="Normal 352" xfId="6535"/>
    <cellStyle name="Normal 353" xfId="6536"/>
    <cellStyle name="Normal 354" xfId="6537"/>
    <cellStyle name="Normal 355" xfId="6538"/>
    <cellStyle name="Normal 356" xfId="6539"/>
    <cellStyle name="Normal 357" xfId="6540"/>
    <cellStyle name="Normal 358" xfId="6541"/>
    <cellStyle name="Normal 359" xfId="6542"/>
    <cellStyle name="Normal 36" xfId="6543"/>
    <cellStyle name="Normal 360" xfId="6544"/>
    <cellStyle name="Normal 361" xfId="6545"/>
    <cellStyle name="Normal 362" xfId="6546"/>
    <cellStyle name="Normal 363" xfId="6547"/>
    <cellStyle name="Normal 364" xfId="6548"/>
    <cellStyle name="Normal 365" xfId="6549"/>
    <cellStyle name="Normal 366" xfId="6550"/>
    <cellStyle name="Normal 367" xfId="6551"/>
    <cellStyle name="Normal 368" xfId="6552"/>
    <cellStyle name="Normal 369" xfId="6553"/>
    <cellStyle name="Normal 37" xfId="6554"/>
    <cellStyle name="Normal 370" xfId="6555"/>
    <cellStyle name="Normal 371" xfId="6556"/>
    <cellStyle name="Normal 372" xfId="6557"/>
    <cellStyle name="Normal 373" xfId="6558"/>
    <cellStyle name="Normal 374" xfId="6559"/>
    <cellStyle name="Normal 375" xfId="6560"/>
    <cellStyle name="Normal 376" xfId="6561"/>
    <cellStyle name="Normal 377" xfId="6562"/>
    <cellStyle name="Normal 378" xfId="6563"/>
    <cellStyle name="Normal 379" xfId="6564"/>
    <cellStyle name="Normal 38" xfId="6565"/>
    <cellStyle name="Normal 380" xfId="6566"/>
    <cellStyle name="Normal 381" xfId="6567"/>
    <cellStyle name="Normal 382" xfId="6568"/>
    <cellStyle name="Normal 383" xfId="6569"/>
    <cellStyle name="Normal 384" xfId="6570"/>
    <cellStyle name="Normal 385" xfId="6571"/>
    <cellStyle name="Normal 386" xfId="6572"/>
    <cellStyle name="Normal 387" xfId="6573"/>
    <cellStyle name="Normal 388" xfId="6574"/>
    <cellStyle name="Normal 389" xfId="6575"/>
    <cellStyle name="Normal 39" xfId="6576"/>
    <cellStyle name="Normal 390" xfId="6577"/>
    <cellStyle name="Normal 391" xfId="6578"/>
    <cellStyle name="Normal 392" xfId="6579"/>
    <cellStyle name="Normal 393" xfId="6580"/>
    <cellStyle name="Normal 394" xfId="6581"/>
    <cellStyle name="Normal 395" xfId="6582"/>
    <cellStyle name="Normal 396" xfId="6583"/>
    <cellStyle name="Normal 397" xfId="6584"/>
    <cellStyle name="Normal 398" xfId="6585"/>
    <cellStyle name="Normal 399" xfId="6586"/>
    <cellStyle name="Normal 4" xfId="6587"/>
    <cellStyle name="Normal 4 2" xfId="6588"/>
    <cellStyle name="Normal 4 2 2" xfId="6589"/>
    <cellStyle name="Normal 4 2 3" xfId="6590"/>
    <cellStyle name="Normal 4 3" xfId="6591"/>
    <cellStyle name="Normal 4 4" xfId="6592"/>
    <cellStyle name="Normal 4 5" xfId="6593"/>
    <cellStyle name="Normal 4 7" xfId="6594"/>
    <cellStyle name="Normal 4 7 2" xfId="6595"/>
    <cellStyle name="Normal 40" xfId="6596"/>
    <cellStyle name="Normal 400" xfId="6597"/>
    <cellStyle name="Normal 401" xfId="6598"/>
    <cellStyle name="Normal 402" xfId="6599"/>
    <cellStyle name="Normal 403" xfId="6600"/>
    <cellStyle name="Normal 404" xfId="6601"/>
    <cellStyle name="Normal 405" xfId="6602"/>
    <cellStyle name="Normal 406" xfId="6603"/>
    <cellStyle name="Normal 407" xfId="6604"/>
    <cellStyle name="Normal 408" xfId="6605"/>
    <cellStyle name="Normal 409" xfId="6606"/>
    <cellStyle name="Normal 41" xfId="6607"/>
    <cellStyle name="Normal 410" xfId="6608"/>
    <cellStyle name="Normal 411" xfId="6609"/>
    <cellStyle name="Normal 412" xfId="6610"/>
    <cellStyle name="Normal 413" xfId="6611"/>
    <cellStyle name="Normal 414" xfId="6612"/>
    <cellStyle name="Normal 415" xfId="6613"/>
    <cellStyle name="Normal 416" xfId="6614"/>
    <cellStyle name="Normal 417" xfId="6615"/>
    <cellStyle name="Normal 418" xfId="6616"/>
    <cellStyle name="Normal 419" xfId="6617"/>
    <cellStyle name="Normal 42" xfId="6618"/>
    <cellStyle name="Normal 420" xfId="6619"/>
    <cellStyle name="Normal 421" xfId="6620"/>
    <cellStyle name="Normal 422" xfId="6621"/>
    <cellStyle name="Normal 423" xfId="6622"/>
    <cellStyle name="Normal 424" xfId="6623"/>
    <cellStyle name="Normal 425" xfId="6624"/>
    <cellStyle name="Normal 426" xfId="6625"/>
    <cellStyle name="Normal 427" xfId="6626"/>
    <cellStyle name="Normal 428" xfId="6627"/>
    <cellStyle name="Normal 429" xfId="6628"/>
    <cellStyle name="Normal 43" xfId="6629"/>
    <cellStyle name="Normal 430" xfId="6630"/>
    <cellStyle name="Normal 431" xfId="6631"/>
    <cellStyle name="Normal 432" xfId="6632"/>
    <cellStyle name="Normal 433" xfId="6633"/>
    <cellStyle name="Normal 434" xfId="6634"/>
    <cellStyle name="Normal 435" xfId="6635"/>
    <cellStyle name="Normal 436" xfId="6636"/>
    <cellStyle name="Normal 437" xfId="6637"/>
    <cellStyle name="Normal 438" xfId="6638"/>
    <cellStyle name="Normal 439" xfId="6639"/>
    <cellStyle name="Normal 44" xfId="6640"/>
    <cellStyle name="Normal 440" xfId="6641"/>
    <cellStyle name="Normal 441" xfId="6642"/>
    <cellStyle name="Normal 442" xfId="6643"/>
    <cellStyle name="Normal 443" xfId="6644"/>
    <cellStyle name="Normal 45" xfId="6645"/>
    <cellStyle name="Normal 46" xfId="6646"/>
    <cellStyle name="Normal 47" xfId="6647"/>
    <cellStyle name="Normal 48" xfId="6648"/>
    <cellStyle name="Normal 49" xfId="6649"/>
    <cellStyle name="Normal 5" xfId="6650"/>
    <cellStyle name="Normal 5 10" xfId="6651"/>
    <cellStyle name="Normal 5 10 2" xfId="6652"/>
    <cellStyle name="Normal 5 10 3" xfId="6653"/>
    <cellStyle name="Normal 5 11" xfId="6654"/>
    <cellStyle name="Normal 5 11 2" xfId="6655"/>
    <cellStyle name="Normal 5 11 3" xfId="6656"/>
    <cellStyle name="Normal 5 12" xfId="6657"/>
    <cellStyle name="Normal 5 12 2" xfId="6658"/>
    <cellStyle name="Normal 5 12 3" xfId="6659"/>
    <cellStyle name="Normal 5 13" xfId="6660"/>
    <cellStyle name="Normal 5 13 2" xfId="6661"/>
    <cellStyle name="Normal 5 13 3" xfId="6662"/>
    <cellStyle name="Normal 5 14" xfId="6663"/>
    <cellStyle name="Normal 5 14 2" xfId="6664"/>
    <cellStyle name="Normal 5 14 3" xfId="6665"/>
    <cellStyle name="Normal 5 15" xfId="6666"/>
    <cellStyle name="Normal 5 15 2" xfId="6667"/>
    <cellStyle name="Normal 5 15 3" xfId="6668"/>
    <cellStyle name="Normal 5 16" xfId="6669"/>
    <cellStyle name="Normal 5 16 2" xfId="6670"/>
    <cellStyle name="Normal 5 16 3" xfId="6671"/>
    <cellStyle name="Normal 5 17" xfId="6672"/>
    <cellStyle name="Normal 5 17 2" xfId="6673"/>
    <cellStyle name="Normal 5 17 3" xfId="6674"/>
    <cellStyle name="Normal 5 18" xfId="6675"/>
    <cellStyle name="Normal 5 18 2" xfId="6676"/>
    <cellStyle name="Normal 5 18 3" xfId="6677"/>
    <cellStyle name="Normal 5 19" xfId="6678"/>
    <cellStyle name="Normal 5 19 2" xfId="6679"/>
    <cellStyle name="Normal 5 19 3" xfId="6680"/>
    <cellStyle name="Normal 5 2" xfId="6681"/>
    <cellStyle name="Normal 5 2 2" xfId="6682"/>
    <cellStyle name="Normal 5 2 3" xfId="6683"/>
    <cellStyle name="Normal 5 20" xfId="6684"/>
    <cellStyle name="Normal 5 20 2" xfId="6685"/>
    <cellStyle name="Normal 5 20 3" xfId="6686"/>
    <cellStyle name="Normal 5 21" xfId="6687"/>
    <cellStyle name="Normal 5 21 2" xfId="6688"/>
    <cellStyle name="Normal 5 21 3" xfId="6689"/>
    <cellStyle name="Normal 5 22" xfId="6690"/>
    <cellStyle name="Normal 5 22 2" xfId="6691"/>
    <cellStyle name="Normal 5 22 3" xfId="6692"/>
    <cellStyle name="Normal 5 23" xfId="6693"/>
    <cellStyle name="Normal 5 23 2" xfId="6694"/>
    <cellStyle name="Normal 5 23 3" xfId="6695"/>
    <cellStyle name="Normal 5 24" xfId="6696"/>
    <cellStyle name="Normal 5 24 2" xfId="6697"/>
    <cellStyle name="Normal 5 24 3" xfId="6698"/>
    <cellStyle name="Normal 5 25" xfId="6699"/>
    <cellStyle name="Normal 5 25 2" xfId="6700"/>
    <cellStyle name="Normal 5 25 3" xfId="6701"/>
    <cellStyle name="Normal 5 26" xfId="6702"/>
    <cellStyle name="Normal 5 27" xfId="6703"/>
    <cellStyle name="Normal 5 3" xfId="6704"/>
    <cellStyle name="Normal 5 3 2" xfId="6705"/>
    <cellStyle name="Normal 5 3 3" xfId="6706"/>
    <cellStyle name="Normal 5 4" xfId="6707"/>
    <cellStyle name="Normal 5 4 2" xfId="6708"/>
    <cellStyle name="Normal 5 4 3" xfId="6709"/>
    <cellStyle name="Normal 5 5" xfId="6710"/>
    <cellStyle name="Normal 5 5 2" xfId="6711"/>
    <cellStyle name="Normal 5 5 3" xfId="6712"/>
    <cellStyle name="Normal 5 6" xfId="6713"/>
    <cellStyle name="Normal 5 6 2" xfId="6714"/>
    <cellStyle name="Normal 5 6 3" xfId="6715"/>
    <cellStyle name="Normal 5 7" xfId="6716"/>
    <cellStyle name="Normal 5 7 2" xfId="6717"/>
    <cellStyle name="Normal 5 7 3" xfId="6718"/>
    <cellStyle name="Normal 5 8" xfId="6719"/>
    <cellStyle name="Normal 5 8 2" xfId="6720"/>
    <cellStyle name="Normal 5 8 3" xfId="6721"/>
    <cellStyle name="Normal 5 9" xfId="6722"/>
    <cellStyle name="Normal 5 9 2" xfId="6723"/>
    <cellStyle name="Normal 5 9 3" xfId="6724"/>
    <cellStyle name="Normal 50" xfId="6725"/>
    <cellStyle name="Normal 51" xfId="6726"/>
    <cellStyle name="Normal 52" xfId="6727"/>
    <cellStyle name="Normal 53" xfId="6728"/>
    <cellStyle name="Normal 54" xfId="6729"/>
    <cellStyle name="Normal 55" xfId="6730"/>
    <cellStyle name="Normal 56" xfId="6731"/>
    <cellStyle name="Normal 57" xfId="6732"/>
    <cellStyle name="Normal 58" xfId="6733"/>
    <cellStyle name="Normal 59" xfId="6734"/>
    <cellStyle name="Normal 59 2" xfId="6735"/>
    <cellStyle name="Normal 59 3" xfId="6736"/>
    <cellStyle name="Normal 6" xfId="6737"/>
    <cellStyle name="Normal 6 10" xfId="6738"/>
    <cellStyle name="Normal 6 10 2" xfId="6739"/>
    <cellStyle name="Normal 6 2" xfId="6740"/>
    <cellStyle name="Normal 6 2 2" xfId="6741"/>
    <cellStyle name="Normal 6 2 2 2" xfId="6742"/>
    <cellStyle name="Normal 6 2 3" xfId="6743"/>
    <cellStyle name="Normal 6 3" xfId="6744"/>
    <cellStyle name="Normal 6 3 2" xfId="6745"/>
    <cellStyle name="Normal 6 3 2 2" xfId="6746"/>
    <cellStyle name="Normal 6 3 3" xfId="6747"/>
    <cellStyle name="Normal 6 4" xfId="6748"/>
    <cellStyle name="Normal 6 4 2" xfId="6749"/>
    <cellStyle name="Normal 6 4 2 2" xfId="6750"/>
    <cellStyle name="Normal 6 4 3" xfId="6751"/>
    <cellStyle name="Normal 6 5" xfId="6752"/>
    <cellStyle name="Normal 6 5 2" xfId="6753"/>
    <cellStyle name="Normal 6 5 2 2" xfId="6754"/>
    <cellStyle name="Normal 6 5 3" xfId="6755"/>
    <cellStyle name="Normal 6 6" xfId="6756"/>
    <cellStyle name="Normal 6 6 2" xfId="6757"/>
    <cellStyle name="Normal 6 6 2 2" xfId="6758"/>
    <cellStyle name="Normal 6 6 3" xfId="6759"/>
    <cellStyle name="Normal 6 7" xfId="6760"/>
    <cellStyle name="Normal 6 7 2" xfId="6761"/>
    <cellStyle name="Normal 6 7 2 2" xfId="6762"/>
    <cellStyle name="Normal 6 7 3" xfId="6763"/>
    <cellStyle name="Normal 6 8" xfId="6764"/>
    <cellStyle name="Normal 6 8 2" xfId="6765"/>
    <cellStyle name="Normal 6 8 2 2" xfId="6766"/>
    <cellStyle name="Normal 6 8 3" xfId="6767"/>
    <cellStyle name="Normal 6 9" xfId="6768"/>
    <cellStyle name="Normal 6 9 2" xfId="6769"/>
    <cellStyle name="Normal 60" xfId="6770"/>
    <cellStyle name="Normal 60 2" xfId="6771"/>
    <cellStyle name="Normal 61" xfId="6772"/>
    <cellStyle name="Normal 61 2" xfId="6773"/>
    <cellStyle name="Normal 62" xfId="6774"/>
    <cellStyle name="Normal 62 2" xfId="6775"/>
    <cellStyle name="Normal 63" xfId="6776"/>
    <cellStyle name="Normal 64" xfId="6777"/>
    <cellStyle name="Normal 65" xfId="6778"/>
    <cellStyle name="Normal 66" xfId="6779"/>
    <cellStyle name="Normal 67" xfId="6780"/>
    <cellStyle name="Normal 68" xfId="6781"/>
    <cellStyle name="Normal 69" xfId="6782"/>
    <cellStyle name="Normal 7" xfId="6783"/>
    <cellStyle name="Normal 7 2" xfId="6784"/>
    <cellStyle name="Normal 7 2 2" xfId="6785"/>
    <cellStyle name="Normal 7 2 2 2" xfId="6786"/>
    <cellStyle name="Normal 7 2 3" xfId="6787"/>
    <cellStyle name="Normal 7 3" xfId="6788"/>
    <cellStyle name="Normal 7 3 2" xfId="6789"/>
    <cellStyle name="Normal 7 4" xfId="6790"/>
    <cellStyle name="Normal 7 5" xfId="6791"/>
    <cellStyle name="Normal 70" xfId="6792"/>
    <cellStyle name="Normal 71" xfId="6793"/>
    <cellStyle name="Normal 72" xfId="6794"/>
    <cellStyle name="Normal 73" xfId="6795"/>
    <cellStyle name="Normal 74" xfId="6796"/>
    <cellStyle name="Normal 75" xfId="6797"/>
    <cellStyle name="Normal 76" xfId="6798"/>
    <cellStyle name="Normal 77" xfId="6799"/>
    <cellStyle name="Normal 78" xfId="6800"/>
    <cellStyle name="Normal 79" xfId="6801"/>
    <cellStyle name="Normal 8" xfId="6802"/>
    <cellStyle name="Normal 8 2" xfId="6803"/>
    <cellStyle name="Normal 8 3" xfId="6804"/>
    <cellStyle name="Normal 80" xfId="6805"/>
    <cellStyle name="Normal 81" xfId="6806"/>
    <cellStyle name="Normal 82" xfId="6807"/>
    <cellStyle name="Normal 83" xfId="6808"/>
    <cellStyle name="Normal 84" xfId="6809"/>
    <cellStyle name="Normal 85" xfId="6810"/>
    <cellStyle name="Normal 86" xfId="6811"/>
    <cellStyle name="Normal 87" xfId="6812"/>
    <cellStyle name="Normal 88" xfId="6813"/>
    <cellStyle name="Normal 89" xfId="6814"/>
    <cellStyle name="Normal 9" xfId="6815"/>
    <cellStyle name="Normal 9 2" xfId="6816"/>
    <cellStyle name="Normal 9 2 2" xfId="6817"/>
    <cellStyle name="Normal 9 3" xfId="6818"/>
    <cellStyle name="Normal 90" xfId="6819"/>
    <cellStyle name="Normal 91" xfId="6820"/>
    <cellStyle name="Normal 91 10" xfId="6821"/>
    <cellStyle name="Normal 91 100" xfId="6822"/>
    <cellStyle name="Normal 91 101" xfId="6823"/>
    <cellStyle name="Normal 91 102" xfId="6824"/>
    <cellStyle name="Normal 91 103" xfId="6825"/>
    <cellStyle name="Normal 91 104" xfId="6826"/>
    <cellStyle name="Normal 91 105" xfId="6827"/>
    <cellStyle name="Normal 91 106" xfId="6828"/>
    <cellStyle name="Normal 91 107" xfId="6829"/>
    <cellStyle name="Normal 91 108" xfId="6830"/>
    <cellStyle name="Normal 91 109" xfId="6831"/>
    <cellStyle name="Normal 91 109 2" xfId="6832"/>
    <cellStyle name="Normal 91 11" xfId="6833"/>
    <cellStyle name="Normal 91 110" xfId="6834"/>
    <cellStyle name="Normal 91 111" xfId="6835"/>
    <cellStyle name="Normal 91 112" xfId="6836"/>
    <cellStyle name="Normal 91 113" xfId="6837"/>
    <cellStyle name="Normal 91 114" xfId="6838"/>
    <cellStyle name="Normal 91 115" xfId="6839"/>
    <cellStyle name="Normal 91 116" xfId="6840"/>
    <cellStyle name="Normal 91 116 2" xfId="6841"/>
    <cellStyle name="Normal 91 117" xfId="6842"/>
    <cellStyle name="Normal 91 118" xfId="6843"/>
    <cellStyle name="Normal 91 119" xfId="6844"/>
    <cellStyle name="Normal 91 12" xfId="6845"/>
    <cellStyle name="Normal 91 120" xfId="6846"/>
    <cellStyle name="Normal 91 121" xfId="6847"/>
    <cellStyle name="Normal 91 122" xfId="6848"/>
    <cellStyle name="Normal 91 123" xfId="6849"/>
    <cellStyle name="Normal 91 124" xfId="6850"/>
    <cellStyle name="Normal 91 125" xfId="6851"/>
    <cellStyle name="Normal 91 126" xfId="6852"/>
    <cellStyle name="Normal 91 127" xfId="6853"/>
    <cellStyle name="Normal 91 128" xfId="6854"/>
    <cellStyle name="Normal 91 129" xfId="6855"/>
    <cellStyle name="Normal 91 13" xfId="6856"/>
    <cellStyle name="Normal 91 130" xfId="6857"/>
    <cellStyle name="Normal 91 131" xfId="6858"/>
    <cellStyle name="Normal 91 132" xfId="6859"/>
    <cellStyle name="Normal 91 133" xfId="6860"/>
    <cellStyle name="Normal 91 134" xfId="6861"/>
    <cellStyle name="Normal 91 135" xfId="6862"/>
    <cellStyle name="Normal 91 136" xfId="6863"/>
    <cellStyle name="Normal 91 137" xfId="6864"/>
    <cellStyle name="Normal 91 138" xfId="6865"/>
    <cellStyle name="Normal 91 139" xfId="6866"/>
    <cellStyle name="Normal 91 14" xfId="6867"/>
    <cellStyle name="Normal 91 140" xfId="6868"/>
    <cellStyle name="Normal 91 141" xfId="6869"/>
    <cellStyle name="Normal 91 142" xfId="6870"/>
    <cellStyle name="Normal 91 143" xfId="6871"/>
    <cellStyle name="Normal 91 144" xfId="6872"/>
    <cellStyle name="Normal 91 145" xfId="6873"/>
    <cellStyle name="Normal 91 146" xfId="6874"/>
    <cellStyle name="Normal 91 147" xfId="6875"/>
    <cellStyle name="Normal 91 148" xfId="6876"/>
    <cellStyle name="Normal 91 149" xfId="6877"/>
    <cellStyle name="Normal 91 15" xfId="6878"/>
    <cellStyle name="Normal 91 150" xfId="6879"/>
    <cellStyle name="Normal 91 151" xfId="6880"/>
    <cellStyle name="Normal 91 152" xfId="6881"/>
    <cellStyle name="Normal 91 153" xfId="6882"/>
    <cellStyle name="Normal 91 154" xfId="6883"/>
    <cellStyle name="Normal 91 155" xfId="6884"/>
    <cellStyle name="Normal 91 156" xfId="6885"/>
    <cellStyle name="Normal 91 157" xfId="6886"/>
    <cellStyle name="Normal 91 158" xfId="6887"/>
    <cellStyle name="Normal 91 159" xfId="6888"/>
    <cellStyle name="Normal 91 16" xfId="6889"/>
    <cellStyle name="Normal 91 160" xfId="6890"/>
    <cellStyle name="Normal 91 161" xfId="6891"/>
    <cellStyle name="Normal 91 162" xfId="6892"/>
    <cellStyle name="Normal 91 163" xfId="6893"/>
    <cellStyle name="Normal 91 164" xfId="6894"/>
    <cellStyle name="Normal 91 165" xfId="6895"/>
    <cellStyle name="Normal 91 166" xfId="6896"/>
    <cellStyle name="Normal 91 167" xfId="6897"/>
    <cellStyle name="Normal 91 168" xfId="6898"/>
    <cellStyle name="Normal 91 169" xfId="6899"/>
    <cellStyle name="Normal 91 17" xfId="6900"/>
    <cellStyle name="Normal 91 170" xfId="6901"/>
    <cellStyle name="Normal 91 171" xfId="6902"/>
    <cellStyle name="Normal 91 172" xfId="6903"/>
    <cellStyle name="Normal 91 173" xfId="6904"/>
    <cellStyle name="Normal 91 174" xfId="6905"/>
    <cellStyle name="Normal 91 175" xfId="6906"/>
    <cellStyle name="Normal 91 176" xfId="6907"/>
    <cellStyle name="Normal 91 177" xfId="6908"/>
    <cellStyle name="Normal 91 178" xfId="6909"/>
    <cellStyle name="Normal 91 179" xfId="6910"/>
    <cellStyle name="Normal 91 18" xfId="6911"/>
    <cellStyle name="Normal 91 180" xfId="6912"/>
    <cellStyle name="Normal 91 181" xfId="6913"/>
    <cellStyle name="Normal 91 182" xfId="6914"/>
    <cellStyle name="Normal 91 183" xfId="6915"/>
    <cellStyle name="Normal 91 184" xfId="6916"/>
    <cellStyle name="Normal 91 185" xfId="6917"/>
    <cellStyle name="Normal 91 186" xfId="6918"/>
    <cellStyle name="Normal 91 187" xfId="6919"/>
    <cellStyle name="Normal 91 188" xfId="6920"/>
    <cellStyle name="Normal 91 189" xfId="6921"/>
    <cellStyle name="Normal 91 19" xfId="6922"/>
    <cellStyle name="Normal 91 190" xfId="6923"/>
    <cellStyle name="Normal 91 191" xfId="6924"/>
    <cellStyle name="Normal 91 192" xfId="6925"/>
    <cellStyle name="Normal 91 193" xfId="6926"/>
    <cellStyle name="Normal 91 194" xfId="6927"/>
    <cellStyle name="Normal 91 195" xfId="6928"/>
    <cellStyle name="Normal 91 196" xfId="6929"/>
    <cellStyle name="Normal 91 197" xfId="6930"/>
    <cellStyle name="Normal 91 198" xfId="6931"/>
    <cellStyle name="Normal 91 199" xfId="6932"/>
    <cellStyle name="Normal 91 2" xfId="6933"/>
    <cellStyle name="Normal 91 20" xfId="6934"/>
    <cellStyle name="Normal 91 200" xfId="6935"/>
    <cellStyle name="Normal 91 201" xfId="6936"/>
    <cellStyle name="Normal 91 21" xfId="6937"/>
    <cellStyle name="Normal 91 22" xfId="6938"/>
    <cellStyle name="Normal 91 23" xfId="6939"/>
    <cellStyle name="Normal 91 24" xfId="6940"/>
    <cellStyle name="Normal 91 25" xfId="6941"/>
    <cellStyle name="Normal 91 26" xfId="6942"/>
    <cellStyle name="Normal 91 27" xfId="6943"/>
    <cellStyle name="Normal 91 28" xfId="6944"/>
    <cellStyle name="Normal 91 29" xfId="6945"/>
    <cellStyle name="Normal 91 3" xfId="6946"/>
    <cellStyle name="Normal 91 30" xfId="6947"/>
    <cellStyle name="Normal 91 31" xfId="6948"/>
    <cellStyle name="Normal 91 32" xfId="6949"/>
    <cellStyle name="Normal 91 33" xfId="6950"/>
    <cellStyle name="Normal 91 34" xfId="6951"/>
    <cellStyle name="Normal 91 35" xfId="6952"/>
    <cellStyle name="Normal 91 36" xfId="6953"/>
    <cellStyle name="Normal 91 37" xfId="6954"/>
    <cellStyle name="Normal 91 38" xfId="6955"/>
    <cellStyle name="Normal 91 39" xfId="6956"/>
    <cellStyle name="Normal 91 4" xfId="6957"/>
    <cellStyle name="Normal 91 40" xfId="6958"/>
    <cellStyle name="Normal 91 41" xfId="6959"/>
    <cellStyle name="Normal 91 42" xfId="6960"/>
    <cellStyle name="Normal 91 43" xfId="6961"/>
    <cellStyle name="Normal 91 44" xfId="6962"/>
    <cellStyle name="Normal 91 45" xfId="6963"/>
    <cellStyle name="Normal 91 46" xfId="6964"/>
    <cellStyle name="Normal 91 47" xfId="6965"/>
    <cellStyle name="Normal 91 48" xfId="6966"/>
    <cellStyle name="Normal 91 49" xfId="6967"/>
    <cellStyle name="Normal 91 5" xfId="6968"/>
    <cellStyle name="Normal 91 50" xfId="6969"/>
    <cellStyle name="Normal 91 51" xfId="6970"/>
    <cellStyle name="Normal 91 52" xfId="6971"/>
    <cellStyle name="Normal 91 53" xfId="6972"/>
    <cellStyle name="Normal 91 54" xfId="6973"/>
    <cellStyle name="Normal 91 55" xfId="6974"/>
    <cellStyle name="Normal 91 56" xfId="6975"/>
    <cellStyle name="Normal 91 57" xfId="6976"/>
    <cellStyle name="Normal 91 58" xfId="6977"/>
    <cellStyle name="Normal 91 59" xfId="6978"/>
    <cellStyle name="Normal 91 6" xfId="6979"/>
    <cellStyle name="Normal 91 60" xfId="6980"/>
    <cellStyle name="Normal 91 61" xfId="6981"/>
    <cellStyle name="Normal 91 62" xfId="6982"/>
    <cellStyle name="Normal 91 63" xfId="6983"/>
    <cellStyle name="Normal 91 64" xfId="6984"/>
    <cellStyle name="Normal 91 65" xfId="6985"/>
    <cellStyle name="Normal 91 66" xfId="6986"/>
    <cellStyle name="Normal 91 67" xfId="6987"/>
    <cellStyle name="Normal 91 68" xfId="6988"/>
    <cellStyle name="Normal 91 69" xfId="6989"/>
    <cellStyle name="Normal 91 7" xfId="6990"/>
    <cellStyle name="Normal 91 70" xfId="6991"/>
    <cellStyle name="Normal 91 71" xfId="6992"/>
    <cellStyle name="Normal 91 72" xfId="6993"/>
    <cellStyle name="Normal 91 73" xfId="6994"/>
    <cellStyle name="Normal 91 74" xfId="6995"/>
    <cellStyle name="Normal 91 75" xfId="6996"/>
    <cellStyle name="Normal 91 76" xfId="6997"/>
    <cellStyle name="Normal 91 77" xfId="6998"/>
    <cellStyle name="Normal 91 78" xfId="6999"/>
    <cellStyle name="Normal 91 79" xfId="7000"/>
    <cellStyle name="Normal 91 8" xfId="7001"/>
    <cellStyle name="Normal 91 80" xfId="7002"/>
    <cellStyle name="Normal 91 81" xfId="7003"/>
    <cellStyle name="Normal 91 82" xfId="7004"/>
    <cellStyle name="Normal 91 83" xfId="7005"/>
    <cellStyle name="Normal 91 84" xfId="7006"/>
    <cellStyle name="Normal 91 85" xfId="7007"/>
    <cellStyle name="Normal 91 86" xfId="7008"/>
    <cellStyle name="Normal 91 87" xfId="7009"/>
    <cellStyle name="Normal 91 88" xfId="7010"/>
    <cellStyle name="Normal 91 89" xfId="7011"/>
    <cellStyle name="Normal 91 9" xfId="7012"/>
    <cellStyle name="Normal 91 90" xfId="7013"/>
    <cellStyle name="Normal 91 91" xfId="7014"/>
    <cellStyle name="Normal 91 92" xfId="7015"/>
    <cellStyle name="Normal 91 93" xfId="7016"/>
    <cellStyle name="Normal 91 94" xfId="7017"/>
    <cellStyle name="Normal 91 95" xfId="7018"/>
    <cellStyle name="Normal 91 96" xfId="7019"/>
    <cellStyle name="Normal 91 97" xfId="7020"/>
    <cellStyle name="Normal 91 98" xfId="7021"/>
    <cellStyle name="Normal 91 99" xfId="7022"/>
    <cellStyle name="Normal 92" xfId="7023"/>
    <cellStyle name="Normal 93" xfId="7024"/>
    <cellStyle name="Normal 94" xfId="7025"/>
    <cellStyle name="Normal 95" xfId="7026"/>
    <cellStyle name="Normal 96" xfId="7027"/>
    <cellStyle name="Normal 97" xfId="7028"/>
    <cellStyle name="Normal 98" xfId="7029"/>
    <cellStyle name="Normal 99" xfId="7030"/>
    <cellStyle name="Normal_2004_09_sigortacı gazetesisektör1" xfId="2"/>
    <cellStyle name="Normál_JELENTO" xfId="7031"/>
    <cellStyle name="Normale_INDIA_Allegato3" xfId="7032"/>
    <cellStyle name="normální_Pla" xfId="7033"/>
    <cellStyle name="Normalny_Arkusz1 (2)" xfId="7034"/>
    <cellStyle name="Normalshade" xfId="7035"/>
    <cellStyle name="Normalshade 2" xfId="7036"/>
    <cellStyle name="Not 2" xfId="7037"/>
    <cellStyle name="Not 2 2" xfId="7038"/>
    <cellStyle name="Notas" xfId="7039"/>
    <cellStyle name="Notas 10" xfId="7040"/>
    <cellStyle name="Notas 10 2" xfId="7041"/>
    <cellStyle name="Notas 11" xfId="7042"/>
    <cellStyle name="Notas 11 2" xfId="7043"/>
    <cellStyle name="Notas 12" xfId="7044"/>
    <cellStyle name="Notas 13" xfId="7045"/>
    <cellStyle name="Notas 14" xfId="7046"/>
    <cellStyle name="Notas 15" xfId="7047"/>
    <cellStyle name="Notas 16" xfId="7048"/>
    <cellStyle name="Notas 17" xfId="7049"/>
    <cellStyle name="Notas 18" xfId="7050"/>
    <cellStyle name="Notas 19" xfId="7051"/>
    <cellStyle name="Notas 2" xfId="7052"/>
    <cellStyle name="Notas 2 2" xfId="7053"/>
    <cellStyle name="Notas 2 2 2" xfId="7054"/>
    <cellStyle name="Notas 2 3" xfId="7055"/>
    <cellStyle name="Notas 2 3 2" xfId="7056"/>
    <cellStyle name="Notas 2 4" xfId="7057"/>
    <cellStyle name="Notas 2 4 2" xfId="7058"/>
    <cellStyle name="Notas 2 5" xfId="7059"/>
    <cellStyle name="Notas 2 6" xfId="7060"/>
    <cellStyle name="Notas 20" xfId="7061"/>
    <cellStyle name="Notas 21" xfId="7062"/>
    <cellStyle name="Notas 22" xfId="7063"/>
    <cellStyle name="Notas 3" xfId="7064"/>
    <cellStyle name="Notas 3 2" xfId="7065"/>
    <cellStyle name="Notas 3 2 2" xfId="7066"/>
    <cellStyle name="Notas 3 3" xfId="7067"/>
    <cellStyle name="Notas 3 3 2" xfId="7068"/>
    <cellStyle name="Notas 3 4" xfId="7069"/>
    <cellStyle name="Notas 3 4 2" xfId="7070"/>
    <cellStyle name="Notas 3 5" xfId="7071"/>
    <cellStyle name="Notas 4" xfId="7072"/>
    <cellStyle name="Notas 4 2" xfId="7073"/>
    <cellStyle name="Notas 4 2 2" xfId="7074"/>
    <cellStyle name="Notas 4 3" xfId="7075"/>
    <cellStyle name="Notas 4 3 2" xfId="7076"/>
    <cellStyle name="Notas 4 4" xfId="7077"/>
    <cellStyle name="Notas 4 4 2" xfId="7078"/>
    <cellStyle name="Notas 4 5" xfId="7079"/>
    <cellStyle name="Notas 5" xfId="7080"/>
    <cellStyle name="Notas 5 2" xfId="7081"/>
    <cellStyle name="Notas 5 2 2" xfId="7082"/>
    <cellStyle name="Notas 5 3" xfId="7083"/>
    <cellStyle name="Notas 5 3 2" xfId="7084"/>
    <cellStyle name="Notas 5 4" xfId="7085"/>
    <cellStyle name="Notas 6" xfId="7086"/>
    <cellStyle name="Notas 6 2" xfId="7087"/>
    <cellStyle name="Notas 7" xfId="7088"/>
    <cellStyle name="Notas 7 2" xfId="7089"/>
    <cellStyle name="Notas 8" xfId="7090"/>
    <cellStyle name="Notas 8 2" xfId="7091"/>
    <cellStyle name="Notas 9" xfId="7092"/>
    <cellStyle name="Notas 9 2" xfId="7093"/>
    <cellStyle name="Notas_Debt Profile" xfId="7094"/>
    <cellStyle name="Note 2" xfId="7095"/>
    <cellStyle name="Note 2 10" xfId="7096"/>
    <cellStyle name="Note 2 11" xfId="7097"/>
    <cellStyle name="Note 2 12" xfId="7098"/>
    <cellStyle name="Note 2 13" xfId="7099"/>
    <cellStyle name="Note 2 14" xfId="7100"/>
    <cellStyle name="Note 2 15" xfId="7101"/>
    <cellStyle name="Note 2 16" xfId="7102"/>
    <cellStyle name="Note 2 2" xfId="7103"/>
    <cellStyle name="Note 2 2 2" xfId="7104"/>
    <cellStyle name="Note 2 2 3" xfId="7105"/>
    <cellStyle name="Note 2 3" xfId="7106"/>
    <cellStyle name="Note 2 3 2" xfId="7107"/>
    <cellStyle name="Note 2 3 3" xfId="7108"/>
    <cellStyle name="Note 2 4" xfId="7109"/>
    <cellStyle name="Note 2 4 2" xfId="7110"/>
    <cellStyle name="Note 2 5" xfId="7111"/>
    <cellStyle name="Note 2 5 2" xfId="7112"/>
    <cellStyle name="Note 2 6" xfId="7113"/>
    <cellStyle name="Note 2 7" xfId="7114"/>
    <cellStyle name="Note 2 8" xfId="7115"/>
    <cellStyle name="Note 2 9" xfId="7116"/>
    <cellStyle name="Note 3" xfId="7117"/>
    <cellStyle name="Note 3 2" xfId="7118"/>
    <cellStyle name="Note 3 2 2" xfId="7119"/>
    <cellStyle name="Note 3 2 2 2" xfId="7120"/>
    <cellStyle name="Note 3 2 3" xfId="7121"/>
    <cellStyle name="Note 3 3" xfId="7122"/>
    <cellStyle name="Note 3 3 2" xfId="7123"/>
    <cellStyle name="Note 3 4" xfId="7124"/>
    <cellStyle name="Note 4" xfId="7125"/>
    <cellStyle name="Note 4 2" xfId="7126"/>
    <cellStyle name="Note 5" xfId="7127"/>
    <cellStyle name="Note 5 2" xfId="7128"/>
    <cellStyle name="Note 6" xfId="7129"/>
    <cellStyle name="Note 6 2" xfId="7130"/>
    <cellStyle name="Note 7" xfId="7131"/>
    <cellStyle name="Note 7 2" xfId="7132"/>
    <cellStyle name="Note 8" xfId="7133"/>
    <cellStyle name="Note 8 2" xfId="7134"/>
    <cellStyle name="Notes" xfId="7135"/>
    <cellStyle name="Notitie" xfId="7136"/>
    <cellStyle name="Notitie 10" xfId="7137"/>
    <cellStyle name="Notitie 10 2" xfId="7138"/>
    <cellStyle name="Notitie 11" xfId="7139"/>
    <cellStyle name="Notitie 11 2" xfId="7140"/>
    <cellStyle name="Notitie 2" xfId="7141"/>
    <cellStyle name="Notitie 2 2" xfId="7142"/>
    <cellStyle name="Notitie 2 2 2" xfId="7143"/>
    <cellStyle name="Notitie 2 2 3" xfId="7144"/>
    <cellStyle name="Notitie 2 3" xfId="7145"/>
    <cellStyle name="Notitie 2 3 2" xfId="7146"/>
    <cellStyle name="Notitie 2 4" xfId="7147"/>
    <cellStyle name="Notitie 2 4 2" xfId="7148"/>
    <cellStyle name="Notitie 2 5" xfId="7149"/>
    <cellStyle name="Notitie 2 5 2" xfId="7150"/>
    <cellStyle name="Notitie 2 6" xfId="7151"/>
    <cellStyle name="Notitie 3" xfId="7152"/>
    <cellStyle name="Notitie 3 2" xfId="7153"/>
    <cellStyle name="Notitie 3 2 2" xfId="7154"/>
    <cellStyle name="Notitie 3 2 3" xfId="7155"/>
    <cellStyle name="Notitie 3 3" xfId="7156"/>
    <cellStyle name="Notitie 3 3 2" xfId="7157"/>
    <cellStyle name="Notitie 3 4" xfId="7158"/>
    <cellStyle name="Notitie 3 4 2" xfId="7159"/>
    <cellStyle name="Notitie 3 5" xfId="7160"/>
    <cellStyle name="Notitie 3 5 2" xfId="7161"/>
    <cellStyle name="Notitie 3 6" xfId="7162"/>
    <cellStyle name="Notitie 4" xfId="7163"/>
    <cellStyle name="Notitie 4 2" xfId="7164"/>
    <cellStyle name="Notitie 4 2 2" xfId="7165"/>
    <cellStyle name="Notitie 4 3" xfId="7166"/>
    <cellStyle name="Notitie 4 3 2" xfId="7167"/>
    <cellStyle name="Notitie 4 4" xfId="7168"/>
    <cellStyle name="Notitie 4 4 2" xfId="7169"/>
    <cellStyle name="Notitie 4 5" xfId="7170"/>
    <cellStyle name="Notitie 5" xfId="7171"/>
    <cellStyle name="Notitie 5 2" xfId="7172"/>
    <cellStyle name="Notitie 5 2 2" xfId="7173"/>
    <cellStyle name="Notitie 5 3" xfId="7174"/>
    <cellStyle name="Notitie 5 3 2" xfId="7175"/>
    <cellStyle name="Notitie 5 4" xfId="7176"/>
    <cellStyle name="Notitie 6" xfId="7177"/>
    <cellStyle name="Notitie 6 2" xfId="7178"/>
    <cellStyle name="Notitie 7" xfId="7179"/>
    <cellStyle name="Notitie 7 2" xfId="7180"/>
    <cellStyle name="Notitie 8" xfId="7181"/>
    <cellStyle name="Notitie 8 2" xfId="7182"/>
    <cellStyle name="Notitie 9" xfId="7183"/>
    <cellStyle name="Notitie 9 2" xfId="7184"/>
    <cellStyle name="Notitie_Debt Profile" xfId="7185"/>
    <cellStyle name="Noyan" xfId="7186"/>
    <cellStyle name="Noyan 2" xfId="7187"/>
    <cellStyle name="Nötr 2" xfId="7188"/>
    <cellStyle name="Nötr 2 2" xfId="7189"/>
    <cellStyle name="Nötr 2 2 2" xfId="7190"/>
    <cellStyle name="Nötr 2 2 2 2" xfId="7191"/>
    <cellStyle name="Nötr 2 2 3" xfId="7192"/>
    <cellStyle name="Nötr 2 3" xfId="7193"/>
    <cellStyle name="nplosion" xfId="7194"/>
    <cellStyle name="OBI_ColHeader" xfId="7195"/>
    <cellStyle name="Œ…‹æØ‚è [0.00]_laroux" xfId="7196"/>
    <cellStyle name="Œ…‹æØ‚è_laroux" xfId="7197"/>
    <cellStyle name="Ôèíàíñîâûé [0]_PERSONAL" xfId="7198"/>
    <cellStyle name="Ôèíàíñîâûé_PERSONAL" xfId="7199"/>
    <cellStyle name="ok!" xfId="7200"/>
    <cellStyle name="ok!%" xfId="7201"/>
    <cellStyle name="Old_Inactive" xfId="7202"/>
    <cellStyle name="Ongedefinieerd" xfId="7203"/>
    <cellStyle name="Ongedefinieerd 2" xfId="7204"/>
    <cellStyle name="Ongedefinieerd 3" xfId="7205"/>
    <cellStyle name="Ongeldig" xfId="7206"/>
    <cellStyle name="Ongeldig 2" xfId="7207"/>
    <cellStyle name="Original" xfId="7208"/>
    <cellStyle name="Osborne" xfId="7209"/>
    <cellStyle name="Output 2" xfId="7210"/>
    <cellStyle name="Output 2 10" xfId="7211"/>
    <cellStyle name="Output 2 11" xfId="7212"/>
    <cellStyle name="Output 2 12" xfId="7213"/>
    <cellStyle name="Output 2 13" xfId="7214"/>
    <cellStyle name="Output 2 14" xfId="7215"/>
    <cellStyle name="Output 2 15" xfId="7216"/>
    <cellStyle name="Output 2 2" xfId="7217"/>
    <cellStyle name="Output 2 3" xfId="7218"/>
    <cellStyle name="Output 2 3 2" xfId="7219"/>
    <cellStyle name="Output 2 4" xfId="7220"/>
    <cellStyle name="Output 2 4 2" xfId="7221"/>
    <cellStyle name="Output 2 5" xfId="7222"/>
    <cellStyle name="Output 2 6" xfId="7223"/>
    <cellStyle name="Output 2 7" xfId="7224"/>
    <cellStyle name="Output 2 8" xfId="7225"/>
    <cellStyle name="Output 2 9" xfId="7226"/>
    <cellStyle name="Output 3" xfId="7227"/>
    <cellStyle name="Output 3 2" xfId="7228"/>
    <cellStyle name="Output 4" xfId="7229"/>
    <cellStyle name="Output 4 2" xfId="7230"/>
    <cellStyle name="Output 5" xfId="7231"/>
    <cellStyle name="Output 5 2" xfId="7232"/>
    <cellStyle name="Output 6" xfId="7233"/>
    <cellStyle name="Output 6 2" xfId="7234"/>
    <cellStyle name="Output 7" xfId="7235"/>
    <cellStyle name="Output 7 2" xfId="7236"/>
    <cellStyle name="Output 8" xfId="7237"/>
    <cellStyle name="Output 8 2" xfId="7238"/>
    <cellStyle name="ParaBirimi [0] 2" xfId="7239"/>
    <cellStyle name="ParaBirimi 2" xfId="7240"/>
    <cellStyle name="Percen - Biçem1" xfId="7241"/>
    <cellStyle name="Percen - Biçem1 2" xfId="7242"/>
    <cellStyle name="Percent [0]" xfId="7243"/>
    <cellStyle name="Percent [0] 10" xfId="7244"/>
    <cellStyle name="Percent [0] 2" xfId="7245"/>
    <cellStyle name="Percent [0] 3" xfId="7246"/>
    <cellStyle name="Percent [0] 4" xfId="7247"/>
    <cellStyle name="Percent [0] 5" xfId="7248"/>
    <cellStyle name="Percent [0] 6" xfId="7249"/>
    <cellStyle name="Percent [0] 7" xfId="7250"/>
    <cellStyle name="Percent [0] 8" xfId="7251"/>
    <cellStyle name="Percent [0] 9" xfId="7252"/>
    <cellStyle name="Percent [00]" xfId="7253"/>
    <cellStyle name="Percent [2]" xfId="7254"/>
    <cellStyle name="Percent [2] 10" xfId="7255"/>
    <cellStyle name="Percent [2] 2" xfId="7256"/>
    <cellStyle name="Percent [2] 2 2" xfId="7257"/>
    <cellStyle name="Percent [2] 2 2 2" xfId="7258"/>
    <cellStyle name="Percent [2] 2 3" xfId="7259"/>
    <cellStyle name="Percent [2] 2 3 2" xfId="7260"/>
    <cellStyle name="Percent [2] 3" xfId="7261"/>
    <cellStyle name="Percent [2] 3 2" xfId="7262"/>
    <cellStyle name="Percent [2] 3 2 2" xfId="7263"/>
    <cellStyle name="Percent [2] 3 3" xfId="7264"/>
    <cellStyle name="Percent [2] 4" xfId="7265"/>
    <cellStyle name="Percent [2] 4 2" xfId="7266"/>
    <cellStyle name="Percent [2] 5" xfId="7267"/>
    <cellStyle name="Percent [2] 5 2" xfId="7268"/>
    <cellStyle name="Percent [2] 6" xfId="7269"/>
    <cellStyle name="Percent [2] 7" xfId="7270"/>
    <cellStyle name="Percent [2] 8" xfId="7271"/>
    <cellStyle name="Percent [2] 9" xfId="7272"/>
    <cellStyle name="Percent 10" xfId="7273"/>
    <cellStyle name="Percent 11" xfId="7274"/>
    <cellStyle name="Percent 12" xfId="7275"/>
    <cellStyle name="Percent 13" xfId="7276"/>
    <cellStyle name="Percent 14" xfId="7277"/>
    <cellStyle name="Percent 15" xfId="7278"/>
    <cellStyle name="Percent 16" xfId="7279"/>
    <cellStyle name="Percent 17" xfId="7280"/>
    <cellStyle name="Percent 17 2" xfId="7281"/>
    <cellStyle name="Percent 18" xfId="7282"/>
    <cellStyle name="Percent 18 2" xfId="7283"/>
    <cellStyle name="Percent 19" xfId="7284"/>
    <cellStyle name="Percent 19 2" xfId="7285"/>
    <cellStyle name="Percent 19 2 2" xfId="7286"/>
    <cellStyle name="Percent 19 2 2 2" xfId="7287"/>
    <cellStyle name="Percent 19 2 3" xfId="7288"/>
    <cellStyle name="Percent 19 2 4" xfId="7289"/>
    <cellStyle name="Percent 19 2 5" xfId="7290"/>
    <cellStyle name="Percent 19 3" xfId="7291"/>
    <cellStyle name="Percent 19 3 2" xfId="7292"/>
    <cellStyle name="Percent 19 3 2 2" xfId="7293"/>
    <cellStyle name="Percent 19 3 3" xfId="7294"/>
    <cellStyle name="Percent 19 3 4" xfId="7295"/>
    <cellStyle name="Percent 19 3 5" xfId="7296"/>
    <cellStyle name="Percent 19 4" xfId="7297"/>
    <cellStyle name="Percent 19 4 2" xfId="7298"/>
    <cellStyle name="Percent 19 4 2 2" xfId="7299"/>
    <cellStyle name="Percent 19 4 3" xfId="7300"/>
    <cellStyle name="Percent 19 4 4" xfId="7301"/>
    <cellStyle name="Percent 19 4 5" xfId="7302"/>
    <cellStyle name="Percent 19 5" xfId="7303"/>
    <cellStyle name="Percent 19 5 2" xfId="7304"/>
    <cellStyle name="Percent 19 6" xfId="7305"/>
    <cellStyle name="Percent 19 7" xfId="7306"/>
    <cellStyle name="Percent 19 8" xfId="7307"/>
    <cellStyle name="Percent 2" xfId="7308"/>
    <cellStyle name="Percent 2 10" xfId="7309"/>
    <cellStyle name="Percent 2 2" xfId="7310"/>
    <cellStyle name="Percent 2 2 2" xfId="7311"/>
    <cellStyle name="Percent 2 2 3" xfId="7312"/>
    <cellStyle name="Percent 2 3" xfId="7313"/>
    <cellStyle name="Percent 2 4" xfId="7314"/>
    <cellStyle name="Percent 2 5" xfId="7315"/>
    <cellStyle name="Percent 2 6" xfId="7316"/>
    <cellStyle name="Percent 2 7" xfId="7317"/>
    <cellStyle name="Percent 2 8" xfId="7318"/>
    <cellStyle name="Percent 2 9" xfId="7319"/>
    <cellStyle name="Percent 20" xfId="7320"/>
    <cellStyle name="Percent 20 2" xfId="7321"/>
    <cellStyle name="Percent 20 3" xfId="7322"/>
    <cellStyle name="Percent 21" xfId="7323"/>
    <cellStyle name="Percent 22" xfId="7324"/>
    <cellStyle name="Percent 23" xfId="7325"/>
    <cellStyle name="Percent 3" xfId="7326"/>
    <cellStyle name="Percent 3 10" xfId="7327"/>
    <cellStyle name="Percent 3 2" xfId="7328"/>
    <cellStyle name="Percent 3 3" xfId="7329"/>
    <cellStyle name="Percent 3 4" xfId="7330"/>
    <cellStyle name="Percent 3 5" xfId="7331"/>
    <cellStyle name="Percent 3 6" xfId="7332"/>
    <cellStyle name="Percent 3 7" xfId="7333"/>
    <cellStyle name="Percent 3 8" xfId="7334"/>
    <cellStyle name="Percent 3 9" xfId="7335"/>
    <cellStyle name="Percent 4" xfId="7336"/>
    <cellStyle name="Percent 5" xfId="7337"/>
    <cellStyle name="Percent 6" xfId="7338"/>
    <cellStyle name="Percent 7" xfId="7339"/>
    <cellStyle name="Percent 7 2" xfId="7340"/>
    <cellStyle name="Percent 8" xfId="7341"/>
    <cellStyle name="Percent 9" xfId="7342"/>
    <cellStyle name="PERCENTAGE" xfId="7343"/>
    <cellStyle name="Percentpt" xfId="7344"/>
    <cellStyle name="Percentptlk" xfId="7345"/>
    <cellStyle name="PO BORDER" xfId="7346"/>
    <cellStyle name="Porcentaje" xfId="7347"/>
    <cellStyle name="Porcentual 2" xfId="7348"/>
    <cellStyle name="Porcentual 2 2" xfId="7349"/>
    <cellStyle name="PrePop Currency (0)" xfId="7350"/>
    <cellStyle name="PrePop Currency (2)" xfId="7351"/>
    <cellStyle name="PrePop Units (0)" xfId="7352"/>
    <cellStyle name="PrePop Units (1)" xfId="7353"/>
    <cellStyle name="PrePop Units (2)" xfId="7354"/>
    <cellStyle name="Procent 2" xfId="7355"/>
    <cellStyle name="Procent 2 2" xfId="7356"/>
    <cellStyle name="Procent 2 3" xfId="7357"/>
    <cellStyle name="Procent 2 4" xfId="7358"/>
    <cellStyle name="Procent 2 5" xfId="7359"/>
    <cellStyle name="Procent 3" xfId="7360"/>
    <cellStyle name="Procent 4" xfId="7361"/>
    <cellStyle name="PSChar" xfId="7362"/>
    <cellStyle name="PSChar 2" xfId="7363"/>
    <cellStyle name="PSChar 2 2" xfId="7364"/>
    <cellStyle name="PSDate" xfId="7365"/>
    <cellStyle name="PSDate 2" xfId="7366"/>
    <cellStyle name="PSDate 2 2" xfId="7367"/>
    <cellStyle name="PSDec" xfId="7368"/>
    <cellStyle name="PSDec 2" xfId="7369"/>
    <cellStyle name="PSDec 2 2" xfId="7370"/>
    <cellStyle name="PSHeading" xfId="7371"/>
    <cellStyle name="PSHeading 2" xfId="7372"/>
    <cellStyle name="PSHeading 2 2" xfId="7373"/>
    <cellStyle name="PSHeading 3" xfId="7374"/>
    <cellStyle name="PSHeading_2010 Segmentation of US business for Group Stat Supplement v03" xfId="7375"/>
    <cellStyle name="PSInt" xfId="7376"/>
    <cellStyle name="PSInt 2" xfId="7377"/>
    <cellStyle name="PSInt 2 2" xfId="7378"/>
    <cellStyle name="PSSpacer" xfId="7379"/>
    <cellStyle name="PSSpacer 2" xfId="7380"/>
    <cellStyle name="PSSpacer 2 2" xfId="7381"/>
    <cellStyle name="Punto" xfId="7382"/>
    <cellStyle name="Punto0" xfId="7383"/>
    <cellStyle name="PutnamPh#" xfId="7384"/>
    <cellStyle name="R03A" xfId="7385"/>
    <cellStyle name="R04L" xfId="7386"/>
    <cellStyle name="recycled" xfId="7387"/>
    <cellStyle name="recycled 2" xfId="7388"/>
    <cellStyle name="Red" xfId="7389"/>
    <cellStyle name="Red 2" xfId="7390"/>
    <cellStyle name="red date" xfId="7391"/>
    <cellStyle name="Reset  - Opmaakprofiel7" xfId="7392"/>
    <cellStyle name="RevList" xfId="7393"/>
    <cellStyle name="Salida" xfId="7394"/>
    <cellStyle name="Salida 10" xfId="7395"/>
    <cellStyle name="Salida 10 2" xfId="7396"/>
    <cellStyle name="Salida 11" xfId="7397"/>
    <cellStyle name="Salida 11 2" xfId="7398"/>
    <cellStyle name="Salida 12" xfId="7399"/>
    <cellStyle name="Salida 13" xfId="7400"/>
    <cellStyle name="Salida 14" xfId="7401"/>
    <cellStyle name="Salida 15" xfId="7402"/>
    <cellStyle name="Salida 16" xfId="7403"/>
    <cellStyle name="Salida 17" xfId="7404"/>
    <cellStyle name="Salida 18" xfId="7405"/>
    <cellStyle name="Salida 19" xfId="7406"/>
    <cellStyle name="Salida 2" xfId="7407"/>
    <cellStyle name="Salida 2 2" xfId="7408"/>
    <cellStyle name="Salida 2 2 2" xfId="7409"/>
    <cellStyle name="Salida 2 3" xfId="7410"/>
    <cellStyle name="Salida 2 3 2" xfId="7411"/>
    <cellStyle name="Salida 2 4" xfId="7412"/>
    <cellStyle name="Salida 2 4 2" xfId="7413"/>
    <cellStyle name="Salida 2 5" xfId="7414"/>
    <cellStyle name="Salida 20" xfId="7415"/>
    <cellStyle name="Salida 21" xfId="7416"/>
    <cellStyle name="Salida 22" xfId="7417"/>
    <cellStyle name="Salida 3" xfId="7418"/>
    <cellStyle name="Salida 3 2" xfId="7419"/>
    <cellStyle name="Salida 3 2 2" xfId="7420"/>
    <cellStyle name="Salida 3 3" xfId="7421"/>
    <cellStyle name="Salida 3 3 2" xfId="7422"/>
    <cellStyle name="Salida 3 4" xfId="7423"/>
    <cellStyle name="Salida 3 4 2" xfId="7424"/>
    <cellStyle name="Salida 3 5" xfId="7425"/>
    <cellStyle name="Salida 4" xfId="7426"/>
    <cellStyle name="Salida 4 2" xfId="7427"/>
    <cellStyle name="Salida 4 2 2" xfId="7428"/>
    <cellStyle name="Salida 4 3" xfId="7429"/>
    <cellStyle name="Salida 4 3 2" xfId="7430"/>
    <cellStyle name="Salida 4 4" xfId="7431"/>
    <cellStyle name="Salida 4 4 2" xfId="7432"/>
    <cellStyle name="Salida 4 5" xfId="7433"/>
    <cellStyle name="Salida 5" xfId="7434"/>
    <cellStyle name="Salida 5 2" xfId="7435"/>
    <cellStyle name="Salida 5 2 2" xfId="7436"/>
    <cellStyle name="Salida 5 3" xfId="7437"/>
    <cellStyle name="Salida 5 3 2" xfId="7438"/>
    <cellStyle name="Salida 5 4" xfId="7439"/>
    <cellStyle name="Salida 6" xfId="7440"/>
    <cellStyle name="Salida 6 2" xfId="7441"/>
    <cellStyle name="Salida 7" xfId="7442"/>
    <cellStyle name="Salida 7 2" xfId="7443"/>
    <cellStyle name="Salida 8" xfId="7444"/>
    <cellStyle name="Salida 8 2" xfId="7445"/>
    <cellStyle name="Salida 9" xfId="7446"/>
    <cellStyle name="Salida 9 2" xfId="7447"/>
    <cellStyle name="Salida_Debt Profile" xfId="7448"/>
    <cellStyle name="SAPError" xfId="7449"/>
    <cellStyle name="SAPError 10" xfId="7450"/>
    <cellStyle name="SAPError 2" xfId="7451"/>
    <cellStyle name="SAPError 2 2" xfId="7452"/>
    <cellStyle name="SAPError 3" xfId="7453"/>
    <cellStyle name="SAPError 3 2" xfId="7454"/>
    <cellStyle name="SAPError 4" xfId="7455"/>
    <cellStyle name="SAPError 4 2" xfId="7456"/>
    <cellStyle name="SAPError 5" xfId="7457"/>
    <cellStyle name="SAPError 5 2" xfId="7458"/>
    <cellStyle name="SAPError 6" xfId="7459"/>
    <cellStyle name="SAPError 6 2" xfId="7460"/>
    <cellStyle name="SAPError 7" xfId="7461"/>
    <cellStyle name="SAPError 7 2" xfId="7462"/>
    <cellStyle name="SAPError 8" xfId="7463"/>
    <cellStyle name="SAPError 8 2" xfId="7464"/>
    <cellStyle name="SAPError 9" xfId="7465"/>
    <cellStyle name="SAPError 9 2" xfId="7466"/>
    <cellStyle name="SAPKey" xfId="7467"/>
    <cellStyle name="SAPKey 10" xfId="7468"/>
    <cellStyle name="SAPKey 2" xfId="7469"/>
    <cellStyle name="SAPKey 2 2" xfId="7470"/>
    <cellStyle name="SAPKey 3" xfId="7471"/>
    <cellStyle name="SAPKey 3 2" xfId="7472"/>
    <cellStyle name="SAPKey 4" xfId="7473"/>
    <cellStyle name="SAPKey 4 2" xfId="7474"/>
    <cellStyle name="SAPKey 5" xfId="7475"/>
    <cellStyle name="SAPKey 5 2" xfId="7476"/>
    <cellStyle name="SAPKey 6" xfId="7477"/>
    <cellStyle name="SAPKey 6 2" xfId="7478"/>
    <cellStyle name="SAPKey 7" xfId="7479"/>
    <cellStyle name="SAPKey 7 2" xfId="7480"/>
    <cellStyle name="SAPKey 8" xfId="7481"/>
    <cellStyle name="SAPKey 8 2" xfId="7482"/>
    <cellStyle name="SAPKey 9" xfId="7483"/>
    <cellStyle name="SAPKey 9 2" xfId="7484"/>
    <cellStyle name="SAPLocked" xfId="7485"/>
    <cellStyle name="SAPLocked 10" xfId="7486"/>
    <cellStyle name="SAPLocked 2" xfId="7487"/>
    <cellStyle name="SAPLocked 2 2" xfId="7488"/>
    <cellStyle name="SAPLocked 3" xfId="7489"/>
    <cellStyle name="SAPLocked 3 2" xfId="7490"/>
    <cellStyle name="SAPLocked 4" xfId="7491"/>
    <cellStyle name="SAPLocked 4 2" xfId="7492"/>
    <cellStyle name="SAPLocked 5" xfId="7493"/>
    <cellStyle name="SAPLocked 5 2" xfId="7494"/>
    <cellStyle name="SAPLocked 6" xfId="7495"/>
    <cellStyle name="SAPLocked 6 2" xfId="7496"/>
    <cellStyle name="SAPLocked 7" xfId="7497"/>
    <cellStyle name="SAPLocked 7 2" xfId="7498"/>
    <cellStyle name="SAPLocked 8" xfId="7499"/>
    <cellStyle name="SAPLocked 8 2" xfId="7500"/>
    <cellStyle name="SAPLocked 9" xfId="7501"/>
    <cellStyle name="SAPLocked 9 2" xfId="7502"/>
    <cellStyle name="SAPOutput" xfId="7503"/>
    <cellStyle name="SAPOutput 10" xfId="7504"/>
    <cellStyle name="SAPOutput 2" xfId="7505"/>
    <cellStyle name="SAPOutput 2 2" xfId="7506"/>
    <cellStyle name="SAPOutput 3" xfId="7507"/>
    <cellStyle name="SAPOutput 3 2" xfId="7508"/>
    <cellStyle name="SAPOutput 4" xfId="7509"/>
    <cellStyle name="SAPOutput 4 2" xfId="7510"/>
    <cellStyle name="SAPOutput 5" xfId="7511"/>
    <cellStyle name="SAPOutput 5 2" xfId="7512"/>
    <cellStyle name="SAPOutput 6" xfId="7513"/>
    <cellStyle name="SAPOutput 6 2" xfId="7514"/>
    <cellStyle name="SAPOutput 7" xfId="7515"/>
    <cellStyle name="SAPOutput 7 2" xfId="7516"/>
    <cellStyle name="SAPOutput 8" xfId="7517"/>
    <cellStyle name="SAPOutput 8 2" xfId="7518"/>
    <cellStyle name="SAPOutput 9" xfId="7519"/>
    <cellStyle name="SAPOutput 9 2" xfId="7520"/>
    <cellStyle name="SAPSpace" xfId="7521"/>
    <cellStyle name="SAPSpace 10" xfId="7522"/>
    <cellStyle name="SAPSpace 2" xfId="7523"/>
    <cellStyle name="SAPSpace 2 2" xfId="7524"/>
    <cellStyle name="SAPSpace 3" xfId="7525"/>
    <cellStyle name="SAPSpace 3 2" xfId="7526"/>
    <cellStyle name="SAPSpace 4" xfId="7527"/>
    <cellStyle name="SAPSpace 4 2" xfId="7528"/>
    <cellStyle name="SAPSpace 5" xfId="7529"/>
    <cellStyle name="SAPSpace 5 2" xfId="7530"/>
    <cellStyle name="SAPSpace 6" xfId="7531"/>
    <cellStyle name="SAPSpace 6 2" xfId="7532"/>
    <cellStyle name="SAPSpace 7" xfId="7533"/>
    <cellStyle name="SAPSpace 7 2" xfId="7534"/>
    <cellStyle name="SAPSpace 8" xfId="7535"/>
    <cellStyle name="SAPSpace 8 2" xfId="7536"/>
    <cellStyle name="SAPSpace 9" xfId="7537"/>
    <cellStyle name="SAPSpace 9 2" xfId="7538"/>
    <cellStyle name="SAPText" xfId="7539"/>
    <cellStyle name="SAPText 10" xfId="7540"/>
    <cellStyle name="SAPText 2" xfId="7541"/>
    <cellStyle name="SAPText 2 2" xfId="7542"/>
    <cellStyle name="SAPText 3" xfId="7543"/>
    <cellStyle name="SAPText 3 2" xfId="7544"/>
    <cellStyle name="SAPText 4" xfId="7545"/>
    <cellStyle name="SAPText 4 2" xfId="7546"/>
    <cellStyle name="SAPText 5" xfId="7547"/>
    <cellStyle name="SAPText 5 2" xfId="7548"/>
    <cellStyle name="SAPText 6" xfId="7549"/>
    <cellStyle name="SAPText 6 2" xfId="7550"/>
    <cellStyle name="SAPText 7" xfId="7551"/>
    <cellStyle name="SAPText 7 2" xfId="7552"/>
    <cellStyle name="SAPText 8" xfId="7553"/>
    <cellStyle name="SAPText 8 2" xfId="7554"/>
    <cellStyle name="SAPText 9" xfId="7555"/>
    <cellStyle name="SAPText 9 2" xfId="7556"/>
    <cellStyle name="SAPUnLocked" xfId="7557"/>
    <cellStyle name="SAPUnLocked 10" xfId="7558"/>
    <cellStyle name="SAPUnLocked 2" xfId="7559"/>
    <cellStyle name="SAPUnLocked 2 2" xfId="7560"/>
    <cellStyle name="SAPUnLocked 3" xfId="7561"/>
    <cellStyle name="SAPUnLocked 3 2" xfId="7562"/>
    <cellStyle name="SAPUnLocked 4" xfId="7563"/>
    <cellStyle name="SAPUnLocked 4 2" xfId="7564"/>
    <cellStyle name="SAPUnLocked 5" xfId="7565"/>
    <cellStyle name="SAPUnLocked 5 2" xfId="7566"/>
    <cellStyle name="SAPUnLocked 6" xfId="7567"/>
    <cellStyle name="SAPUnLocked 6 2" xfId="7568"/>
    <cellStyle name="SAPUnLocked 7" xfId="7569"/>
    <cellStyle name="SAPUnLocked 7 2" xfId="7570"/>
    <cellStyle name="SAPUnLocked 8" xfId="7571"/>
    <cellStyle name="SAPUnLocked 8 2" xfId="7572"/>
    <cellStyle name="SAPUnLocked 9" xfId="7573"/>
    <cellStyle name="SAPUnLocked 9 2" xfId="7574"/>
    <cellStyle name="SPOl" xfId="7575"/>
    <cellStyle name="SPOl 10" xfId="7576"/>
    <cellStyle name="SPOl 2" xfId="7577"/>
    <cellStyle name="SPOl 3" xfId="7578"/>
    <cellStyle name="SPOl 4" xfId="7579"/>
    <cellStyle name="SPOl 5" xfId="7580"/>
    <cellStyle name="SPOl 6" xfId="7581"/>
    <cellStyle name="SPOl 7" xfId="7582"/>
    <cellStyle name="SPOl 8" xfId="7583"/>
    <cellStyle name="SPOl 9" xfId="7584"/>
    <cellStyle name="Standa - Opmaakprofiel1" xfId="7585"/>
    <cellStyle name="Standa - Opmaakprofiel2" xfId="7586"/>
    <cellStyle name="Standaard 2" xfId="7587"/>
    <cellStyle name="Standaard 2 2" xfId="7588"/>
    <cellStyle name="Standaard 2 3" xfId="7589"/>
    <cellStyle name="Standaard 2 4" xfId="7590"/>
    <cellStyle name="Standaard 2 5" xfId="7591"/>
    <cellStyle name="Standaard 22" xfId="7592"/>
    <cellStyle name="Standaard 22 2" xfId="7593"/>
    <cellStyle name="Standaard 22 3" xfId="7594"/>
    <cellStyle name="Standaard 3" xfId="7595"/>
    <cellStyle name="Standaard 3 2" xfId="7596"/>
    <cellStyle name="Standaard 4" xfId="7597"/>
    <cellStyle name="Standaard 4 2" xfId="7598"/>
    <cellStyle name="Standaard 5" xfId="7599"/>
    <cellStyle name="Standaard 5 2" xfId="7600"/>
    <cellStyle name="Standaard 5 3" xfId="7601"/>
    <cellStyle name="Standaard 6" xfId="7602"/>
    <cellStyle name="Standaard_Dummy maandrapport Feb - Nederland" xfId="7603"/>
    <cellStyle name="STANDARD" xfId="7604"/>
    <cellStyle name="Standard 2" xfId="7605"/>
    <cellStyle name="Standard_Hyperion_Masterdatei_V3" xfId="7606"/>
    <cellStyle name="Stijl 1" xfId="7607"/>
    <cellStyle name="Stijl 1 2" xfId="7608"/>
    <cellStyle name="Stil 1" xfId="7609"/>
    <cellStyle name="Stil 1 10" xfId="7610"/>
    <cellStyle name="Stil 1 2" xfId="7611"/>
    <cellStyle name="Stil 1 3" xfId="7612"/>
    <cellStyle name="Stil 1 4" xfId="7613"/>
    <cellStyle name="Stil 1 5" xfId="7614"/>
    <cellStyle name="Stil 1 6" xfId="7615"/>
    <cellStyle name="Stil 1 7" xfId="7616"/>
    <cellStyle name="Stil 1 8" xfId="7617"/>
    <cellStyle name="Stil 1 9" xfId="7618"/>
    <cellStyle name="STYL0 - Opmaakprofiel1" xfId="7619"/>
    <cellStyle name="STYL1 - Opmaakprofiel2" xfId="7620"/>
    <cellStyle name="STYL2 - Opmaakprofiel3" xfId="7621"/>
    <cellStyle name="STYL3 - Opmaakprofiel4" xfId="7622"/>
    <cellStyle name="STYL4 - Opmaakprofiel5" xfId="7623"/>
    <cellStyle name="STYL5 - Opmaakprofiel6" xfId="7624"/>
    <cellStyle name="STYL6 - Opmaakprofiel7" xfId="7625"/>
    <cellStyle name="STYL7 - Opmaakprofiel8" xfId="7626"/>
    <cellStyle name="Style 1" xfId="7627"/>
    <cellStyle name="Style 1 2" xfId="7628"/>
    <cellStyle name="Style 1 2 2" xfId="7629"/>
    <cellStyle name="Style 1_May'12_Margin_Analysis_Gaudi" xfId="7630"/>
    <cellStyle name="Style 2" xfId="7631"/>
    <cellStyle name="Style 2 2" xfId="7632"/>
    <cellStyle name="Style 3" xfId="7633"/>
    <cellStyle name="Style 3 2" xfId="7634"/>
    <cellStyle name="Style 4" xfId="7635"/>
    <cellStyle name="Style 4 2" xfId="7636"/>
    <cellStyle name="Style 5" xfId="7637"/>
    <cellStyle name="Style 5 2" xfId="7638"/>
    <cellStyle name="Style 6" xfId="7639"/>
    <cellStyle name="Style 6 2" xfId="7640"/>
    <cellStyle name="Style 7" xfId="7641"/>
    <cellStyle name="Style 7 2" xfId="7642"/>
    <cellStyle name="SubTotaal" xfId="7643"/>
    <cellStyle name="SubTotaal 2" xfId="7644"/>
    <cellStyle name="SubTotaal 3" xfId="7645"/>
    <cellStyle name="Subtotal" xfId="7646"/>
    <cellStyle name="surplus" xfId="7647"/>
    <cellStyle name="symbol" xfId="7648"/>
    <cellStyle name="symbol 2" xfId="7649"/>
    <cellStyle name="T_BOLDC" xfId="7650"/>
    <cellStyle name="T_BOLDC 2" xfId="7651"/>
    <cellStyle name="T_BoldLI" xfId="7652"/>
    <cellStyle name="T_BoldLI 2" xfId="7653"/>
    <cellStyle name="T_TextLI" xfId="7654"/>
    <cellStyle name="T_TextLI 2" xfId="7655"/>
    <cellStyle name="Table  - Opmaakprofiel6" xfId="7656"/>
    <cellStyle name="Table  - Opmaakprofiel6 10" xfId="7657"/>
    <cellStyle name="Table  - Opmaakprofiel6 10 2" xfId="7658"/>
    <cellStyle name="Table  - Opmaakprofiel6 10 3" xfId="7659"/>
    <cellStyle name="Table  - Opmaakprofiel6 11" xfId="7660"/>
    <cellStyle name="Table  - Opmaakprofiel6 11 2" xfId="7661"/>
    <cellStyle name="Table  - Opmaakprofiel6 11 3" xfId="7662"/>
    <cellStyle name="Table  - Opmaakprofiel6 12" xfId="7663"/>
    <cellStyle name="Table  - Opmaakprofiel6 12 2" xfId="7664"/>
    <cellStyle name="Table  - Opmaakprofiel6 13" xfId="7665"/>
    <cellStyle name="Table  - Opmaakprofiel6 13 2" xfId="7666"/>
    <cellStyle name="Table  - Opmaakprofiel6 14" xfId="7667"/>
    <cellStyle name="Table  - Opmaakprofiel6 14 2" xfId="7668"/>
    <cellStyle name="Table  - Opmaakprofiel6 15" xfId="7669"/>
    <cellStyle name="Table  - Opmaakprofiel6 15 2" xfId="7670"/>
    <cellStyle name="Table  - Opmaakprofiel6 16" xfId="7671"/>
    <cellStyle name="Table  - Opmaakprofiel6 17" xfId="7672"/>
    <cellStyle name="Table  - Opmaakprofiel6 18" xfId="7673"/>
    <cellStyle name="Table  - Opmaakprofiel6 19" xfId="7674"/>
    <cellStyle name="Table  - Opmaakprofiel6 2" xfId="7675"/>
    <cellStyle name="Table  - Opmaakprofiel6 2 10" xfId="7676"/>
    <cellStyle name="Table  - Opmaakprofiel6 2 11" xfId="7677"/>
    <cellStyle name="Table  - Opmaakprofiel6 2 12" xfId="7678"/>
    <cellStyle name="Table  - Opmaakprofiel6 2 13" xfId="7679"/>
    <cellStyle name="Table  - Opmaakprofiel6 2 14" xfId="7680"/>
    <cellStyle name="Table  - Opmaakprofiel6 2 15" xfId="7681"/>
    <cellStyle name="Table  - Opmaakprofiel6 2 2" xfId="7682"/>
    <cellStyle name="Table  - Opmaakprofiel6 2 2 2" xfId="7683"/>
    <cellStyle name="Table  - Opmaakprofiel6 2 2 3" xfId="7684"/>
    <cellStyle name="Table  - Opmaakprofiel6 2 3" xfId="7685"/>
    <cellStyle name="Table  - Opmaakprofiel6 2 3 2" xfId="7686"/>
    <cellStyle name="Table  - Opmaakprofiel6 2 3 3" xfId="7687"/>
    <cellStyle name="Table  - Opmaakprofiel6 2 4" xfId="7688"/>
    <cellStyle name="Table  - Opmaakprofiel6 2 4 2" xfId="7689"/>
    <cellStyle name="Table  - Opmaakprofiel6 2 4 3" xfId="7690"/>
    <cellStyle name="Table  - Opmaakprofiel6 2 5" xfId="7691"/>
    <cellStyle name="Table  - Opmaakprofiel6 2 5 2" xfId="7692"/>
    <cellStyle name="Table  - Opmaakprofiel6 2 6" xfId="7693"/>
    <cellStyle name="Table  - Opmaakprofiel6 2 6 2" xfId="7694"/>
    <cellStyle name="Table  - Opmaakprofiel6 2 7" xfId="7695"/>
    <cellStyle name="Table  - Opmaakprofiel6 2 7 2" xfId="7696"/>
    <cellStyle name="Table  - Opmaakprofiel6 2 8" xfId="7697"/>
    <cellStyle name="Table  - Opmaakprofiel6 2 8 2" xfId="7698"/>
    <cellStyle name="Table  - Opmaakprofiel6 2 9" xfId="7699"/>
    <cellStyle name="Table  - Opmaakprofiel6 20" xfId="7700"/>
    <cellStyle name="Table  - Opmaakprofiel6 21" xfId="7701"/>
    <cellStyle name="Table  - Opmaakprofiel6 22" xfId="7702"/>
    <cellStyle name="Table  - Opmaakprofiel6 3" xfId="7703"/>
    <cellStyle name="Table  - Opmaakprofiel6 3 2" xfId="7704"/>
    <cellStyle name="Table  - Opmaakprofiel6 3 2 2" xfId="7705"/>
    <cellStyle name="Table  - Opmaakprofiel6 3 2 3" xfId="7706"/>
    <cellStyle name="Table  - Opmaakprofiel6 3 3" xfId="7707"/>
    <cellStyle name="Table  - Opmaakprofiel6 3 3 2" xfId="7708"/>
    <cellStyle name="Table  - Opmaakprofiel6 3 3 3" xfId="7709"/>
    <cellStyle name="Table  - Opmaakprofiel6 3 4" xfId="7710"/>
    <cellStyle name="Table  - Opmaakprofiel6 3 4 2" xfId="7711"/>
    <cellStyle name="Table  - Opmaakprofiel6 3 4 3" xfId="7712"/>
    <cellStyle name="Table  - Opmaakprofiel6 3 5" xfId="7713"/>
    <cellStyle name="Table  - Opmaakprofiel6 3 6" xfId="7714"/>
    <cellStyle name="Table  - Opmaakprofiel6 4" xfId="7715"/>
    <cellStyle name="Table  - Opmaakprofiel6 4 2" xfId="7716"/>
    <cellStyle name="Table  - Opmaakprofiel6 4 2 2" xfId="7717"/>
    <cellStyle name="Table  - Opmaakprofiel6 4 2 3" xfId="7718"/>
    <cellStyle name="Table  - Opmaakprofiel6 4 3" xfId="7719"/>
    <cellStyle name="Table  - Opmaakprofiel6 4 3 2" xfId="7720"/>
    <cellStyle name="Table  - Opmaakprofiel6 4 3 3" xfId="7721"/>
    <cellStyle name="Table  - Opmaakprofiel6 4 4" xfId="7722"/>
    <cellStyle name="Table  - Opmaakprofiel6 4 4 2" xfId="7723"/>
    <cellStyle name="Table  - Opmaakprofiel6 4 4 3" xfId="7724"/>
    <cellStyle name="Table  - Opmaakprofiel6 4 5" xfId="7725"/>
    <cellStyle name="Table  - Opmaakprofiel6 4 6" xfId="7726"/>
    <cellStyle name="Table  - Opmaakprofiel6 5" xfId="7727"/>
    <cellStyle name="Table  - Opmaakprofiel6 5 2" xfId="7728"/>
    <cellStyle name="Table  - Opmaakprofiel6 5 2 2" xfId="7729"/>
    <cellStyle name="Table  - Opmaakprofiel6 5 2 3" xfId="7730"/>
    <cellStyle name="Table  - Opmaakprofiel6 5 3" xfId="7731"/>
    <cellStyle name="Table  - Opmaakprofiel6 5 3 2" xfId="7732"/>
    <cellStyle name="Table  - Opmaakprofiel6 5 3 3" xfId="7733"/>
    <cellStyle name="Table  - Opmaakprofiel6 5 4" xfId="7734"/>
    <cellStyle name="Table  - Opmaakprofiel6 5 5" xfId="7735"/>
    <cellStyle name="Table  - Opmaakprofiel6 6" xfId="7736"/>
    <cellStyle name="Table  - Opmaakprofiel6 6 2" xfId="7737"/>
    <cellStyle name="Table  - Opmaakprofiel6 6 3" xfId="7738"/>
    <cellStyle name="Table  - Opmaakprofiel6 7" xfId="7739"/>
    <cellStyle name="Table  - Opmaakprofiel6 7 2" xfId="7740"/>
    <cellStyle name="Table  - Opmaakprofiel6 7 3" xfId="7741"/>
    <cellStyle name="Table  - Opmaakprofiel6 8" xfId="7742"/>
    <cellStyle name="Table  - Opmaakprofiel6 8 2" xfId="7743"/>
    <cellStyle name="Table  - Opmaakprofiel6 8 3" xfId="7744"/>
    <cellStyle name="Table  - Opmaakprofiel6 9" xfId="7745"/>
    <cellStyle name="Table  - Opmaakprofiel6 9 2" xfId="7746"/>
    <cellStyle name="Table  - Opmaakprofiel6 9 3" xfId="7747"/>
    <cellStyle name="Table  - Opmaakprofiel6_Debt Profile" xfId="7748"/>
    <cellStyle name="tablo" xfId="7749"/>
    <cellStyle name="tablo 10" xfId="7750"/>
    <cellStyle name="tablo 2" xfId="7751"/>
    <cellStyle name="tablo 3" xfId="7752"/>
    <cellStyle name="tablo 4" xfId="7753"/>
    <cellStyle name="tablo 5" xfId="7754"/>
    <cellStyle name="tablo 6" xfId="7755"/>
    <cellStyle name="tablo 7" xfId="7756"/>
    <cellStyle name="tablo 8" xfId="7757"/>
    <cellStyle name="tablo 9" xfId="7758"/>
    <cellStyle name="takvim" xfId="7759"/>
    <cellStyle name="TEXT" xfId="7760"/>
    <cellStyle name="Text Indent A" xfId="7761"/>
    <cellStyle name="Text Indent B" xfId="7762"/>
    <cellStyle name="Text Indent C" xfId="7763"/>
    <cellStyle name="TEXT_akgrt ozet mali tablo" xfId="7764"/>
    <cellStyle name="Texto de advertencia" xfId="7765"/>
    <cellStyle name="Texto explicativo" xfId="7766"/>
    <cellStyle name="Titel" xfId="7767"/>
    <cellStyle name="Titel 2" xfId="7768"/>
    <cellStyle name="Title  - Opmaakprofiel1" xfId="7769"/>
    <cellStyle name="Title 2" xfId="7770"/>
    <cellStyle name="Title 2 2" xfId="7771"/>
    <cellStyle name="Título" xfId="7772"/>
    <cellStyle name="Título 1" xfId="7773"/>
    <cellStyle name="Título 2" xfId="7774"/>
    <cellStyle name="Título 3" xfId="7775"/>
    <cellStyle name="Título_May'12_Margin_Analysis_Gaudi" xfId="7776"/>
    <cellStyle name="tnic" xfId="7777"/>
    <cellStyle name="tnic 2" xfId="7778"/>
    <cellStyle name="Toplam 2" xfId="7779"/>
    <cellStyle name="Toplam 2 2" xfId="7780"/>
    <cellStyle name="Toplam 3" xfId="7781"/>
    <cellStyle name="Totaal" xfId="7782"/>
    <cellStyle name="Totaal 10" xfId="7783"/>
    <cellStyle name="Totaal 11" xfId="7784"/>
    <cellStyle name="Totaal 12" xfId="7785"/>
    <cellStyle name="Totaal 13" xfId="7786"/>
    <cellStyle name="Totaal 14" xfId="7787"/>
    <cellStyle name="Totaal 15" xfId="7788"/>
    <cellStyle name="Totaal 16" xfId="7789"/>
    <cellStyle name="Totaal 17" xfId="7790"/>
    <cellStyle name="Totaal 18" xfId="7791"/>
    <cellStyle name="Totaal 19" xfId="7792"/>
    <cellStyle name="Totaal 2" xfId="7793"/>
    <cellStyle name="Totaal 2 2" xfId="7794"/>
    <cellStyle name="Totaal 2 3" xfId="7795"/>
    <cellStyle name="Totaal 2 4" xfId="7796"/>
    <cellStyle name="Totaal 20" xfId="7797"/>
    <cellStyle name="Totaal 21" xfId="7798"/>
    <cellStyle name="Totaal 22" xfId="7799"/>
    <cellStyle name="Totaal 3" xfId="7800"/>
    <cellStyle name="Totaal 3 2" xfId="7801"/>
    <cellStyle name="Totaal 3 3" xfId="7802"/>
    <cellStyle name="Totaal 3 4" xfId="7803"/>
    <cellStyle name="Totaal 4" xfId="7804"/>
    <cellStyle name="Totaal 4 2" xfId="7805"/>
    <cellStyle name="Totaal 4 3" xfId="7806"/>
    <cellStyle name="Totaal 4 4" xfId="7807"/>
    <cellStyle name="Totaal 5" xfId="7808"/>
    <cellStyle name="Totaal 5 2" xfId="7809"/>
    <cellStyle name="Totaal 5 3" xfId="7810"/>
    <cellStyle name="Totaal 6" xfId="7811"/>
    <cellStyle name="Totaal 7" xfId="7812"/>
    <cellStyle name="Totaal 8" xfId="7813"/>
    <cellStyle name="Totaal 9" xfId="7814"/>
    <cellStyle name="Totaal_Debt Profile" xfId="7815"/>
    <cellStyle name="Total 2" xfId="7816"/>
    <cellStyle name="Total 2 2" xfId="7817"/>
    <cellStyle name="Total 2 3" xfId="7818"/>
    <cellStyle name="Total 2 4" xfId="7819"/>
    <cellStyle name="Totals" xfId="7820"/>
    <cellStyle name="Totals 2" xfId="7821"/>
    <cellStyle name="Totals 3" xfId="7822"/>
    <cellStyle name="TotCol - Opmaakprofiel5" xfId="7823"/>
    <cellStyle name="TotRow - Opmaakprofiel4" xfId="7824"/>
    <cellStyle name="TotRow - Opmaakprofiel4 10" xfId="7825"/>
    <cellStyle name="TotRow - Opmaakprofiel4 10 2" xfId="7826"/>
    <cellStyle name="TotRow - Opmaakprofiel4 10 3" xfId="7827"/>
    <cellStyle name="TotRow - Opmaakprofiel4 11" xfId="7828"/>
    <cellStyle name="TotRow - Opmaakprofiel4 11 2" xfId="7829"/>
    <cellStyle name="TotRow - Opmaakprofiel4 11 3" xfId="7830"/>
    <cellStyle name="TotRow - Opmaakprofiel4 12" xfId="7831"/>
    <cellStyle name="TotRow - Opmaakprofiel4 12 2" xfId="7832"/>
    <cellStyle name="TotRow - Opmaakprofiel4 13" xfId="7833"/>
    <cellStyle name="TotRow - Opmaakprofiel4 13 2" xfId="7834"/>
    <cellStyle name="TotRow - Opmaakprofiel4 14" xfId="7835"/>
    <cellStyle name="TotRow - Opmaakprofiel4 14 2" xfId="7836"/>
    <cellStyle name="TotRow - Opmaakprofiel4 15" xfId="7837"/>
    <cellStyle name="TotRow - Opmaakprofiel4 15 2" xfId="7838"/>
    <cellStyle name="TotRow - Opmaakprofiel4 16" xfId="7839"/>
    <cellStyle name="TotRow - Opmaakprofiel4 17" xfId="7840"/>
    <cellStyle name="TotRow - Opmaakprofiel4 18" xfId="7841"/>
    <cellStyle name="TotRow - Opmaakprofiel4 19" xfId="7842"/>
    <cellStyle name="TotRow - Opmaakprofiel4 2" xfId="7843"/>
    <cellStyle name="TotRow - Opmaakprofiel4 2 10" xfId="7844"/>
    <cellStyle name="TotRow - Opmaakprofiel4 2 11" xfId="7845"/>
    <cellStyle name="TotRow - Opmaakprofiel4 2 12" xfId="7846"/>
    <cellStyle name="TotRow - Opmaakprofiel4 2 13" xfId="7847"/>
    <cellStyle name="TotRow - Opmaakprofiel4 2 14" xfId="7848"/>
    <cellStyle name="TotRow - Opmaakprofiel4 2 15" xfId="7849"/>
    <cellStyle name="TotRow - Opmaakprofiel4 2 2" xfId="7850"/>
    <cellStyle name="TotRow - Opmaakprofiel4 2 2 2" xfId="7851"/>
    <cellStyle name="TotRow - Opmaakprofiel4 2 2 3" xfId="7852"/>
    <cellStyle name="TotRow - Opmaakprofiel4 2 3" xfId="7853"/>
    <cellStyle name="TotRow - Opmaakprofiel4 2 3 2" xfId="7854"/>
    <cellStyle name="TotRow - Opmaakprofiel4 2 3 3" xfId="7855"/>
    <cellStyle name="TotRow - Opmaakprofiel4 2 4" xfId="7856"/>
    <cellStyle name="TotRow - Opmaakprofiel4 2 4 2" xfId="7857"/>
    <cellStyle name="TotRow - Opmaakprofiel4 2 4 3" xfId="7858"/>
    <cellStyle name="TotRow - Opmaakprofiel4 2 5" xfId="7859"/>
    <cellStyle name="TotRow - Opmaakprofiel4 2 5 2" xfId="7860"/>
    <cellStyle name="TotRow - Opmaakprofiel4 2 6" xfId="7861"/>
    <cellStyle name="TotRow - Opmaakprofiel4 2 6 2" xfId="7862"/>
    <cellStyle name="TotRow - Opmaakprofiel4 2 7" xfId="7863"/>
    <cellStyle name="TotRow - Opmaakprofiel4 2 7 2" xfId="7864"/>
    <cellStyle name="TotRow - Opmaakprofiel4 2 8" xfId="7865"/>
    <cellStyle name="TotRow - Opmaakprofiel4 2 8 2" xfId="7866"/>
    <cellStyle name="TotRow - Opmaakprofiel4 2 9" xfId="7867"/>
    <cellStyle name="TotRow - Opmaakprofiel4 20" xfId="7868"/>
    <cellStyle name="TotRow - Opmaakprofiel4 21" xfId="7869"/>
    <cellStyle name="TotRow - Opmaakprofiel4 22" xfId="7870"/>
    <cellStyle name="TotRow - Opmaakprofiel4 3" xfId="7871"/>
    <cellStyle name="TotRow - Opmaakprofiel4 3 2" xfId="7872"/>
    <cellStyle name="TotRow - Opmaakprofiel4 3 2 2" xfId="7873"/>
    <cellStyle name="TotRow - Opmaakprofiel4 3 2 3" xfId="7874"/>
    <cellStyle name="TotRow - Opmaakprofiel4 3 3" xfId="7875"/>
    <cellStyle name="TotRow - Opmaakprofiel4 3 3 2" xfId="7876"/>
    <cellStyle name="TotRow - Opmaakprofiel4 3 3 3" xfId="7877"/>
    <cellStyle name="TotRow - Opmaakprofiel4 3 4" xfId="7878"/>
    <cellStyle name="TotRow - Opmaakprofiel4 3 4 2" xfId="7879"/>
    <cellStyle name="TotRow - Opmaakprofiel4 3 4 3" xfId="7880"/>
    <cellStyle name="TotRow - Opmaakprofiel4 3 5" xfId="7881"/>
    <cellStyle name="TotRow - Opmaakprofiel4 3 6" xfId="7882"/>
    <cellStyle name="TotRow - Opmaakprofiel4 4" xfId="7883"/>
    <cellStyle name="TotRow - Opmaakprofiel4 4 2" xfId="7884"/>
    <cellStyle name="TotRow - Opmaakprofiel4 4 2 2" xfId="7885"/>
    <cellStyle name="TotRow - Opmaakprofiel4 4 2 3" xfId="7886"/>
    <cellStyle name="TotRow - Opmaakprofiel4 4 3" xfId="7887"/>
    <cellStyle name="TotRow - Opmaakprofiel4 4 3 2" xfId="7888"/>
    <cellStyle name="TotRow - Opmaakprofiel4 4 3 3" xfId="7889"/>
    <cellStyle name="TotRow - Opmaakprofiel4 4 4" xfId="7890"/>
    <cellStyle name="TotRow - Opmaakprofiel4 4 4 2" xfId="7891"/>
    <cellStyle name="TotRow - Opmaakprofiel4 4 4 3" xfId="7892"/>
    <cellStyle name="TotRow - Opmaakprofiel4 4 5" xfId="7893"/>
    <cellStyle name="TotRow - Opmaakprofiel4 4 6" xfId="7894"/>
    <cellStyle name="TotRow - Opmaakprofiel4 5" xfId="7895"/>
    <cellStyle name="TotRow - Opmaakprofiel4 5 2" xfId="7896"/>
    <cellStyle name="TotRow - Opmaakprofiel4 5 2 2" xfId="7897"/>
    <cellStyle name="TotRow - Opmaakprofiel4 5 2 3" xfId="7898"/>
    <cellStyle name="TotRow - Opmaakprofiel4 5 3" xfId="7899"/>
    <cellStyle name="TotRow - Opmaakprofiel4 5 3 2" xfId="7900"/>
    <cellStyle name="TotRow - Opmaakprofiel4 5 3 3" xfId="7901"/>
    <cellStyle name="TotRow - Opmaakprofiel4 5 4" xfId="7902"/>
    <cellStyle name="TotRow - Opmaakprofiel4 5 5" xfId="7903"/>
    <cellStyle name="TotRow - Opmaakprofiel4 6" xfId="7904"/>
    <cellStyle name="TotRow - Opmaakprofiel4 6 2" xfId="7905"/>
    <cellStyle name="TotRow - Opmaakprofiel4 6 3" xfId="7906"/>
    <cellStyle name="TotRow - Opmaakprofiel4 7" xfId="7907"/>
    <cellStyle name="TotRow - Opmaakprofiel4 7 2" xfId="7908"/>
    <cellStyle name="TotRow - Opmaakprofiel4 7 3" xfId="7909"/>
    <cellStyle name="TotRow - Opmaakprofiel4 8" xfId="7910"/>
    <cellStyle name="TotRow - Opmaakprofiel4 8 2" xfId="7911"/>
    <cellStyle name="TotRow - Opmaakprofiel4 8 3" xfId="7912"/>
    <cellStyle name="TotRow - Opmaakprofiel4 9" xfId="7913"/>
    <cellStyle name="TotRow - Opmaakprofiel4 9 2" xfId="7914"/>
    <cellStyle name="TotRow - Opmaakprofiel4 9 3" xfId="7915"/>
    <cellStyle name="TotRow - Opmaakprofiel4_Debt Profile" xfId="7916"/>
    <cellStyle name="trad" xfId="7917"/>
    <cellStyle name="Tusental (0)_pldt" xfId="7918"/>
    <cellStyle name="Tusental_pldt" xfId="7919"/>
    <cellStyle name="ú" xfId="7920"/>
    <cellStyle name="ú?³" xfId="7921"/>
    <cellStyle name="ú?ú" xfId="7922"/>
    <cellStyle name="Uitvoer" xfId="7923"/>
    <cellStyle name="Uitvoer 10" xfId="7924"/>
    <cellStyle name="Uitvoer 10 2" xfId="7925"/>
    <cellStyle name="Uitvoer 11" xfId="7926"/>
    <cellStyle name="Uitvoer 11 2" xfId="7927"/>
    <cellStyle name="Uitvoer 2" xfId="7928"/>
    <cellStyle name="Uitvoer 2 2" xfId="7929"/>
    <cellStyle name="Uitvoer 2 2 2" xfId="7930"/>
    <cellStyle name="Uitvoer 2 3" xfId="7931"/>
    <cellStyle name="Uitvoer 2 3 2" xfId="7932"/>
    <cellStyle name="Uitvoer 2 4" xfId="7933"/>
    <cellStyle name="Uitvoer 2 4 2" xfId="7934"/>
    <cellStyle name="Uitvoer 2 5" xfId="7935"/>
    <cellStyle name="Uitvoer 3" xfId="7936"/>
    <cellStyle name="Uitvoer 3 2" xfId="7937"/>
    <cellStyle name="Uitvoer 3 2 2" xfId="7938"/>
    <cellStyle name="Uitvoer 3 3" xfId="7939"/>
    <cellStyle name="Uitvoer 3 3 2" xfId="7940"/>
    <cellStyle name="Uitvoer 3 4" xfId="7941"/>
    <cellStyle name="Uitvoer 3 4 2" xfId="7942"/>
    <cellStyle name="Uitvoer 3 5" xfId="7943"/>
    <cellStyle name="Uitvoer 4" xfId="7944"/>
    <cellStyle name="Uitvoer 4 2" xfId="7945"/>
    <cellStyle name="Uitvoer 4 2 2" xfId="7946"/>
    <cellStyle name="Uitvoer 4 3" xfId="7947"/>
    <cellStyle name="Uitvoer 4 3 2" xfId="7948"/>
    <cellStyle name="Uitvoer 4 4" xfId="7949"/>
    <cellStyle name="Uitvoer 4 4 2" xfId="7950"/>
    <cellStyle name="Uitvoer 4 5" xfId="7951"/>
    <cellStyle name="Uitvoer 5" xfId="7952"/>
    <cellStyle name="Uitvoer 5 2" xfId="7953"/>
    <cellStyle name="Uitvoer 5 2 2" xfId="7954"/>
    <cellStyle name="Uitvoer 5 3" xfId="7955"/>
    <cellStyle name="Uitvoer 5 3 2" xfId="7956"/>
    <cellStyle name="Uitvoer 5 4" xfId="7957"/>
    <cellStyle name="Uitvoer 6" xfId="7958"/>
    <cellStyle name="Uitvoer 6 2" xfId="7959"/>
    <cellStyle name="Uitvoer 7" xfId="7960"/>
    <cellStyle name="Uitvoer 7 2" xfId="7961"/>
    <cellStyle name="Uitvoer 8" xfId="7962"/>
    <cellStyle name="Uitvoer 8 2" xfId="7963"/>
    <cellStyle name="Uitvoer 9" xfId="7964"/>
    <cellStyle name="Uitvoer 9 2" xfId="7965"/>
    <cellStyle name="Uitvoer_Debt Profile" xfId="7966"/>
    <cellStyle name="Update" xfId="7967"/>
    <cellStyle name="Update 2" xfId="7968"/>
    <cellStyle name="URUNKODU" xfId="7969"/>
    <cellStyle name="URUNKODU 10" xfId="7970"/>
    <cellStyle name="URUNKODU 2" xfId="7971"/>
    <cellStyle name="URUNKODU 2 2" xfId="7972"/>
    <cellStyle name="URUNKODU 3" xfId="7973"/>
    <cellStyle name="URUNKODU 3 2" xfId="7974"/>
    <cellStyle name="URUNKODU 4" xfId="7975"/>
    <cellStyle name="URUNKODU 4 2" xfId="7976"/>
    <cellStyle name="URUNKODU 5" xfId="7977"/>
    <cellStyle name="URUNKODU 5 2" xfId="7978"/>
    <cellStyle name="URUNKODU 6" xfId="7979"/>
    <cellStyle name="URUNKODU 6 2" xfId="7980"/>
    <cellStyle name="URUNKODU 7" xfId="7981"/>
    <cellStyle name="URUNKODU 7 2" xfId="7982"/>
    <cellStyle name="URUNKODU 8" xfId="7983"/>
    <cellStyle name="URUNKODU 8 2" xfId="7984"/>
    <cellStyle name="URUNKODU 9" xfId="7985"/>
    <cellStyle name="URUNKODU 9 2" xfId="7986"/>
    <cellStyle name="us" xfId="7987"/>
    <cellStyle name="us 2" xfId="7988"/>
    <cellStyle name="úßú" xfId="7989"/>
    <cellStyle name="Uyarı Metni 2" xfId="7990"/>
    <cellStyle name="Uyarı Metni 2 2" xfId="7991"/>
    <cellStyle name="v" xfId="7992"/>
    <cellStyle name="Valuta (0)_pldt" xfId="7993"/>
    <cellStyle name="Valuta_pldt" xfId="7994"/>
    <cellStyle name="Verklarende tekst" xfId="7995"/>
    <cellStyle name="Verklarende tekst 2" xfId="7996"/>
    <cellStyle name="Virgül [0]" xfId="7997"/>
    <cellStyle name="Virgül 10" xfId="7998"/>
    <cellStyle name="Virgül 11" xfId="7999"/>
    <cellStyle name="Virgül 12" xfId="8000"/>
    <cellStyle name="Virgül 13" xfId="8001"/>
    <cellStyle name="Virgül 14" xfId="8002"/>
    <cellStyle name="Virgül 15" xfId="8003"/>
    <cellStyle name="Virgül 16" xfId="8004"/>
    <cellStyle name="Virgül 17" xfId="8005"/>
    <cellStyle name="Virgül 18" xfId="8006"/>
    <cellStyle name="Virgül 18 2" xfId="8007"/>
    <cellStyle name="Virgül 19" xfId="8008"/>
    <cellStyle name="Virgül 2" xfId="8009"/>
    <cellStyle name="Virgül 2 2" xfId="8010"/>
    <cellStyle name="Virgül 2 3" xfId="8011"/>
    <cellStyle name="Virgül 2 4" xfId="8012"/>
    <cellStyle name="Virgül 2 5" xfId="8013"/>
    <cellStyle name="Virgül 2 6" xfId="8014"/>
    <cellStyle name="Virgül 20" xfId="8015"/>
    <cellStyle name="Virgül 21" xfId="8016"/>
    <cellStyle name="Virgül 22" xfId="8017"/>
    <cellStyle name="Virgül 23" xfId="8018"/>
    <cellStyle name="Virgül 24" xfId="8019"/>
    <cellStyle name="Virgül 25" xfId="8020"/>
    <cellStyle name="Virgül 26" xfId="8021"/>
    <cellStyle name="Virgül 27" xfId="8022"/>
    <cellStyle name="Virgül 28" xfId="8023"/>
    <cellStyle name="Virgül 29" xfId="8024"/>
    <cellStyle name="Virgül 3" xfId="8025"/>
    <cellStyle name="Virgül 30" xfId="8026"/>
    <cellStyle name="Virgül 31" xfId="8027"/>
    <cellStyle name="Virgül 32" xfId="8028"/>
    <cellStyle name="Virgül 33" xfId="8029"/>
    <cellStyle name="Virgül 34" xfId="8030"/>
    <cellStyle name="Virgül 35" xfId="8031"/>
    <cellStyle name="Virgül 36" xfId="8032"/>
    <cellStyle name="Virgül 37" xfId="8033"/>
    <cellStyle name="Virgül 38" xfId="8034"/>
    <cellStyle name="Virgül 39" xfId="8035"/>
    <cellStyle name="Virgül 4" xfId="8036"/>
    <cellStyle name="Virgül 40" xfId="8037"/>
    <cellStyle name="Virgül 41" xfId="8038"/>
    <cellStyle name="Virgül 42" xfId="8039"/>
    <cellStyle name="Virgül 43" xfId="8040"/>
    <cellStyle name="Virgül 44" xfId="8041"/>
    <cellStyle name="Virgül 45" xfId="8042"/>
    <cellStyle name="Virgül 46" xfId="8043"/>
    <cellStyle name="Virgül 47" xfId="8044"/>
    <cellStyle name="Virgül 48" xfId="8045"/>
    <cellStyle name="Virgül 49" xfId="8046"/>
    <cellStyle name="Virgül 5" xfId="8047"/>
    <cellStyle name="Virgül 50" xfId="8048"/>
    <cellStyle name="Virgül 51" xfId="8049"/>
    <cellStyle name="Virgül 52" xfId="8050"/>
    <cellStyle name="Virgül 53" xfId="8051"/>
    <cellStyle name="Virgül 54" xfId="8052"/>
    <cellStyle name="Virgül 55" xfId="8053"/>
    <cellStyle name="Virgül 56" xfId="8054"/>
    <cellStyle name="Virgül 57" xfId="8055"/>
    <cellStyle name="Virgül 58" xfId="8056"/>
    <cellStyle name="Virgül 59" xfId="8057"/>
    <cellStyle name="Virgül 6" xfId="8058"/>
    <cellStyle name="Virgül 60" xfId="8059"/>
    <cellStyle name="Virgül 61" xfId="8060"/>
    <cellStyle name="Virgül 62" xfId="8061"/>
    <cellStyle name="Virgül 63" xfId="8062"/>
    <cellStyle name="Virgül 7" xfId="8063"/>
    <cellStyle name="Virgül 8" xfId="8064"/>
    <cellStyle name="Virgül 9" xfId="8065"/>
    <cellStyle name="Vurgu1 2" xfId="8066"/>
    <cellStyle name="Vurgu1 2 2" xfId="8067"/>
    <cellStyle name="Vurgu2 2" xfId="8068"/>
    <cellStyle name="Vurgu2 2 2" xfId="8069"/>
    <cellStyle name="Vurgu2 2 2 2" xfId="8070"/>
    <cellStyle name="Vurgu2 2 2 2 2" xfId="8071"/>
    <cellStyle name="Vurgu2 2 2 3" xfId="8072"/>
    <cellStyle name="Vurgu2 2 3" xfId="8073"/>
    <cellStyle name="Vurgu3 2" xfId="8074"/>
    <cellStyle name="Vurgu3 2 2" xfId="8075"/>
    <cellStyle name="Vurgu4 2" xfId="8076"/>
    <cellStyle name="Vurgu4 2 2" xfId="8077"/>
    <cellStyle name="Vurgu5 2" xfId="8078"/>
    <cellStyle name="Vurgu5 2 2" xfId="8079"/>
    <cellStyle name="Vurgu6 2" xfId="8080"/>
    <cellStyle name="Vurgu6 2 2" xfId="8081"/>
    <cellStyle name="Waarschuwingstekst" xfId="8082"/>
    <cellStyle name="Waarschuwingstekst 2" xfId="8083"/>
    <cellStyle name="Währung [0]_Data_input_2-0" xfId="8084"/>
    <cellStyle name="Währung_Data_input_2-0" xfId="8085"/>
    <cellStyle name="warning" xfId="8086"/>
    <cellStyle name="Warning Text 2" xfId="8087"/>
    <cellStyle name="Warning Text 2 2" xfId="8088"/>
    <cellStyle name="Warning Text 3" xfId="8089"/>
    <cellStyle name="Warning Text 3 2" xfId="8090"/>
    <cellStyle name="Warning Text 4" xfId="8091"/>
    <cellStyle name="Warning Text 4 2" xfId="8092"/>
    <cellStyle name="Warning Text 5" xfId="8093"/>
    <cellStyle name="Warning Text 5 2" xfId="8094"/>
    <cellStyle name="Warning Text 6" xfId="8095"/>
    <cellStyle name="Warning Text 6 2" xfId="8096"/>
    <cellStyle name="Warning Text 7" xfId="8097"/>
    <cellStyle name="Warning Text 7 2" xfId="8098"/>
    <cellStyle name="Warning Text 8" xfId="8099"/>
    <cellStyle name="Warning Text 8 2" xfId="8100"/>
    <cellStyle name="wrap" xfId="8101"/>
    <cellStyle name="WrapCenter" xfId="8102"/>
    <cellStyle name="WrapCenter 2" xfId="8103"/>
    <cellStyle name="WrapLeft" xfId="8104"/>
    <cellStyle name="xContent" xfId="8105"/>
    <cellStyle name="xIndexContent" xfId="8106"/>
    <cellStyle name="xMiddleHead" xfId="8107"/>
    <cellStyle name="xMiddleHeadAlert" xfId="8108"/>
    <cellStyle name="xTopHead" xfId="8109"/>
    <cellStyle name="xTopHeadAlert" xfId="8110"/>
    <cellStyle name="Yüzde" xfId="1" builtinId="5"/>
    <cellStyle name="Yüzde 10" xfId="8111"/>
    <cellStyle name="Yüzde 10 2" xfId="8112"/>
    <cellStyle name="Yüzde 10 2 2" xfId="8113"/>
    <cellStyle name="Yüzde 10 2 2 2" xfId="8114"/>
    <cellStyle name="Yüzde 10 2 3" xfId="8115"/>
    <cellStyle name="Yüzde 10 3" xfId="8116"/>
    <cellStyle name="Yüzde 10 3 2" xfId="8117"/>
    <cellStyle name="Yüzde 10 4" xfId="8118"/>
    <cellStyle name="Yüzde 11" xfId="8119"/>
    <cellStyle name="Yüzde 11 2" xfId="8120"/>
    <cellStyle name="Yüzde 11 2 2" xfId="8121"/>
    <cellStyle name="Yüzde 11 2 2 2" xfId="8122"/>
    <cellStyle name="Yüzde 11 2 3" xfId="8123"/>
    <cellStyle name="Yüzde 11 3" xfId="8124"/>
    <cellStyle name="Yüzde 11 3 2" xfId="8125"/>
    <cellStyle name="Yüzde 11 4" xfId="8126"/>
    <cellStyle name="Yüzde 12" xfId="8127"/>
    <cellStyle name="Yüzde 13" xfId="8128"/>
    <cellStyle name="Yüzde 13 2" xfId="8129"/>
    <cellStyle name="Yüzde 13 2 2" xfId="8130"/>
    <cellStyle name="Yüzde 13 3" xfId="8131"/>
    <cellStyle name="Yüzde 14" xfId="8132"/>
    <cellStyle name="Yüzde 14 2" xfId="8133"/>
    <cellStyle name="Yüzde 14 2 2" xfId="8134"/>
    <cellStyle name="Yüzde 14 3" xfId="8135"/>
    <cellStyle name="Yüzde 15" xfId="8136"/>
    <cellStyle name="Yüzde 15 2" xfId="8137"/>
    <cellStyle name="Yüzde 15 2 2" xfId="8138"/>
    <cellStyle name="Yüzde 15 3" xfId="8139"/>
    <cellStyle name="Yüzde 16" xfId="8140"/>
    <cellStyle name="Yüzde 16 2" xfId="8141"/>
    <cellStyle name="Yüzde 16 2 2" xfId="8142"/>
    <cellStyle name="Yüzde 16 3" xfId="8143"/>
    <cellStyle name="Yüzde 17" xfId="8144"/>
    <cellStyle name="Yüzde 18" xfId="8145"/>
    <cellStyle name="Yüzde 19" xfId="8146"/>
    <cellStyle name="Yüzde 19 2" xfId="8147"/>
    <cellStyle name="Yüzde 2" xfId="8148"/>
    <cellStyle name="Yüzde 2 2" xfId="8149"/>
    <cellStyle name="Yüzde 20" xfId="8150"/>
    <cellStyle name="Yüzde 3" xfId="8151"/>
    <cellStyle name="Yüzde 4" xfId="8152"/>
    <cellStyle name="Yüzde 4 10" xfId="8153"/>
    <cellStyle name="Yüzde 4 2" xfId="8154"/>
    <cellStyle name="Yüzde 4 2 2" xfId="8155"/>
    <cellStyle name="Yüzde 4 2 2 2" xfId="8156"/>
    <cellStyle name="Yüzde 4 2 3" xfId="8157"/>
    <cellStyle name="Yüzde 4 3" xfId="8158"/>
    <cellStyle name="Yüzde 4 3 2" xfId="8159"/>
    <cellStyle name="Yüzde 4 3 2 2" xfId="8160"/>
    <cellStyle name="Yüzde 4 3 3" xfId="8161"/>
    <cellStyle name="Yüzde 4 4" xfId="8162"/>
    <cellStyle name="Yüzde 4 4 2" xfId="8163"/>
    <cellStyle name="Yüzde 4 4 2 2" xfId="8164"/>
    <cellStyle name="Yüzde 4 4 3" xfId="8165"/>
    <cellStyle name="Yüzde 4 5" xfId="8166"/>
    <cellStyle name="Yüzde 4 5 2" xfId="8167"/>
    <cellStyle name="Yüzde 4 5 2 2" xfId="8168"/>
    <cellStyle name="Yüzde 4 5 3" xfId="8169"/>
    <cellStyle name="Yüzde 4 6" xfId="8170"/>
    <cellStyle name="Yüzde 4 6 2" xfId="8171"/>
    <cellStyle name="Yüzde 4 6 2 2" xfId="8172"/>
    <cellStyle name="Yüzde 4 6 3" xfId="8173"/>
    <cellStyle name="Yüzde 4 7" xfId="8174"/>
    <cellStyle name="Yüzde 4 7 2" xfId="8175"/>
    <cellStyle name="Yüzde 4 7 2 2" xfId="8176"/>
    <cellStyle name="Yüzde 4 7 3" xfId="8177"/>
    <cellStyle name="Yüzde 4 8" xfId="8178"/>
    <cellStyle name="Yüzde 4 8 2" xfId="8179"/>
    <cellStyle name="Yüzde 4 8 2 2" xfId="8180"/>
    <cellStyle name="Yüzde 4 8 3" xfId="8181"/>
    <cellStyle name="Yüzde 4 9" xfId="8182"/>
    <cellStyle name="Yüzde 4 9 2" xfId="8183"/>
    <cellStyle name="Yüzde 5" xfId="8184"/>
    <cellStyle name="Yüzde 5 2" xfId="8185"/>
    <cellStyle name="Yüzde 5 3" xfId="8186"/>
    <cellStyle name="Yüzde 5 4" xfId="8187"/>
    <cellStyle name="Yüzde 5 5" xfId="8188"/>
    <cellStyle name="Yüzde 5 6" xfId="8189"/>
    <cellStyle name="Yüzde 5 7" xfId="8190"/>
    <cellStyle name="Yüzde 5 8" xfId="8191"/>
    <cellStyle name="Yüzde 6" xfId="8192"/>
    <cellStyle name="Yüzde 6 2" xfId="8193"/>
    <cellStyle name="Yüzde 6 2 2" xfId="8194"/>
    <cellStyle name="Yüzde 6 3" xfId="8195"/>
    <cellStyle name="Yüzde 7" xfId="8196"/>
    <cellStyle name="Yüzde 8" xfId="8197"/>
    <cellStyle name="Yüzde 9" xfId="8198"/>
    <cellStyle name="강조색1" xfId="8199"/>
    <cellStyle name="강조색2" xfId="8200"/>
    <cellStyle name="강조색3" xfId="8201"/>
    <cellStyle name="강조색4" xfId="8202"/>
    <cellStyle name="강조색5" xfId="8203"/>
    <cellStyle name="강조색6" xfId="8204"/>
    <cellStyle name="경고문" xfId="8205"/>
    <cellStyle name="계산" xfId="8206"/>
    <cellStyle name="계산 2" xfId="8207"/>
    <cellStyle name="계산 3" xfId="8208"/>
    <cellStyle name="나쁨" xfId="8209"/>
    <cellStyle name="메모" xfId="8210"/>
    <cellStyle name="메모 2" xfId="8211"/>
    <cellStyle name="메모 2 2" xfId="8212"/>
    <cellStyle name="메모 2 3" xfId="8213"/>
    <cellStyle name="메모 3" xfId="8214"/>
    <cellStyle name="메모 4" xfId="8215"/>
    <cellStyle name="보통" xfId="8216"/>
    <cellStyle name="설명 텍스트" xfId="8217"/>
    <cellStyle name="셀 확인" xfId="8218"/>
    <cellStyle name="연결된 셀" xfId="8219"/>
    <cellStyle name="요약" xfId="8220"/>
    <cellStyle name="요약 2" xfId="8221"/>
    <cellStyle name="입력" xfId="8222"/>
    <cellStyle name="입력 2" xfId="8223"/>
    <cellStyle name="입력 3" xfId="8224"/>
    <cellStyle name="제목" xfId="8225"/>
    <cellStyle name="제목 1" xfId="8226"/>
    <cellStyle name="제목 2" xfId="8227"/>
    <cellStyle name="제목 3" xfId="8228"/>
    <cellStyle name="제목 4" xfId="8229"/>
    <cellStyle name="좋음" xfId="8230"/>
    <cellStyle name="출력" xfId="8231"/>
    <cellStyle name="출력 2" xfId="8232"/>
    <cellStyle name="출력 3" xfId="8233"/>
    <cellStyle name="千位分隔 2" xfId="8234"/>
    <cellStyle name="千位分隔 2 2" xfId="8235"/>
    <cellStyle name="표준 2" xfId="8236"/>
    <cellStyle name="표준 2 2" xfId="8237"/>
    <cellStyle name="常规_PALIC" xfId="8238"/>
    <cellStyle name="標準_Quarterly Risk Disclosures - Q3_2009_US" xfId="8239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363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23949205.259999998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23949205.259999998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56313246.179998398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56313246.179998398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118377508.92000002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118377508.92000002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5158285367.3554173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5578403.9129999997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8649000.1299980003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25834756.630000003</v>
      </c>
      <c r="G10" s="19">
        <f t="shared" ca="1" si="0"/>
        <v>5166934367.4854155</v>
      </c>
      <c r="H10" s="19">
        <f t="shared" ca="1" si="0"/>
        <v>31413160.543000001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260542225.80380934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260542225.80380934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5617467553.5192251</v>
      </c>
      <c r="D12" s="20">
        <f t="shared" ca="1" si="1"/>
        <v>5578403.9129999997</v>
      </c>
      <c r="E12" s="20">
        <f t="shared" ca="1" si="1"/>
        <v>8649000.1299980003</v>
      </c>
      <c r="F12" s="20">
        <f t="shared" ca="1" si="1"/>
        <v>25834756.630000003</v>
      </c>
      <c r="G12" s="20">
        <f t="shared" ca="1" si="1"/>
        <v>5626116553.6492233</v>
      </c>
      <c r="H12" s="20">
        <f t="shared" ca="1" si="1"/>
        <v>31413160.543000001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122433606.23619042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122433606.23619042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32513184735.624504</v>
      </c>
      <c r="D14" s="19">
        <f ca="1">+D15+D16+D17+D20</f>
        <v>6825978.3300000001</v>
      </c>
      <c r="E14" s="19">
        <f ca="1">+E15+E16+E17+E20</f>
        <v>1998111779.711946</v>
      </c>
      <c r="F14" s="19">
        <f ca="1">+F15+F16+F17+F20</f>
        <v>34557299.259999998</v>
      </c>
      <c r="G14" s="19">
        <f t="shared" ca="1" si="0"/>
        <v>34511296515.336449</v>
      </c>
      <c r="H14" s="19">
        <f t="shared" ca="1" si="0"/>
        <v>41383277.589999996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112459133.2949869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390.48</v>
      </c>
      <c r="G15" s="19">
        <f t="shared" ca="1" si="0"/>
        <v>112459133.2949869</v>
      </c>
      <c r="H15" s="19">
        <f t="shared" ca="1" si="0"/>
        <v>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707884460.40230489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707884460.40230489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8824926319.5488987</v>
      </c>
      <c r="D17" s="19">
        <f ca="1">+D18+D19</f>
        <v>0</v>
      </c>
      <c r="E17" s="19">
        <f ca="1">+E18+E19</f>
        <v>301851194.95749724</v>
      </c>
      <c r="F17" s="19">
        <f ca="1">+F18+F19</f>
        <v>0</v>
      </c>
      <c r="G17" s="19">
        <f t="shared" ca="1" si="0"/>
        <v>9126777514.5063953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696508555.22998381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15885688.047998527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712394243.27798235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8128417764.3189144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285965506.90949869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8414383271.2284126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22867914822.378311</v>
      </c>
      <c r="D20" s="19">
        <f ca="1">+D21+D22</f>
        <v>6825378.3300000001</v>
      </c>
      <c r="E20" s="19">
        <f ca="1">+E21+E22</f>
        <v>1696260584.7544487</v>
      </c>
      <c r="F20" s="19">
        <f ca="1">+F21+F22</f>
        <v>34556908.780000001</v>
      </c>
      <c r="G20" s="19">
        <f t="shared" ca="1" si="0"/>
        <v>24564175407.132759</v>
      </c>
      <c r="H20" s="19">
        <f t="shared" ca="1" si="0"/>
        <v>41382287.109999999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4616759931.858346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1901649.52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294635739.05299824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9333874.4900000002</v>
      </c>
      <c r="G21" s="19">
        <f t="shared" ca="1" si="0"/>
        <v>4911395670.9113445</v>
      </c>
      <c r="H21" s="19">
        <f t="shared" ca="1" si="0"/>
        <v>11235524.01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18251154890.519966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4923728.8100000005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1401624845.7014503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25223034.289999999</v>
      </c>
      <c r="G22" s="19">
        <f t="shared" ca="1" si="0"/>
        <v>19652779736.221416</v>
      </c>
      <c r="H22" s="19">
        <f t="shared" ca="1" si="0"/>
        <v>30146763.100000001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1179978356.5246849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167053.73000000001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894610.06</v>
      </c>
      <c r="G23" s="19">
        <f t="shared" ca="1" si="0"/>
        <v>1179978356.5246849</v>
      </c>
      <c r="H23" s="19">
        <f t="shared" ca="1" si="0"/>
        <v>1061663.79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33815596698.38538</v>
      </c>
      <c r="D24" s="30">
        <f ca="1">+D13+D14+D23</f>
        <v>6993032.0600000005</v>
      </c>
      <c r="E24" s="30">
        <f ca="1">+E13+E14+E23</f>
        <v>1998111779.711946</v>
      </c>
      <c r="F24" s="30">
        <f ca="1">+F13+F14+F23</f>
        <v>35451909.32</v>
      </c>
      <c r="G24" s="30">
        <f t="shared" ca="1" si="0"/>
        <v>35813708478.097328</v>
      </c>
      <c r="H24" s="30">
        <f t="shared" ca="1" si="0"/>
        <v>42444941.380000003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42492837096.842636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85300364.099999994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68111650.909999996</v>
      </c>
      <c r="G25" s="14">
        <f t="shared" ca="1" si="0"/>
        <v>42492837096.842636</v>
      </c>
      <c r="H25" s="14">
        <f t="shared" ca="1" si="0"/>
        <v>153412015.00999999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42492837096.842636</v>
      </c>
      <c r="D27" s="20">
        <f ca="1">+D25+D26</f>
        <v>85300364.099999994</v>
      </c>
      <c r="E27" s="20">
        <f ca="1">+E25+E26</f>
        <v>0</v>
      </c>
      <c r="F27" s="20">
        <f ca="1">+F25+F26</f>
        <v>68111650.909999996</v>
      </c>
      <c r="G27" s="20">
        <f t="shared" ca="1" si="0"/>
        <v>42492837096.842636</v>
      </c>
      <c r="H27" s="20">
        <f t="shared" ca="1" si="0"/>
        <v>153412015.00999999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506736598.96999991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516527.6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41896899.159999996</v>
      </c>
      <c r="G30" s="24">
        <f t="shared" ca="1" si="0"/>
        <v>507253126.56999993</v>
      </c>
      <c r="H30" s="24">
        <f t="shared" ca="1" si="0"/>
        <v>41896899.159999996</v>
      </c>
      <c r="J30" s="7"/>
    </row>
    <row r="31" spans="1:10" ht="12.75" customHeight="1" thickBot="1">
      <c r="A31" s="83" t="s">
        <v>33</v>
      </c>
      <c r="B31" s="84"/>
      <c r="C31" s="31">
        <f ca="1">C30</f>
        <v>506736598.96999991</v>
      </c>
      <c r="D31" s="31">
        <f ca="1">D30</f>
        <v>0</v>
      </c>
      <c r="E31" s="31">
        <f ca="1">E30</f>
        <v>516527.6</v>
      </c>
      <c r="F31" s="31">
        <f ca="1">F30</f>
        <v>41896899.159999996</v>
      </c>
      <c r="G31" s="31">
        <f t="shared" ca="1" si="0"/>
        <v>507253126.56999993</v>
      </c>
      <c r="H31" s="31">
        <f t="shared" ca="1" si="0"/>
        <v>41896899.159999996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1883743647.7338629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21924120.375999995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260333335.907417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122989553.36999999</v>
      </c>
      <c r="G32" s="14">
        <f t="shared" ca="1" si="0"/>
        <v>2144076983.6412799</v>
      </c>
      <c r="H32" s="14">
        <f t="shared" ca="1" si="0"/>
        <v>144913673.74599999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1883743647.7338629</v>
      </c>
      <c r="D35" s="20">
        <f ca="1">SUM(D32:D34)</f>
        <v>21924120.375999995</v>
      </c>
      <c r="E35" s="20">
        <f ca="1">SUM(E32:E34)</f>
        <v>260333335.907417</v>
      </c>
      <c r="F35" s="20">
        <f ca="1">SUM(F32:F34)</f>
        <v>122989553.36999999</v>
      </c>
      <c r="G35" s="20">
        <f t="shared" ca="1" si="0"/>
        <v>2144076983.6412799</v>
      </c>
      <c r="H35" s="20">
        <f t="shared" ca="1" si="0"/>
        <v>144913673.74599999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3253268234.2890925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16953810.831999999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92759370.231098995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83772538.439999998</v>
      </c>
      <c r="G36" s="14">
        <f t="shared" ca="1" si="0"/>
        <v>3346027604.5201917</v>
      </c>
      <c r="H36" s="14">
        <f t="shared" ca="1" si="0"/>
        <v>100726349.272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9850572.2000000011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1002.74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9850572.2000000011</v>
      </c>
      <c r="H37" s="19">
        <f t="shared" ca="1" si="0"/>
        <v>1002.74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3263118806.4890924</v>
      </c>
      <c r="D38" s="20">
        <f ca="1">SUM(D36:D37)</f>
        <v>16954813.571999997</v>
      </c>
      <c r="E38" s="20">
        <f ca="1">SUM(E36:E37)</f>
        <v>92759370.231098995</v>
      </c>
      <c r="F38" s="20">
        <f ca="1">SUM(F36:F37)</f>
        <v>83772538.439999998</v>
      </c>
      <c r="G38" s="20">
        <f t="shared" ca="1" si="0"/>
        <v>3355878176.7201915</v>
      </c>
      <c r="H38" s="20">
        <f t="shared" ca="1" si="0"/>
        <v>100727352.01199999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20032856091.037163</v>
      </c>
      <c r="D39" s="14">
        <f ca="1">SUM(D40:D42)</f>
        <v>76524648.934999973</v>
      </c>
      <c r="E39" s="14">
        <f ca="1">SUM(E40:E42)</f>
        <v>493207584.58189839</v>
      </c>
      <c r="F39" s="14">
        <f ca="1">SUM(F40:F42)</f>
        <v>821631893.12355638</v>
      </c>
      <c r="G39" s="14">
        <f t="shared" ca="1" si="0"/>
        <v>20526063675.619061</v>
      </c>
      <c r="H39" s="14">
        <f t="shared" ca="1" si="0"/>
        <v>898156542.05855632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4178494284.5479851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14721073.788401563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7557124.3030802784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88397840.018273413</v>
      </c>
      <c r="G40" s="24">
        <f t="shared" ca="1" si="0"/>
        <v>4186051408.8510652</v>
      </c>
      <c r="H40" s="24">
        <f t="shared" ca="1" si="0"/>
        <v>103118913.80667497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8344172749.1905079</v>
      </c>
      <c r="D41" s="23">
        <f t="shared" ca="1" si="3"/>
        <v>25153661.143084269</v>
      </c>
      <c r="E41" s="23">
        <f t="shared" ca="1" si="4"/>
        <v>135325732.43204573</v>
      </c>
      <c r="F41" s="23">
        <f t="shared" ca="1" si="5"/>
        <v>331076536.13395005</v>
      </c>
      <c r="G41" s="24">
        <f t="shared" ca="1" si="0"/>
        <v>8479498481.6225538</v>
      </c>
      <c r="H41" s="24">
        <f t="shared" ca="1" si="0"/>
        <v>356230197.27703434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7510189057.2986708</v>
      </c>
      <c r="D42" s="23">
        <f t="shared" ca="1" si="3"/>
        <v>36649914.003514141</v>
      </c>
      <c r="E42" s="23">
        <f t="shared" ca="1" si="4"/>
        <v>350324727.84677237</v>
      </c>
      <c r="F42" s="23">
        <f t="shared" ca="1" si="5"/>
        <v>402157516.97133297</v>
      </c>
      <c r="G42" s="24">
        <f t="shared" ca="1" si="0"/>
        <v>7860513785.145443</v>
      </c>
      <c r="H42" s="24">
        <f t="shared" ca="1" si="0"/>
        <v>438807430.97484708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2756842145.8400455</v>
      </c>
      <c r="D43" s="23">
        <f t="shared" ca="1" si="3"/>
        <v>776.48</v>
      </c>
      <c r="E43" s="23">
        <f t="shared" ca="1" si="4"/>
        <v>22974.9</v>
      </c>
      <c r="F43" s="23">
        <f t="shared" ca="1" si="5"/>
        <v>0</v>
      </c>
      <c r="G43" s="24">
        <f t="shared" ca="1" si="0"/>
        <v>2756865120.7400455</v>
      </c>
      <c r="H43" s="24">
        <f t="shared" ca="1" si="0"/>
        <v>776.48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5000515577.9637146</v>
      </c>
      <c r="D44" s="23">
        <f t="shared" ca="1" si="3"/>
        <v>10677831.029999999</v>
      </c>
      <c r="E44" s="23">
        <f t="shared" ca="1" si="4"/>
        <v>267206310.81259599</v>
      </c>
      <c r="F44" s="23">
        <f t="shared" ca="1" si="5"/>
        <v>10488405.101499969</v>
      </c>
      <c r="G44" s="24">
        <f t="shared" ca="1" si="0"/>
        <v>5267721888.7763109</v>
      </c>
      <c r="H44" s="24">
        <f t="shared" ca="1" si="0"/>
        <v>21166236.131499968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697509150.18328202</v>
      </c>
      <c r="D45" s="23">
        <f t="shared" ca="1" si="3"/>
        <v>1132560.68</v>
      </c>
      <c r="E45" s="23">
        <f t="shared" ca="1" si="4"/>
        <v>21810580.261196002</v>
      </c>
      <c r="F45" s="23">
        <f t="shared" ca="1" si="5"/>
        <v>823517.01359999983</v>
      </c>
      <c r="G45" s="24">
        <f t="shared" ca="1" si="0"/>
        <v>719319730.44447803</v>
      </c>
      <c r="H45" s="24">
        <f t="shared" ca="1" si="0"/>
        <v>1956077.6935999999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164714126.42889997</v>
      </c>
      <c r="D46" s="23">
        <f t="shared" ca="1" si="3"/>
        <v>0</v>
      </c>
      <c r="E46" s="23">
        <f t="shared" ca="1" si="4"/>
        <v>12853868.097196002</v>
      </c>
      <c r="F46" s="23">
        <f t="shared" ca="1" si="5"/>
        <v>-368028.41999999993</v>
      </c>
      <c r="G46" s="24">
        <f t="shared" ca="1" si="0"/>
        <v>177567994.52609599</v>
      </c>
      <c r="H46" s="24">
        <f t="shared" ca="1" si="0"/>
        <v>-368028.41999999993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102417492.88524909</v>
      </c>
      <c r="D48" s="23">
        <f t="shared" ca="1" si="3"/>
        <v>47.12</v>
      </c>
      <c r="E48" s="23">
        <f t="shared" ca="1" si="4"/>
        <v>12580285.055242</v>
      </c>
      <c r="F48" s="23">
        <f t="shared" ca="1" si="5"/>
        <v>57232.159999999989</v>
      </c>
      <c r="G48" s="24">
        <f t="shared" ca="1" si="0"/>
        <v>114997777.9404911</v>
      </c>
      <c r="H48" s="24">
        <f t="shared" ca="1" si="0"/>
        <v>57279.279999999992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28754854584.338356</v>
      </c>
      <c r="D50" s="20">
        <f ca="1">D39+SUM(D43:D49)</f>
        <v>88335864.244999975</v>
      </c>
      <c r="E50" s="20">
        <f ca="1">E39+SUM(E43:E49)</f>
        <v>807681603.70812845</v>
      </c>
      <c r="F50" s="20">
        <f ca="1">F39+SUM(F43:F49)</f>
        <v>832633018.97865629</v>
      </c>
      <c r="G50" s="20">
        <f t="shared" ca="1" si="0"/>
        <v>29562536188.046486</v>
      </c>
      <c r="H50" s="20">
        <f t="shared" ca="1" si="0"/>
        <v>920968883.2236563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137705195.12043047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832223.12100000004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522198.92294000013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1325457.28</v>
      </c>
      <c r="G51" s="14">
        <f t="shared" ca="1" si="0"/>
        <v>138227394.04337046</v>
      </c>
      <c r="H51" s="14">
        <f t="shared" ca="1" si="0"/>
        <v>2157680.4010000001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852670558.99195385</v>
      </c>
      <c r="D52" s="23">
        <f t="shared" ca="1" si="7"/>
        <v>2301464.878</v>
      </c>
      <c r="E52" s="23">
        <f t="shared" ca="1" si="8"/>
        <v>21002097.532295998</v>
      </c>
      <c r="F52" s="23">
        <f t="shared" ca="1" si="9"/>
        <v>2093161.8728999998</v>
      </c>
      <c r="G52" s="24">
        <f t="shared" ca="1" si="0"/>
        <v>873672656.52424979</v>
      </c>
      <c r="H52" s="24">
        <f t="shared" ca="1" si="0"/>
        <v>4394626.7509000003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3911851307.4643812</v>
      </c>
      <c r="D53" s="23">
        <f t="shared" ca="1" si="7"/>
        <v>9645105.0949999988</v>
      </c>
      <c r="E53" s="23">
        <f t="shared" ca="1" si="8"/>
        <v>89405867.443040982</v>
      </c>
      <c r="F53" s="23">
        <f t="shared" ca="1" si="9"/>
        <v>192794747.91000003</v>
      </c>
      <c r="G53" s="24">
        <f t="shared" ca="1" si="0"/>
        <v>4001257174.9074221</v>
      </c>
      <c r="H53" s="24">
        <f t="shared" ca="1" si="0"/>
        <v>202439853.00500003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381973719.7349</v>
      </c>
      <c r="D54" s="23">
        <f t="shared" ca="1" si="7"/>
        <v>8973385.7429999989</v>
      </c>
      <c r="E54" s="23">
        <f t="shared" ca="1" si="8"/>
        <v>2277949.8067109995</v>
      </c>
      <c r="F54" s="23">
        <f t="shared" ca="1" si="9"/>
        <v>4034944.66</v>
      </c>
      <c r="G54" s="24">
        <f t="shared" ca="1" si="0"/>
        <v>384251669.54161102</v>
      </c>
      <c r="H54" s="24">
        <f t="shared" ca="1" si="0"/>
        <v>13008330.402999999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1572760522.6341999</v>
      </c>
      <c r="D55" s="23">
        <f t="shared" ca="1" si="7"/>
        <v>8729641.3210000005</v>
      </c>
      <c r="E55" s="23">
        <f t="shared" ca="1" si="8"/>
        <v>102447879.562262</v>
      </c>
      <c r="F55" s="23">
        <f t="shared" ca="1" si="9"/>
        <v>188823724.30000001</v>
      </c>
      <c r="G55" s="24">
        <f t="shared" ca="1" si="0"/>
        <v>1675208402.1964619</v>
      </c>
      <c r="H55" s="24">
        <f t="shared" ca="1" si="0"/>
        <v>197553365.62100002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3983385089.8743348</v>
      </c>
      <c r="D56" s="23">
        <f t="shared" ca="1" si="7"/>
        <v>7558692.9710000008</v>
      </c>
      <c r="E56" s="23">
        <f t="shared" ca="1" si="8"/>
        <v>7605712.3102389993</v>
      </c>
      <c r="F56" s="23">
        <f t="shared" ca="1" si="9"/>
        <v>1816975.4</v>
      </c>
      <c r="G56" s="24">
        <f t="shared" ca="1" si="0"/>
        <v>3990990802.1845737</v>
      </c>
      <c r="H56" s="24">
        <f t="shared" ca="1" si="0"/>
        <v>9375668.3710000012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26757721</v>
      </c>
      <c r="D57" s="23">
        <f t="shared" ca="1" si="7"/>
        <v>0</v>
      </c>
      <c r="E57" s="23">
        <f t="shared" ca="1" si="8"/>
        <v>5388188.6600000001</v>
      </c>
      <c r="F57" s="23">
        <f t="shared" ca="1" si="9"/>
        <v>0</v>
      </c>
      <c r="G57" s="24">
        <f t="shared" ca="1" si="0"/>
        <v>32145909.66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244677.72</v>
      </c>
      <c r="D59" s="23">
        <f t="shared" ca="1" si="7"/>
        <v>0</v>
      </c>
      <c r="E59" s="23">
        <f t="shared" ca="1" si="8"/>
        <v>116166824.3</v>
      </c>
      <c r="F59" s="23">
        <f t="shared" ca="1" si="9"/>
        <v>71278619.519999996</v>
      </c>
      <c r="G59" s="24">
        <f t="shared" ca="1" si="0"/>
        <v>116411502.02</v>
      </c>
      <c r="H59" s="24">
        <f t="shared" ca="1" si="0"/>
        <v>71278619.519999996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250471406.78999996</v>
      </c>
      <c r="D60" s="23">
        <f t="shared" ca="1" si="7"/>
        <v>0</v>
      </c>
      <c r="E60" s="23">
        <f t="shared" ca="1" si="8"/>
        <v>54706290.010000005</v>
      </c>
      <c r="F60" s="23">
        <f t="shared" ca="1" si="9"/>
        <v>0</v>
      </c>
      <c r="G60" s="24">
        <f t="shared" ca="1" si="0"/>
        <v>305177696.79999995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6843549746.7899599</v>
      </c>
      <c r="D61" s="23">
        <f t="shared" ca="1" si="7"/>
        <v>0</v>
      </c>
      <c r="E61" s="23">
        <f t="shared" ca="1" si="8"/>
        <v>1444911188.0699997</v>
      </c>
      <c r="F61" s="23">
        <f t="shared" ca="1" si="9"/>
        <v>0</v>
      </c>
      <c r="G61" s="24">
        <f t="shared" ca="1" si="0"/>
        <v>8288460934.8599596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55041158.239999995</v>
      </c>
      <c r="D62" s="23">
        <f t="shared" ca="1" si="7"/>
        <v>0</v>
      </c>
      <c r="E62" s="23">
        <f t="shared" ca="1" si="8"/>
        <v>10979821.089999998</v>
      </c>
      <c r="F62" s="23">
        <f t="shared" ca="1" si="9"/>
        <v>0</v>
      </c>
      <c r="G62" s="24">
        <f t="shared" ca="1" si="0"/>
        <v>66020979.329999991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2388900692.7999997</v>
      </c>
      <c r="D63" s="23">
        <f t="shared" ca="1" si="7"/>
        <v>0</v>
      </c>
      <c r="E63" s="23">
        <f t="shared" ca="1" si="8"/>
        <v>450656627.29999995</v>
      </c>
      <c r="F63" s="23">
        <f t="shared" ca="1" si="9"/>
        <v>0</v>
      </c>
      <c r="G63" s="24">
        <f t="shared" ca="1" si="0"/>
        <v>2839557320.0999994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1025404.02</v>
      </c>
      <c r="D64" s="23">
        <f t="shared" ca="1" si="7"/>
        <v>0</v>
      </c>
      <c r="E64" s="23">
        <f t="shared" ca="1" si="8"/>
        <v>11512.34</v>
      </c>
      <c r="F64" s="23">
        <f t="shared" ca="1" si="9"/>
        <v>8502326.3000000007</v>
      </c>
      <c r="G64" s="24">
        <f t="shared" ca="1" si="0"/>
        <v>1036916.36</v>
      </c>
      <c r="H64" s="24">
        <f t="shared" ca="1" si="0"/>
        <v>8502326.3000000007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536574.94999999995</v>
      </c>
      <c r="F65" s="23">
        <f t="shared" ca="1" si="9"/>
        <v>0</v>
      </c>
      <c r="G65" s="24">
        <f t="shared" ca="1" si="0"/>
        <v>536574.94999999995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53673848.419999994</v>
      </c>
      <c r="D66" s="23">
        <f t="shared" ca="1" si="7"/>
        <v>3</v>
      </c>
      <c r="E66" s="23">
        <f t="shared" ca="1" si="8"/>
        <v>34004350.149999999</v>
      </c>
      <c r="F66" s="23">
        <f t="shared" ca="1" si="9"/>
        <v>0</v>
      </c>
      <c r="G66" s="24">
        <f t="shared" ca="1" si="0"/>
        <v>87678198.569999993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345409051.90000004</v>
      </c>
      <c r="D67" s="23">
        <f t="shared" ca="1" si="7"/>
        <v>0</v>
      </c>
      <c r="E67" s="23">
        <f t="shared" ca="1" si="8"/>
        <v>70762880.469999999</v>
      </c>
      <c r="F67" s="23">
        <f t="shared" ca="1" si="9"/>
        <v>0</v>
      </c>
      <c r="G67" s="24">
        <f t="shared" ca="1" si="0"/>
        <v>416171932.37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20805420101.50016</v>
      </c>
      <c r="D68" s="20">
        <f ca="1">SUM(D51:D67)</f>
        <v>38040516.129000001</v>
      </c>
      <c r="E68" s="20">
        <f ca="1">SUM(E51:E67)</f>
        <v>2411385962.9174881</v>
      </c>
      <c r="F68" s="20">
        <f ca="1">SUM(F51:F67)</f>
        <v>470669957.24290001</v>
      </c>
      <c r="G68" s="20">
        <f t="shared" ca="1" si="0"/>
        <v>23216806064.417648</v>
      </c>
      <c r="H68" s="20">
        <f t="shared" ca="1" si="0"/>
        <v>508710473.37190002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49351687023.705597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984449.19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6684383583.1146345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56036070606.820229</v>
      </c>
      <c r="H70" s="24">
        <f t="shared" ca="1" si="0"/>
        <v>1312336.83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589117467.25731814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2460482.27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526286028.08667296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1115403495.343991</v>
      </c>
      <c r="H71" s="24">
        <f t="shared" ca="1" si="0"/>
        <v>2460482.27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3760573114.8942533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12352208.520000001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144258359.97999999</v>
      </c>
      <c r="G72" s="19">
        <f t="shared" ca="1" si="0"/>
        <v>3760573114.8942533</v>
      </c>
      <c r="H72" s="19">
        <f t="shared" ca="1" si="0"/>
        <v>156610568.5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53701377605.85717</v>
      </c>
      <c r="D73" s="20">
        <f ca="1">SUM(D69:D72)</f>
        <v>15797139.98</v>
      </c>
      <c r="E73" s="20">
        <f ca="1">SUM(E69:E72)</f>
        <v>7210669611.2013073</v>
      </c>
      <c r="F73" s="20">
        <f ca="1">SUM(F69:F72)</f>
        <v>144586247.61999997</v>
      </c>
      <c r="G73" s="20">
        <f t="shared" ref="G73:H92" ca="1" si="10">+C73+E73</f>
        <v>60912047217.058479</v>
      </c>
      <c r="H73" s="20">
        <f t="shared" ca="1" si="10"/>
        <v>160383387.59999996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391829571.28942192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4360081.96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7186286.1799999997</v>
      </c>
      <c r="G74" s="24">
        <f t="shared" ca="1" si="10"/>
        <v>396189653.24942189</v>
      </c>
      <c r="H74" s="24">
        <f t="shared" ca="1" si="10"/>
        <v>7186286.1799999997</v>
      </c>
      <c r="J74" s="7"/>
    </row>
    <row r="75" spans="1:10" ht="12.75" customHeight="1" thickBot="1">
      <c r="A75" s="83" t="s">
        <v>77</v>
      </c>
      <c r="B75" s="84"/>
      <c r="C75" s="31">
        <f ca="1">C74</f>
        <v>391829571.28942192</v>
      </c>
      <c r="D75" s="31">
        <f ca="1">D74</f>
        <v>0</v>
      </c>
      <c r="E75" s="31">
        <f ca="1">E74</f>
        <v>4360081.96</v>
      </c>
      <c r="F75" s="31">
        <f ca="1">F74</f>
        <v>7186286.1799999997</v>
      </c>
      <c r="G75" s="31">
        <f t="shared" ca="1" si="10"/>
        <v>396189653.24942189</v>
      </c>
      <c r="H75" s="31">
        <f t="shared" ca="1" si="10"/>
        <v>7186286.1799999997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308231910.96999997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1447958.51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22145065.039999999</v>
      </c>
      <c r="G76" s="24">
        <f t="shared" ca="1" si="10"/>
        <v>309679869.47999996</v>
      </c>
      <c r="H76" s="24">
        <f t="shared" ca="1" si="10"/>
        <v>22145065.039999999</v>
      </c>
      <c r="J76" s="7"/>
    </row>
    <row r="77" spans="1:10" ht="12.75" customHeight="1" thickBot="1">
      <c r="A77" s="83" t="s">
        <v>79</v>
      </c>
      <c r="B77" s="84"/>
      <c r="C77" s="31">
        <f ca="1">C76</f>
        <v>308231910.96999997</v>
      </c>
      <c r="D77" s="31">
        <f ca="1">D76</f>
        <v>0</v>
      </c>
      <c r="E77" s="31">
        <f ca="1">E76</f>
        <v>1447958.51</v>
      </c>
      <c r="F77" s="31">
        <f ca="1">F76</f>
        <v>22145065.039999999</v>
      </c>
      <c r="G77" s="31">
        <f t="shared" ca="1" si="10"/>
        <v>309679869.47999996</v>
      </c>
      <c r="H77" s="31">
        <f t="shared" ca="1" si="10"/>
        <v>22145065.039999999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1838902131.1090822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2746082.1180000002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26195732.640000001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14484583.57</v>
      </c>
      <c r="G78" s="14">
        <f t="shared" ca="1" si="10"/>
        <v>1865097863.7490823</v>
      </c>
      <c r="H78" s="14">
        <f t="shared" ca="1" si="10"/>
        <v>17230665.688000001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1811500091.5570357</v>
      </c>
      <c r="D79" s="23">
        <f t="shared" ca="1" si="12"/>
        <v>3647955.5260000001</v>
      </c>
      <c r="E79" s="23">
        <f t="shared" ca="1" si="13"/>
        <v>142084875.63</v>
      </c>
      <c r="F79" s="23">
        <f t="shared" ca="1" si="14"/>
        <v>116670102.36999999</v>
      </c>
      <c r="G79" s="24">
        <f t="shared" ca="1" si="10"/>
        <v>1953584967.1870356</v>
      </c>
      <c r="H79" s="24">
        <f t="shared" ca="1" si="10"/>
        <v>120318057.89599998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518748.89</v>
      </c>
      <c r="D80" s="23">
        <f t="shared" ca="1" si="12"/>
        <v>515.02</v>
      </c>
      <c r="E80" s="23">
        <f t="shared" ca="1" si="13"/>
        <v>0</v>
      </c>
      <c r="F80" s="23">
        <f t="shared" ca="1" si="14"/>
        <v>101212.83</v>
      </c>
      <c r="G80" s="24">
        <f t="shared" ca="1" si="10"/>
        <v>518748.89</v>
      </c>
      <c r="H80" s="24">
        <f t="shared" ca="1" si="10"/>
        <v>101727.85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6989527.1900000004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6631702.6600000001</v>
      </c>
      <c r="G81" s="24">
        <f t="shared" ca="1" si="10"/>
        <v>7902374.79</v>
      </c>
      <c r="H81" s="24">
        <f t="shared" ca="1" si="10"/>
        <v>6631702.6600000001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10823875.65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10823875.65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140111660.47010008</v>
      </c>
      <c r="D83" s="23">
        <f t="shared" ca="1" si="12"/>
        <v>0</v>
      </c>
      <c r="E83" s="23">
        <f t="shared" ca="1" si="13"/>
        <v>17861</v>
      </c>
      <c r="F83" s="23">
        <f t="shared" ca="1" si="14"/>
        <v>0</v>
      </c>
      <c r="G83" s="24">
        <f t="shared" ca="1" si="10"/>
        <v>140129521.47010008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26441589.841699995</v>
      </c>
      <c r="D84" s="23">
        <f t="shared" ca="1" si="12"/>
        <v>0</v>
      </c>
      <c r="E84" s="23">
        <f t="shared" ca="1" si="13"/>
        <v>20206068.937463727</v>
      </c>
      <c r="F84" s="23">
        <f t="shared" ca="1" si="14"/>
        <v>289436.96999999997</v>
      </c>
      <c r="G84" s="24">
        <f t="shared" ca="1" si="10"/>
        <v>46647658.779163718</v>
      </c>
      <c r="H84" s="24">
        <f t="shared" ca="1" si="10"/>
        <v>289436.96999999997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7226982.0499999961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7226982.0499999961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975072402.73649979</v>
      </c>
      <c r="D87" s="23">
        <f t="shared" ca="1" si="12"/>
        <v>47571.27</v>
      </c>
      <c r="E87" s="23">
        <f t="shared" ca="1" si="13"/>
        <v>34793462.859999999</v>
      </c>
      <c r="F87" s="23">
        <f t="shared" ca="1" si="14"/>
        <v>64065316.719999999</v>
      </c>
      <c r="G87" s="24">
        <f t="shared" ca="1" si="10"/>
        <v>1009865865.5964998</v>
      </c>
      <c r="H87" s="24">
        <f t="shared" ca="1" si="10"/>
        <v>64112887.990000002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8908235.8599999994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8922581.0299999993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109523.7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109523.7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655315129.6099999</v>
      </c>
      <c r="D91" s="38">
        <f t="shared" ca="1" si="12"/>
        <v>40721.1</v>
      </c>
      <c r="E91" s="38">
        <f t="shared" ca="1" si="13"/>
        <v>17691619.23</v>
      </c>
      <c r="F91" s="38">
        <f t="shared" ca="1" si="14"/>
        <v>-0.380000000004657</v>
      </c>
      <c r="G91" s="39">
        <f t="shared" ca="1" si="10"/>
        <v>673006748.83999991</v>
      </c>
      <c r="H91" s="39">
        <f t="shared" ca="1" si="10"/>
        <v>40720.719999999994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5481919898.6644163</v>
      </c>
      <c r="D92" s="20">
        <f ca="1">SUM(D78:D91)</f>
        <v>6507845.0339999991</v>
      </c>
      <c r="E92" s="20">
        <f ca="1">SUM(E78:E91)</f>
        <v>241916813.0674637</v>
      </c>
      <c r="F92" s="20">
        <f ca="1">SUM(F78:F91)</f>
        <v>202242354.74000001</v>
      </c>
      <c r="G92" s="20">
        <f t="shared" ca="1" si="10"/>
        <v>5723836711.7318802</v>
      </c>
      <c r="H92" s="20">
        <f t="shared" ca="1" si="10"/>
        <v>208750199.77400002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38617001.82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38617001.82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596062544.65544772</v>
      </c>
      <c r="D97" s="23">
        <f t="shared" ca="1" si="16"/>
        <v>10973003.75</v>
      </c>
      <c r="E97" s="23">
        <f t="shared" ca="1" si="17"/>
        <v>657396.9348744005</v>
      </c>
      <c r="F97" s="23">
        <f t="shared" ca="1" si="18"/>
        <v>7198023.3899999997</v>
      </c>
      <c r="G97" s="24">
        <f t="shared" ca="1" si="19"/>
        <v>596719941.59032214</v>
      </c>
      <c r="H97" s="24">
        <f t="shared" ca="1" si="19"/>
        <v>18171027.140000001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82875512.799879879</v>
      </c>
      <c r="D98" s="18">
        <f t="shared" ca="1" si="16"/>
        <v>139505672.08004498</v>
      </c>
      <c r="E98" s="18">
        <f t="shared" ca="1" si="17"/>
        <v>0</v>
      </c>
      <c r="F98" s="18">
        <f t="shared" ca="1" si="18"/>
        <v>4943479.2212925497</v>
      </c>
      <c r="G98" s="19">
        <f t="shared" ca="1" si="19"/>
        <v>82875512.799879879</v>
      </c>
      <c r="H98" s="19">
        <f t="shared" ca="1" si="19"/>
        <v>144449151.30133754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717555059.27532768</v>
      </c>
      <c r="D99" s="20">
        <f ca="1">SUM(D93:D98)</f>
        <v>150478675.83004498</v>
      </c>
      <c r="E99" s="20">
        <f ca="1">SUM(E93:E98)</f>
        <v>657396.9348744005</v>
      </c>
      <c r="F99" s="20">
        <f ca="1">SUM(F93:F98)</f>
        <v>12141502.611292548</v>
      </c>
      <c r="G99" s="20">
        <f t="shared" ca="1" si="19"/>
        <v>718212456.2102021</v>
      </c>
      <c r="H99" s="20">
        <f t="shared" ca="1" si="19"/>
        <v>162620178.44133753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146435239.49249992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299957.87000000098</v>
      </c>
      <c r="G100" s="24">
        <f t="shared" ca="1" si="19"/>
        <v>146423970.82249993</v>
      </c>
      <c r="H100" s="24">
        <f t="shared" ca="1" si="19"/>
        <v>299957.87000000098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89241999.401284009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89241999.401284009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257155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257155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151638884.65049991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339524.304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2811105.58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3835622.98</v>
      </c>
      <c r="G103" s="24">
        <f t="shared" ca="1" si="19"/>
        <v>154449990.23049992</v>
      </c>
      <c r="H103" s="24">
        <f t="shared" ca="1" si="19"/>
        <v>4175147.284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387573278.54428387</v>
      </c>
      <c r="D104" s="31">
        <f ca="1">D103+D101+D100+D102</f>
        <v>339524.304</v>
      </c>
      <c r="E104" s="31">
        <f ca="1">E103+E101+E100+E102</f>
        <v>2799836.91</v>
      </c>
      <c r="F104" s="31">
        <f ca="1">F103+F101+F100+F102</f>
        <v>4135580.850000001</v>
      </c>
      <c r="G104" s="31">
        <f t="shared" ca="1" si="19"/>
        <v>390373115.45428389</v>
      </c>
      <c r="H104" s="31">
        <f t="shared" ca="1" si="19"/>
        <v>4475105.154000001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2254054011.5578446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1093902.0050000001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60471016.67677401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58803247.719999999</v>
      </c>
      <c r="G105" s="14">
        <f t="shared" ca="1" si="19"/>
        <v>2314525028.2346187</v>
      </c>
      <c r="H105" s="14">
        <f t="shared" ca="1" si="19"/>
        <v>59897149.725000001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46233507.159999996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46233507.159999996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2917430.79</v>
      </c>
      <c r="D107" s="23">
        <f t="shared" ca="1" si="21"/>
        <v>3609.72</v>
      </c>
      <c r="E107" s="23">
        <f t="shared" ca="1" si="22"/>
        <v>0</v>
      </c>
      <c r="F107" s="23">
        <f t="shared" ca="1" si="23"/>
        <v>0</v>
      </c>
      <c r="G107" s="24">
        <f t="shared" ca="1" si="19"/>
        <v>2917430.79</v>
      </c>
      <c r="H107" s="24">
        <f t="shared" ca="1" si="19"/>
        <v>3609.72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897254.30999999994</v>
      </c>
      <c r="D110" s="23">
        <f t="shared" ca="1" si="21"/>
        <v>1256.3800000000001</v>
      </c>
      <c r="E110" s="23">
        <f t="shared" ca="1" si="22"/>
        <v>32499.71</v>
      </c>
      <c r="F110" s="23">
        <f t="shared" ca="1" si="23"/>
        <v>0</v>
      </c>
      <c r="G110" s="24">
        <f t="shared" ca="1" si="24"/>
        <v>929754.0199999999</v>
      </c>
      <c r="H110" s="24">
        <f t="shared" ca="1" si="24"/>
        <v>1256.3800000000001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20960358.96508095</v>
      </c>
      <c r="D112" s="23">
        <f t="shared" ca="1" si="21"/>
        <v>29859.66</v>
      </c>
      <c r="E112" s="23">
        <f t="shared" ca="1" si="22"/>
        <v>7.9</v>
      </c>
      <c r="F112" s="23">
        <f t="shared" ca="1" si="23"/>
        <v>478.13</v>
      </c>
      <c r="G112" s="24">
        <f t="shared" ca="1" si="24"/>
        <v>20960366.865080949</v>
      </c>
      <c r="H112" s="24">
        <f t="shared" ca="1" si="24"/>
        <v>30337.79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872414171.38412595</v>
      </c>
      <c r="D113" s="23">
        <f t="shared" ca="1" si="21"/>
        <v>0</v>
      </c>
      <c r="E113" s="23">
        <f t="shared" ca="1" si="22"/>
        <v>0</v>
      </c>
      <c r="F113" s="23">
        <f t="shared" ca="1" si="23"/>
        <v>23690576.530000001</v>
      </c>
      <c r="G113" s="24">
        <f t="shared" ca="1" si="24"/>
        <v>872414171.38412595</v>
      </c>
      <c r="H113" s="24">
        <f t="shared" ca="1" si="24"/>
        <v>23690576.530000001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3197476734.1670513</v>
      </c>
      <c r="D114" s="20">
        <f ca="1">SUM(D105:D113)</f>
        <v>1128627.7649999999</v>
      </c>
      <c r="E114" s="20">
        <f ca="1">SUM(E105:E113)</f>
        <v>60503524.286774009</v>
      </c>
      <c r="F114" s="20">
        <f ca="1">SUM(F105:F113)</f>
        <v>82494302.379999995</v>
      </c>
      <c r="G114" s="20">
        <f t="shared" ca="1" si="24"/>
        <v>3257980258.4538255</v>
      </c>
      <c r="H114" s="20">
        <f t="shared" ca="1" si="24"/>
        <v>83622930.144999996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1227674110.6094408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196845.31000000003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322489.38001800003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1227996599.9894588</v>
      </c>
      <c r="H115" s="24">
        <f t="shared" ca="1" si="24"/>
        <v>196845.31000000003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1227674110.6094408</v>
      </c>
      <c r="D116" s="31">
        <f ca="1">D115</f>
        <v>196845.31000000003</v>
      </c>
      <c r="E116" s="31">
        <f ca="1">E115</f>
        <v>322489.38001800003</v>
      </c>
      <c r="F116" s="31">
        <f ca="1">F115</f>
        <v>0</v>
      </c>
      <c r="G116" s="31">
        <f t="shared" ca="1" si="24"/>
        <v>1227996599.9894588</v>
      </c>
      <c r="H116" s="31">
        <f t="shared" ca="1" si="24"/>
        <v>196845.31000000003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625149797.42320895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625149797.42320895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753186.33000000007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753186.33000000007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625902983.75320899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625902983.75320899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82785108.030000001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2906841.95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82785108.030000001</v>
      </c>
      <c r="H120" s="14">
        <f t="shared" ca="1" si="24"/>
        <v>2906841.95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28096196721.371517</v>
      </c>
      <c r="D121" s="23">
        <f t="shared" ca="1" si="26"/>
        <v>124158253.71000001</v>
      </c>
      <c r="E121" s="23">
        <f t="shared" ca="1" si="27"/>
        <v>1024059150.7092961</v>
      </c>
      <c r="F121" s="23">
        <f t="shared" ca="1" si="28"/>
        <v>0</v>
      </c>
      <c r="G121" s="24">
        <f t="shared" ca="1" si="24"/>
        <v>29120255872.080814</v>
      </c>
      <c r="H121" s="24">
        <f t="shared" ca="1" si="24"/>
        <v>124158253.71000001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28178981829.401516</v>
      </c>
      <c r="D129" s="20">
        <f ca="1">SUM(D120:D128)</f>
        <v>127065095.66000001</v>
      </c>
      <c r="E129" s="20">
        <f ca="1">SUM(E120:E128)</f>
        <v>1024059150.7092961</v>
      </c>
      <c r="F129" s="20">
        <f ca="1">SUM(F120:F128)</f>
        <v>0</v>
      </c>
      <c r="G129" s="20">
        <f t="shared" ca="1" si="24"/>
        <v>29203040980.110813</v>
      </c>
      <c r="H129" s="20">
        <f t="shared" ca="1" si="24"/>
        <v>127065095.66000001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203179316240.90903</v>
      </c>
      <c r="D130" s="46">
        <f ca="1">D12+D24+D27+D29+D31+D35+D38+D50+D68+D73+D75+D77+D92+D99+D104+D114+D116+D119</f>
        <v>437575772.61804497</v>
      </c>
      <c r="E130" s="46">
        <f ca="1">E12+E24+E27+E29+E31+E35+E38+E50+E68+E73+E75+E77+E92+E99+E104+E114+E116+E119</f>
        <v>13102115292.456511</v>
      </c>
      <c r="F130" s="46">
        <f ca="1">F12+F24+F27+F29+F31+F35+F38+F50+F68+F73+F75+F77+F92+F99+F104+F114+F116+F119</f>
        <v>2156291623.4728484</v>
      </c>
      <c r="G130" s="46">
        <f t="shared" ca="1" si="24"/>
        <v>216281431533.36554</v>
      </c>
      <c r="H130" s="46">
        <f t="shared" ca="1" si="24"/>
        <v>2593867396.0908933</v>
      </c>
    </row>
    <row r="131" spans="1:8" s="35" customFormat="1">
      <c r="A131" s="47" t="s">
        <v>131</v>
      </c>
      <c r="B131" s="48">
        <v>9001</v>
      </c>
      <c r="C131" s="49">
        <f ca="1">+C129</f>
        <v>28178981829.401516</v>
      </c>
      <c r="D131" s="49">
        <f ca="1">+D129</f>
        <v>127065095.66000001</v>
      </c>
      <c r="E131" s="49">
        <f ca="1">+E129</f>
        <v>1024059150.7092961</v>
      </c>
      <c r="F131" s="49">
        <f ca="1">+F129</f>
        <v>0</v>
      </c>
      <c r="G131" s="49">
        <f t="shared" ca="1" si="24"/>
        <v>29203040980.110813</v>
      </c>
      <c r="H131" s="49">
        <f t="shared" ca="1" si="24"/>
        <v>127065095.66000001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231358298070.31055</v>
      </c>
      <c r="D132" s="52">
        <f ca="1">+D130+D131</f>
        <v>564640868.27804494</v>
      </c>
      <c r="E132" s="52">
        <f ca="1">+E130+E131</f>
        <v>14126174443.165806</v>
      </c>
      <c r="F132" s="52">
        <f ca="1">+F130+F131</f>
        <v>2156291623.4728484</v>
      </c>
      <c r="G132" s="52">
        <f t="shared" ca="1" si="24"/>
        <v>245484472513.47635</v>
      </c>
      <c r="H132" s="52">
        <f t="shared" ca="1" si="24"/>
        <v>2720932491.7508936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366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CT169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363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2587792013.3000002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3271174029.3799996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3151969499.1975703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2367648685.5660996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2104883358.6488812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3693530084.54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1807932578.8699999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815724029.9799999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-9967608.5100000016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630256888.02999997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6827730608.7000008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1609985234.45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1263260989.71014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249052188.78000003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1248454653.2415359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2245405746.46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-87.46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2091929629.3467002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326447700.32999992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3672477765.2199993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1924718569.4586093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717195787.100106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45046.42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388450515.09000003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600511617.17000008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2124590011.4199998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8004234089.6011295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67050779.219999962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320737813.75990009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1856710352.3200002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77450374.309574783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CQ54" s="54" t="s">
        <v>242</v>
      </c>
    </row>
    <row r="55" spans="1:96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CQ55" s="54" t="s">
        <v>244</v>
      </c>
      <c r="CR55" s="54">
        <v>755</v>
      </c>
    </row>
    <row r="56" spans="1:96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CQ56" s="54" t="s">
        <v>247</v>
      </c>
      <c r="CR56" s="54">
        <v>756</v>
      </c>
    </row>
    <row r="57" spans="1:96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CQ57" s="54" t="s">
        <v>249</v>
      </c>
      <c r="CR57" s="54">
        <v>757</v>
      </c>
    </row>
    <row r="58" spans="1:96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CQ58" s="54" t="s">
        <v>251</v>
      </c>
      <c r="CR58" s="54">
        <v>758</v>
      </c>
    </row>
    <row r="59" spans="1:96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CQ59" s="54" t="s">
        <v>253</v>
      </c>
      <c r="CR59" s="54">
        <v>759</v>
      </c>
    </row>
    <row r="60" spans="1:96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CQ60" s="54" t="s">
        <v>256</v>
      </c>
      <c r="CR60" s="54">
        <v>760</v>
      </c>
    </row>
    <row r="61" spans="1:96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CQ61" s="54" t="s">
        <v>258</v>
      </c>
      <c r="CR61" s="54">
        <v>761</v>
      </c>
    </row>
    <row r="62" spans="1:96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CQ62" s="54" t="s">
        <v>260</v>
      </c>
      <c r="CR62" s="54">
        <v>765</v>
      </c>
    </row>
    <row r="63" spans="1:96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CQ63" s="54" t="s">
        <v>262</v>
      </c>
      <c r="CR63" s="54">
        <v>766</v>
      </c>
    </row>
    <row r="64" spans="1:96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CQ64" s="54" t="s">
        <v>264</v>
      </c>
      <c r="CR64" s="54">
        <v>767</v>
      </c>
    </row>
    <row r="65" spans="1:98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CQ65" s="54" t="s">
        <v>266</v>
      </c>
      <c r="CR65" s="54">
        <v>768</v>
      </c>
    </row>
    <row r="66" spans="1:98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CQ66" s="54" t="s">
        <v>268</v>
      </c>
      <c r="CR66" s="54">
        <v>769</v>
      </c>
    </row>
    <row r="67" spans="1:98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CQ67" s="54" t="s">
        <v>270</v>
      </c>
      <c r="CR67" s="54">
        <v>770</v>
      </c>
    </row>
    <row r="68" spans="1:98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CQ68" s="54" t="s">
        <v>272</v>
      </c>
      <c r="CR68" s="54">
        <v>773</v>
      </c>
    </row>
    <row r="69" spans="1:98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CQ69" s="54" t="s">
        <v>274</v>
      </c>
      <c r="CR69" s="54">
        <v>774</v>
      </c>
    </row>
    <row r="70" spans="1:98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CQ70" s="54" t="s">
        <v>276</v>
      </c>
      <c r="CR70" s="54">
        <v>775</v>
      </c>
    </row>
    <row r="71" spans="1:98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776</v>
      </c>
    </row>
    <row r="72" spans="1:98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CQ72" s="54" t="s">
        <v>280</v>
      </c>
      <c r="CR72" s="54">
        <v>777</v>
      </c>
    </row>
    <row r="73" spans="1:98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CQ73" s="54" t="s">
        <v>282</v>
      </c>
      <c r="CR73" s="54">
        <v>778</v>
      </c>
    </row>
    <row r="74" spans="1:98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CQ74" s="54" t="s">
        <v>284</v>
      </c>
      <c r="CR74" s="54">
        <v>779</v>
      </c>
    </row>
    <row r="75" spans="1:98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CQ75" s="54" t="s">
        <v>286</v>
      </c>
      <c r="CR75" s="54">
        <v>780</v>
      </c>
    </row>
    <row r="76" spans="1:98" ht="12.75" customHeight="1">
      <c r="A76" s="59" t="s">
        <v>287</v>
      </c>
      <c r="B76" s="48">
        <v>9000</v>
      </c>
      <c r="C76" s="58" t="s">
        <v>288</v>
      </c>
      <c r="D76" s="49">
        <f ca="1">SUMIF($C$7:$C$75,"HD",D$7:D$75)</f>
        <v>56037382943.650246</v>
      </c>
      <c r="CQ76" s="54" t="s">
        <v>289</v>
      </c>
      <c r="CR76" s="54">
        <v>781</v>
      </c>
    </row>
    <row r="77" spans="1:98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CQ77" s="54" t="s">
        <v>292</v>
      </c>
      <c r="CR77" s="54">
        <v>782</v>
      </c>
    </row>
    <row r="78" spans="1:98" s="35" customFormat="1">
      <c r="A78" s="59" t="s">
        <v>293</v>
      </c>
      <c r="B78" s="48">
        <v>9003</v>
      </c>
      <c r="C78" s="58" t="s">
        <v>294</v>
      </c>
      <c r="D78" s="49">
        <f ca="1">D76+D77</f>
        <v>56037382943.650246</v>
      </c>
      <c r="CN78" s="54"/>
      <c r="CO78" s="54"/>
      <c r="CP78" s="54"/>
      <c r="CQ78" s="54" t="s">
        <v>295</v>
      </c>
      <c r="CR78" s="54">
        <v>783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296</v>
      </c>
      <c r="CR79" s="54">
        <v>784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297</v>
      </c>
      <c r="CR80" s="54">
        <v>785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298</v>
      </c>
      <c r="CR81" s="54">
        <v>786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299</v>
      </c>
      <c r="CR82" s="54">
        <v>789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300</v>
      </c>
      <c r="CR83" s="54">
        <v>790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301</v>
      </c>
      <c r="CR84" s="54">
        <v>791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302</v>
      </c>
      <c r="CR85" s="54">
        <v>792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303</v>
      </c>
      <c r="CR86" s="54">
        <v>793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304</v>
      </c>
      <c r="CR87" s="54">
        <v>794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305</v>
      </c>
      <c r="CR88" s="54">
        <v>795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306</v>
      </c>
      <c r="CR89" s="54">
        <v>796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307</v>
      </c>
      <c r="CR90" s="54">
        <v>797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308</v>
      </c>
      <c r="CR91" s="54">
        <v>798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309</v>
      </c>
      <c r="CR92" s="54">
        <v>799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310</v>
      </c>
      <c r="CR93" s="54">
        <v>771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311</v>
      </c>
      <c r="CR94" s="54">
        <v>707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705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R96" s="54">
        <v>708</v>
      </c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53"/>
      <c r="B165" s="53"/>
      <c r="C165" s="5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53"/>
      <c r="B166" s="53"/>
      <c r="C166" s="5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  <row r="168" spans="1:98" s="35" customFormat="1">
      <c r="A168" s="6"/>
      <c r="B168" s="6"/>
      <c r="C168" s="6"/>
      <c r="D168" s="3"/>
      <c r="CN168" s="54"/>
      <c r="CO168" s="54"/>
      <c r="CP168" s="54"/>
      <c r="CQ168" s="54"/>
      <c r="CR168" s="54"/>
      <c r="CS168" s="54"/>
      <c r="CT168" s="54"/>
    </row>
    <row r="169" spans="1:98" s="35" customFormat="1">
      <c r="A169" s="6"/>
      <c r="B169" s="6"/>
      <c r="C169" s="6"/>
      <c r="D169" s="3"/>
      <c r="CN169" s="54"/>
      <c r="CO169" s="54"/>
      <c r="CP169" s="54"/>
      <c r="CQ169" s="54"/>
      <c r="CR169" s="54"/>
      <c r="CS169" s="54"/>
      <c r="CT169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312</v>
      </c>
      <c r="B2" s="4"/>
    </row>
    <row r="3" spans="1:15" ht="15" customHeight="1">
      <c r="A3" s="5" t="s">
        <v>363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313</v>
      </c>
      <c r="D5" s="98"/>
      <c r="E5" s="98"/>
      <c r="F5" s="98"/>
      <c r="G5" s="98"/>
      <c r="H5" s="99"/>
      <c r="J5" s="97" t="s">
        <v>314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364</v>
      </c>
      <c r="D6" s="60" t="s">
        <v>315</v>
      </c>
      <c r="E6" s="60" t="s">
        <v>365</v>
      </c>
      <c r="F6" s="60" t="s">
        <v>315</v>
      </c>
      <c r="G6" s="60" t="s">
        <v>316</v>
      </c>
      <c r="H6" s="60" t="s">
        <v>317</v>
      </c>
      <c r="J6" s="60" t="s">
        <v>364</v>
      </c>
      <c r="K6" s="60" t="s">
        <v>315</v>
      </c>
      <c r="L6" s="60" t="s">
        <v>365</v>
      </c>
      <c r="M6" s="60" t="s">
        <v>315</v>
      </c>
      <c r="N6" s="60" t="s">
        <v>316</v>
      </c>
      <c r="O6" s="60" t="s">
        <v>317</v>
      </c>
    </row>
    <row r="7" spans="1:15" ht="12.75" customHeight="1">
      <c r="A7" s="11" t="s">
        <v>11</v>
      </c>
      <c r="B7" s="12">
        <v>704</v>
      </c>
      <c r="C7" s="13">
        <v>23949205.259999998</v>
      </c>
      <c r="D7" s="61">
        <v>1.0941940628813869E-4</v>
      </c>
      <c r="E7" s="13">
        <v>23270567.690000005</v>
      </c>
      <c r="F7" s="61">
        <v>2.531911859618767E-4</v>
      </c>
      <c r="G7" s="61">
        <v>2.9162914246033678E-2</v>
      </c>
      <c r="H7" s="61">
        <v>-0.30381998630451623</v>
      </c>
      <c r="J7" s="13">
        <v>23949205.259999998</v>
      </c>
      <c r="K7" s="61">
        <v>1.1761895107606768E-4</v>
      </c>
      <c r="L7" s="13">
        <v>23270567.690000005</v>
      </c>
      <c r="M7" s="61">
        <v>2.768554375321951E-4</v>
      </c>
      <c r="N7" s="61">
        <v>2.9162914246033678E-2</v>
      </c>
      <c r="O7" s="61">
        <v>-0.30381998630451623</v>
      </c>
    </row>
    <row r="8" spans="1:15" ht="12.75" customHeight="1">
      <c r="A8" s="16" t="s">
        <v>12</v>
      </c>
      <c r="B8" s="17">
        <v>718</v>
      </c>
      <c r="C8" s="18">
        <v>56313246.179998398</v>
      </c>
      <c r="D8" s="62">
        <v>2.5728461117098544E-4</v>
      </c>
      <c r="E8" s="18">
        <v>45956156.309998997</v>
      </c>
      <c r="F8" s="62">
        <v>5.0001761338113826E-4</v>
      </c>
      <c r="G8" s="62">
        <v>0.22536893207811493</v>
      </c>
      <c r="H8" s="62">
        <v>-0.17109589929099978</v>
      </c>
      <c r="J8" s="18">
        <v>56313246.179998398</v>
      </c>
      <c r="K8" s="62">
        <v>2.7656470749124926E-4</v>
      </c>
      <c r="L8" s="18">
        <v>45956156.309998997</v>
      </c>
      <c r="M8" s="62">
        <v>5.4675124096651199E-4</v>
      </c>
      <c r="N8" s="62">
        <v>0.22536893207811493</v>
      </c>
      <c r="O8" s="62">
        <v>-0.17109589929099978</v>
      </c>
    </row>
    <row r="9" spans="1:15" ht="12.75" customHeight="1">
      <c r="A9" s="16" t="s">
        <v>13</v>
      </c>
      <c r="B9" s="17">
        <v>729</v>
      </c>
      <c r="C9" s="18">
        <v>118377508.92000002</v>
      </c>
      <c r="D9" s="62">
        <v>5.408445333895495E-4</v>
      </c>
      <c r="E9" s="18">
        <v>28105880.539999999</v>
      </c>
      <c r="F9" s="62">
        <v>3.0580092936380917E-4</v>
      </c>
      <c r="G9" s="62">
        <v>3.2118413173900162</v>
      </c>
      <c r="H9" s="62">
        <v>1.8491113558750025</v>
      </c>
      <c r="J9" s="18">
        <v>118377508.92000002</v>
      </c>
      <c r="K9" s="62">
        <v>5.8137371486907739E-4</v>
      </c>
      <c r="L9" s="18">
        <v>28105880.539999999</v>
      </c>
      <c r="M9" s="62">
        <v>3.3438229603109898E-4</v>
      </c>
      <c r="N9" s="62">
        <v>3.2118413173900162</v>
      </c>
      <c r="O9" s="62">
        <v>1.8491113558750025</v>
      </c>
    </row>
    <row r="10" spans="1:15" ht="12.75" customHeight="1">
      <c r="A10" s="16" t="s">
        <v>14</v>
      </c>
      <c r="B10" s="17">
        <v>750</v>
      </c>
      <c r="C10" s="18">
        <v>5198347528.0284157</v>
      </c>
      <c r="D10" s="62">
        <v>2.3750270375205038E-2</v>
      </c>
      <c r="E10" s="18">
        <v>1897870405.8865168</v>
      </c>
      <c r="F10" s="62">
        <v>2.0649434309883627E-2</v>
      </c>
      <c r="G10" s="62">
        <v>1.7390424087466649</v>
      </c>
      <c r="H10" s="62">
        <v>0.85283258387787675</v>
      </c>
      <c r="J10" s="18">
        <v>5163863771.2684174</v>
      </c>
      <c r="K10" s="62">
        <v>2.5360684568966712E-2</v>
      </c>
      <c r="L10" s="18">
        <v>1867868350.7765169</v>
      </c>
      <c r="M10" s="62">
        <v>2.222247073624237E-2</v>
      </c>
      <c r="N10" s="62">
        <v>1.7645758702007437</v>
      </c>
      <c r="O10" s="62">
        <v>0.87010476236267587</v>
      </c>
    </row>
    <row r="11" spans="1:15" ht="12.75" customHeight="1">
      <c r="A11" s="16" t="s">
        <v>15</v>
      </c>
      <c r="B11" s="17">
        <v>751</v>
      </c>
      <c r="C11" s="18">
        <v>260542225.80380934</v>
      </c>
      <c r="D11" s="62">
        <v>1.1903683379447135E-3</v>
      </c>
      <c r="E11" s="18">
        <v>98981015.310000375</v>
      </c>
      <c r="F11" s="62">
        <v>1.0769449627487651E-3</v>
      </c>
      <c r="G11" s="62">
        <v>1.6322444257397501</v>
      </c>
      <c r="H11" s="62">
        <v>0.78058880182625323</v>
      </c>
      <c r="J11" s="18">
        <v>260542225.80380934</v>
      </c>
      <c r="K11" s="62">
        <v>1.2795707823027793E-3</v>
      </c>
      <c r="L11" s="18">
        <v>98981015.310000375</v>
      </c>
      <c r="M11" s="62">
        <v>1.1776005066179394E-3</v>
      </c>
      <c r="N11" s="62">
        <v>1.6322444257397501</v>
      </c>
      <c r="O11" s="62">
        <v>0.78058880182625323</v>
      </c>
    </row>
    <row r="12" spans="1:15" ht="12.75" customHeight="1" thickBot="1">
      <c r="A12" s="81" t="s">
        <v>16</v>
      </c>
      <c r="B12" s="82"/>
      <c r="C12" s="20">
        <v>5657529714.1922235</v>
      </c>
      <c r="D12" s="63">
        <v>2.5848187263998425E-2</v>
      </c>
      <c r="E12" s="20">
        <v>2094184025.7365162</v>
      </c>
      <c r="F12" s="63">
        <v>2.2785389001339217E-2</v>
      </c>
      <c r="G12" s="63">
        <v>1.7015437252237144</v>
      </c>
      <c r="H12" s="63">
        <v>0.82746649883224954</v>
      </c>
      <c r="J12" s="20">
        <v>5623045957.4322252</v>
      </c>
      <c r="K12" s="63">
        <v>2.7615812724705886E-2</v>
      </c>
      <c r="L12" s="20">
        <v>2064181970.6265163</v>
      </c>
      <c r="M12" s="63">
        <v>2.4558060217390116E-2</v>
      </c>
      <c r="N12" s="63">
        <v>1.7241038035641449</v>
      </c>
      <c r="O12" s="63">
        <v>0.84272732433480679</v>
      </c>
    </row>
    <row r="13" spans="1:15" ht="12.75" customHeight="1">
      <c r="A13" s="21" t="s">
        <v>17</v>
      </c>
      <c r="B13" s="22">
        <v>784</v>
      </c>
      <c r="C13" s="23">
        <v>122433606.23619042</v>
      </c>
      <c r="D13" s="64">
        <v>5.5937607777134697E-4</v>
      </c>
      <c r="E13" s="23">
        <v>89612950.78285712</v>
      </c>
      <c r="F13" s="64">
        <v>9.7501743784295612E-4</v>
      </c>
      <c r="G13" s="64">
        <v>0.36624902055576403</v>
      </c>
      <c r="H13" s="64">
        <v>-7.5797185580894211E-2</v>
      </c>
      <c r="J13" s="23">
        <v>122433606.23619042</v>
      </c>
      <c r="K13" s="64">
        <v>6.0129395466883306E-4</v>
      </c>
      <c r="L13" s="23">
        <v>89612950.78285712</v>
      </c>
      <c r="M13" s="64">
        <v>1.0661464313223624E-3</v>
      </c>
      <c r="N13" s="64">
        <v>0.36624902055576403</v>
      </c>
      <c r="O13" s="64">
        <v>-7.5797185580894211E-2</v>
      </c>
    </row>
    <row r="14" spans="1:15" ht="12.75" customHeight="1">
      <c r="A14" s="25" t="s">
        <v>18</v>
      </c>
      <c r="B14" s="17">
        <v>785</v>
      </c>
      <c r="C14" s="19">
        <v>34552679792.926445</v>
      </c>
      <c r="D14" s="65">
        <v>0.1578646835066701</v>
      </c>
      <c r="E14" s="19">
        <v>13122651274.886703</v>
      </c>
      <c r="F14" s="65">
        <v>0.14277862420522225</v>
      </c>
      <c r="G14" s="65">
        <v>1.633056313784027</v>
      </c>
      <c r="H14" s="65">
        <v>0.78113800567139768</v>
      </c>
      <c r="J14" s="19">
        <v>32520010713.954506</v>
      </c>
      <c r="K14" s="65">
        <v>0.15971175275474725</v>
      </c>
      <c r="L14" s="19">
        <v>12321317584.711954</v>
      </c>
      <c r="M14" s="65">
        <v>0.14658962412655077</v>
      </c>
      <c r="N14" s="65">
        <v>1.6393289914306477</v>
      </c>
      <c r="O14" s="65">
        <v>0.78538117528962181</v>
      </c>
    </row>
    <row r="15" spans="1:15" ht="12.75" customHeight="1">
      <c r="A15" s="26" t="s">
        <v>19</v>
      </c>
      <c r="B15" s="27">
        <v>904</v>
      </c>
      <c r="C15" s="18">
        <v>112460123.77498691</v>
      </c>
      <c r="D15" s="62">
        <v>5.1380911562447641E-4</v>
      </c>
      <c r="E15" s="18">
        <v>85815005.039616272</v>
      </c>
      <c r="F15" s="62">
        <v>9.3369457886675498E-4</v>
      </c>
      <c r="G15" s="62">
        <v>0.31049486885271382</v>
      </c>
      <c r="H15" s="62">
        <v>-0.11351223104057773</v>
      </c>
      <c r="J15" s="18">
        <v>112459733.2949869</v>
      </c>
      <c r="K15" s="62">
        <v>5.5231043054873737E-4</v>
      </c>
      <c r="L15" s="18">
        <v>85814551.289616272</v>
      </c>
      <c r="M15" s="62">
        <v>1.0209559758237127E-3</v>
      </c>
      <c r="N15" s="62">
        <v>0.31049724790199718</v>
      </c>
      <c r="O15" s="62">
        <v>-0.1135106217263091</v>
      </c>
    </row>
    <row r="16" spans="1:15" ht="12.75" customHeight="1">
      <c r="A16" s="26" t="s">
        <v>20</v>
      </c>
      <c r="B16" s="27">
        <v>905</v>
      </c>
      <c r="C16" s="18">
        <v>707884460.40230489</v>
      </c>
      <c r="D16" s="62">
        <v>3.2341907189374361E-3</v>
      </c>
      <c r="E16" s="18">
        <v>614628345.47420096</v>
      </c>
      <c r="F16" s="62">
        <v>6.687352100278693E-3</v>
      </c>
      <c r="G16" s="62">
        <v>0.15172765072550387</v>
      </c>
      <c r="H16" s="62">
        <v>-0.2209107415778232</v>
      </c>
      <c r="J16" s="18">
        <v>707884460.40230489</v>
      </c>
      <c r="K16" s="62">
        <v>3.4765507586437248E-3</v>
      </c>
      <c r="L16" s="18">
        <v>614628345.47420096</v>
      </c>
      <c r="M16" s="62">
        <v>7.3123785277946973E-3</v>
      </c>
      <c r="N16" s="62">
        <v>0.15172765072550387</v>
      </c>
      <c r="O16" s="62">
        <v>-0.2209107415778232</v>
      </c>
    </row>
    <row r="17" spans="1:15" ht="12.75" customHeight="1">
      <c r="A17" s="26" t="s">
        <v>21</v>
      </c>
      <c r="B17" s="27">
        <v>906</v>
      </c>
      <c r="C17" s="19">
        <v>9126777514.5063953</v>
      </c>
      <c r="D17" s="65">
        <v>4.1698526782814167E-2</v>
      </c>
      <c r="E17" s="19">
        <v>3175036194.6426172</v>
      </c>
      <c r="F17" s="65">
        <v>3.4545404749145942E-2</v>
      </c>
      <c r="G17" s="65">
        <v>1.874542825655475</v>
      </c>
      <c r="H17" s="65">
        <v>0.94449220432623626</v>
      </c>
      <c r="J17" s="19">
        <v>8824926319.5488987</v>
      </c>
      <c r="K17" s="65">
        <v>4.3340835980163299E-2</v>
      </c>
      <c r="L17" s="19">
        <v>3064318139.3683891</v>
      </c>
      <c r="M17" s="65">
        <v>3.6456916329430433E-2</v>
      </c>
      <c r="N17" s="65">
        <v>1.8798988610783978</v>
      </c>
      <c r="O17" s="65">
        <v>0.94811530885368178</v>
      </c>
    </row>
    <row r="18" spans="1:15" ht="12.75" customHeight="1">
      <c r="A18" s="28" t="s">
        <v>22</v>
      </c>
      <c r="B18" s="29">
        <v>90601</v>
      </c>
      <c r="C18" s="18">
        <v>712394243.27798235</v>
      </c>
      <c r="D18" s="62">
        <v>3.2547950671564232E-3</v>
      </c>
      <c r="E18" s="18">
        <v>196175145.94380423</v>
      </c>
      <c r="F18" s="62">
        <v>2.1344480512652257E-3</v>
      </c>
      <c r="G18" s="62">
        <v>2.6314194637176556</v>
      </c>
      <c r="H18" s="62">
        <v>1.4564834361886327</v>
      </c>
      <c r="J18" s="18">
        <v>696508555.22998381</v>
      </c>
      <c r="K18" s="62">
        <v>3.4206815964154488E-3</v>
      </c>
      <c r="L18" s="18">
        <v>192884100.97730422</v>
      </c>
      <c r="M18" s="62">
        <v>2.2947876854772019E-3</v>
      </c>
      <c r="N18" s="62">
        <v>2.6110210831318792</v>
      </c>
      <c r="O18" s="62">
        <v>1.4426848969301762</v>
      </c>
    </row>
    <row r="19" spans="1:15" ht="12.75" customHeight="1">
      <c r="A19" s="28" t="s">
        <v>23</v>
      </c>
      <c r="B19" s="29">
        <v>90602</v>
      </c>
      <c r="C19" s="18">
        <v>8414383271.2284126</v>
      </c>
      <c r="D19" s="62">
        <v>3.8443731715657743E-2</v>
      </c>
      <c r="E19" s="18">
        <v>2978861048.698813</v>
      </c>
      <c r="F19" s="62">
        <v>3.2410956697880716E-2</v>
      </c>
      <c r="G19" s="62">
        <v>1.8246981425682387</v>
      </c>
      <c r="H19" s="62">
        <v>0.91077463476171205</v>
      </c>
      <c r="J19" s="18">
        <v>8128417764.3189144</v>
      </c>
      <c r="K19" s="62">
        <v>3.9920154383747845E-2</v>
      </c>
      <c r="L19" s="18">
        <v>2871434038.3910851</v>
      </c>
      <c r="M19" s="62">
        <v>3.4162128643953238E-2</v>
      </c>
      <c r="N19" s="62">
        <v>1.8307868666463984</v>
      </c>
      <c r="O19" s="62">
        <v>0.91489336849516234</v>
      </c>
    </row>
    <row r="20" spans="1:15" ht="12.75" customHeight="1">
      <c r="A20" s="26" t="s">
        <v>24</v>
      </c>
      <c r="B20" s="27">
        <v>907</v>
      </c>
      <c r="C20" s="19">
        <v>24605557694.24276</v>
      </c>
      <c r="D20" s="65">
        <v>0.11241815688929402</v>
      </c>
      <c r="E20" s="19">
        <v>9247171729.7302704</v>
      </c>
      <c r="F20" s="65">
        <v>0.10061217277693088</v>
      </c>
      <c r="G20" s="65">
        <v>1.6608738772671714</v>
      </c>
      <c r="H20" s="65">
        <v>0.79995527110002818</v>
      </c>
      <c r="J20" s="19">
        <v>22874740200.708313</v>
      </c>
      <c r="K20" s="65">
        <v>0.11234205558539148</v>
      </c>
      <c r="L20" s="19">
        <v>8556556548.5797482</v>
      </c>
      <c r="M20" s="65">
        <v>0.10179937329350193</v>
      </c>
      <c r="N20" s="65">
        <v>1.6733581518262923</v>
      </c>
      <c r="O20" s="65">
        <v>0.80840029211005371</v>
      </c>
    </row>
    <row r="21" spans="1:15" ht="12.75" customHeight="1">
      <c r="A21" s="28" t="s">
        <v>22</v>
      </c>
      <c r="B21" s="29">
        <v>90701</v>
      </c>
      <c r="C21" s="18">
        <v>4922631194.9213448</v>
      </c>
      <c r="D21" s="62">
        <v>2.2490574400119541E-2</v>
      </c>
      <c r="E21" s="18">
        <v>1934031790.6873887</v>
      </c>
      <c r="F21" s="62">
        <v>2.1042881690528793E-2</v>
      </c>
      <c r="G21" s="62">
        <v>1.5452690170991219</v>
      </c>
      <c r="H21" s="62">
        <v>0.72175405337152276</v>
      </c>
      <c r="J21" s="18">
        <v>4618661581.3783464</v>
      </c>
      <c r="K21" s="62">
        <v>2.2683096356620112E-2</v>
      </c>
      <c r="L21" s="18">
        <v>1831403578.6758878</v>
      </c>
      <c r="M21" s="62">
        <v>2.178864073394424E-2</v>
      </c>
      <c r="N21" s="62">
        <v>1.5219245147034481</v>
      </c>
      <c r="O21" s="62">
        <v>0.70596260211286488</v>
      </c>
    </row>
    <row r="22" spans="1:15" ht="12.75" customHeight="1">
      <c r="A22" s="28" t="s">
        <v>23</v>
      </c>
      <c r="B22" s="29">
        <v>90702</v>
      </c>
      <c r="C22" s="18">
        <v>19682926499.321415</v>
      </c>
      <c r="D22" s="62">
        <v>8.9927582489174485E-2</v>
      </c>
      <c r="E22" s="18">
        <v>7313139939.042882</v>
      </c>
      <c r="F22" s="62">
        <v>7.9569291086402094E-2</v>
      </c>
      <c r="G22" s="62">
        <v>1.6914467196558864</v>
      </c>
      <c r="H22" s="62">
        <v>0.82063635233436139</v>
      </c>
      <c r="J22" s="18">
        <v>18256078619.329967</v>
      </c>
      <c r="K22" s="62">
        <v>8.9658959228771373E-2</v>
      </c>
      <c r="L22" s="18">
        <v>6725152969.9038601</v>
      </c>
      <c r="M22" s="62">
        <v>8.0010732559557693E-2</v>
      </c>
      <c r="N22" s="62">
        <v>1.714596783304239</v>
      </c>
      <c r="O22" s="62">
        <v>0.83629627498088288</v>
      </c>
    </row>
    <row r="23" spans="1:15" ht="12.75" customHeight="1">
      <c r="A23" s="25" t="s">
        <v>25</v>
      </c>
      <c r="B23" s="17">
        <v>786</v>
      </c>
      <c r="C23" s="18">
        <v>1181040020.3146849</v>
      </c>
      <c r="D23" s="62">
        <v>5.3959493195042283E-3</v>
      </c>
      <c r="E23" s="18">
        <v>641490194.91251361</v>
      </c>
      <c r="F23" s="62">
        <v>6.9796175751488396E-3</v>
      </c>
      <c r="G23" s="62">
        <v>0.84108818760005377</v>
      </c>
      <c r="H23" s="62">
        <v>0.24540904254891016</v>
      </c>
      <c r="J23" s="18">
        <v>1180145410.2546849</v>
      </c>
      <c r="K23" s="62">
        <v>5.7959111279249033E-3</v>
      </c>
      <c r="L23" s="18">
        <v>641082872.93251359</v>
      </c>
      <c r="M23" s="62">
        <v>7.6271142863609124E-3</v>
      </c>
      <c r="N23" s="62">
        <v>0.8408624845276722</v>
      </c>
      <c r="O23" s="62">
        <v>0.24525636510023152</v>
      </c>
    </row>
    <row r="24" spans="1:15" ht="12.75" customHeight="1" thickBot="1">
      <c r="A24" s="85" t="s">
        <v>26</v>
      </c>
      <c r="B24" s="86"/>
      <c r="C24" s="30">
        <v>35856153419.477325</v>
      </c>
      <c r="D24" s="66">
        <v>0.16382000890394569</v>
      </c>
      <c r="E24" s="30">
        <v>13853754420.582075</v>
      </c>
      <c r="F24" s="66">
        <v>0.15073325921821407</v>
      </c>
      <c r="G24" s="66">
        <v>1.588190343998519</v>
      </c>
      <c r="H24" s="66">
        <v>0.75078830007340813</v>
      </c>
      <c r="J24" s="30">
        <v>33822589730.445381</v>
      </c>
      <c r="K24" s="66">
        <v>0.16610895783734098</v>
      </c>
      <c r="L24" s="30">
        <v>13052013408.427326</v>
      </c>
      <c r="M24" s="66">
        <v>0.15528288484423405</v>
      </c>
      <c r="N24" s="66">
        <v>1.5913695207060594</v>
      </c>
      <c r="O24" s="66">
        <v>0.7529388626842044</v>
      </c>
    </row>
    <row r="25" spans="1:15" ht="12.75" customHeight="1">
      <c r="A25" s="11" t="s">
        <v>27</v>
      </c>
      <c r="B25" s="12">
        <v>717</v>
      </c>
      <c r="C25" s="13">
        <v>42646249111.852638</v>
      </c>
      <c r="D25" s="61">
        <v>0.19484267672250005</v>
      </c>
      <c r="E25" s="13">
        <v>18513526624.059551</v>
      </c>
      <c r="F25" s="61">
        <v>0.2014330644927389</v>
      </c>
      <c r="G25" s="61">
        <v>1.3035183937581629</v>
      </c>
      <c r="H25" s="61">
        <v>0.55822119580475071</v>
      </c>
      <c r="J25" s="13">
        <v>42578137460.942635</v>
      </c>
      <c r="K25" s="61">
        <v>0.20910906280857092</v>
      </c>
      <c r="L25" s="13">
        <v>18483140323.189548</v>
      </c>
      <c r="M25" s="61">
        <v>0.21989828393161986</v>
      </c>
      <c r="N25" s="61">
        <v>1.3036203110746674</v>
      </c>
      <c r="O25" s="61">
        <v>0.55829013804685612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42646249111.852638</v>
      </c>
      <c r="D27" s="63">
        <v>0.19484267672250005</v>
      </c>
      <c r="E27" s="20">
        <v>18513526624.059551</v>
      </c>
      <c r="F27" s="63">
        <v>0.2014330644927389</v>
      </c>
      <c r="G27" s="63">
        <v>1.3035183937581629</v>
      </c>
      <c r="H27" s="63">
        <v>0.55822119580475071</v>
      </c>
      <c r="J27" s="20">
        <v>42578137460.942635</v>
      </c>
      <c r="K27" s="63">
        <v>0.20910906280857092</v>
      </c>
      <c r="L27" s="20">
        <v>18483140323.189548</v>
      </c>
      <c r="M27" s="63">
        <v>0.21989828393161986</v>
      </c>
      <c r="N27" s="63">
        <v>1.3036203110746674</v>
      </c>
      <c r="O27" s="63">
        <v>0.55829013804685612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549150025.7299999</v>
      </c>
      <c r="D30" s="64">
        <v>2.5089629958974543E-3</v>
      </c>
      <c r="E30" s="23">
        <v>278366891.79999989</v>
      </c>
      <c r="F30" s="64">
        <v>3.0287204165479202E-3</v>
      </c>
      <c r="G30" s="64">
        <v>0.97275625049745984</v>
      </c>
      <c r="H30" s="64">
        <v>0.33447625684736515</v>
      </c>
      <c r="J30" s="23">
        <v>506736598.96999991</v>
      </c>
      <c r="K30" s="64">
        <v>2.4886766218607023E-3</v>
      </c>
      <c r="L30" s="23">
        <v>257324929.11999992</v>
      </c>
      <c r="M30" s="64">
        <v>3.0614554311054996E-3</v>
      </c>
      <c r="N30" s="64">
        <v>0.9692479881484406</v>
      </c>
      <c r="O30" s="64">
        <v>0.33210308337173822</v>
      </c>
    </row>
    <row r="31" spans="1:15" ht="12.75" customHeight="1" thickBot="1">
      <c r="A31" s="83" t="s">
        <v>33</v>
      </c>
      <c r="B31" s="84"/>
      <c r="C31" s="31">
        <v>549150025.7299999</v>
      </c>
      <c r="D31" s="67">
        <v>2.5089629958974543E-3</v>
      </c>
      <c r="E31" s="31">
        <v>278366891.79999989</v>
      </c>
      <c r="F31" s="67">
        <v>3.0287204165479202E-3</v>
      </c>
      <c r="G31" s="67">
        <v>0.97275625049745984</v>
      </c>
      <c r="H31" s="67">
        <v>0.33447625684736515</v>
      </c>
      <c r="J31" s="31">
        <v>506736598.96999991</v>
      </c>
      <c r="K31" s="67">
        <v>2.4886766218607023E-3</v>
      </c>
      <c r="L31" s="31">
        <v>257324929.11999992</v>
      </c>
      <c r="M31" s="67">
        <v>3.0614554311054996E-3</v>
      </c>
      <c r="N31" s="67">
        <v>0.9692479881484406</v>
      </c>
      <c r="O31" s="67">
        <v>0.33210308337173822</v>
      </c>
    </row>
    <row r="32" spans="1:15" ht="12.75" customHeight="1">
      <c r="A32" s="11" t="s">
        <v>34</v>
      </c>
      <c r="B32" s="12">
        <v>712</v>
      </c>
      <c r="C32" s="13">
        <v>2288990657.38728</v>
      </c>
      <c r="D32" s="61">
        <v>1.045796701858542E-2</v>
      </c>
      <c r="E32" s="13">
        <v>1266880665.6334651</v>
      </c>
      <c r="F32" s="61">
        <v>1.3784065024840343E-2</v>
      </c>
      <c r="G32" s="61">
        <v>0.80679263602364637</v>
      </c>
      <c r="H32" s="61">
        <v>0.22220972469975409</v>
      </c>
      <c r="J32" s="13">
        <v>1905667768.1098628</v>
      </c>
      <c r="K32" s="61">
        <v>9.3590848444109528E-3</v>
      </c>
      <c r="L32" s="13">
        <v>1024585479.9434651</v>
      </c>
      <c r="M32" s="61">
        <v>1.2189735339408134E-2</v>
      </c>
      <c r="N32" s="61">
        <v>0.85994024453188067</v>
      </c>
      <c r="O32" s="61">
        <v>0.2581615670242039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2288990657.38728</v>
      </c>
      <c r="D35" s="63">
        <v>1.045796701858542E-2</v>
      </c>
      <c r="E35" s="20">
        <v>1266880665.6334651</v>
      </c>
      <c r="F35" s="63">
        <v>1.3784065024840343E-2</v>
      </c>
      <c r="G35" s="63">
        <v>0.80679263602364637</v>
      </c>
      <c r="H35" s="63">
        <v>0.22220972469975409</v>
      </c>
      <c r="J35" s="20">
        <v>1905667768.1098628</v>
      </c>
      <c r="K35" s="63">
        <v>9.3590848444109528E-3</v>
      </c>
      <c r="L35" s="20">
        <v>1024585479.9434651</v>
      </c>
      <c r="M35" s="63">
        <v>1.2189735339408134E-2</v>
      </c>
      <c r="N35" s="63">
        <v>0.85994024453188067</v>
      </c>
      <c r="O35" s="63">
        <v>0.2581615670242039</v>
      </c>
    </row>
    <row r="36" spans="1:15" ht="12.75" customHeight="1">
      <c r="A36" s="11" t="s">
        <v>38</v>
      </c>
      <c r="B36" s="12">
        <v>710</v>
      </c>
      <c r="C36" s="13">
        <v>3446753953.7921915</v>
      </c>
      <c r="D36" s="61">
        <v>1.5747569372380761E-2</v>
      </c>
      <c r="E36" s="13">
        <v>2089897294.4038498</v>
      </c>
      <c r="F36" s="61">
        <v>2.273874799951767E-2</v>
      </c>
      <c r="G36" s="61">
        <v>0.64924561748637966</v>
      </c>
      <c r="H36" s="61">
        <v>0.11563662144786568</v>
      </c>
      <c r="J36" s="13">
        <v>3270222045.1210923</v>
      </c>
      <c r="K36" s="61">
        <v>1.6060661828115119E-2</v>
      </c>
      <c r="L36" s="13">
        <v>2031560901.6935027</v>
      </c>
      <c r="M36" s="61">
        <v>2.4169959659099981E-2</v>
      </c>
      <c r="N36" s="61">
        <v>0.60970908742880692</v>
      </c>
      <c r="O36" s="61">
        <v>8.8892029648113935E-2</v>
      </c>
    </row>
    <row r="37" spans="1:15" ht="12.75" customHeight="1">
      <c r="A37" s="16" t="s">
        <v>39</v>
      </c>
      <c r="B37" s="17">
        <v>711</v>
      </c>
      <c r="C37" s="18">
        <v>9851574.9400000013</v>
      </c>
      <c r="D37" s="62">
        <v>4.5009989652487769E-5</v>
      </c>
      <c r="E37" s="18">
        <v>11946149.6</v>
      </c>
      <c r="F37" s="62">
        <v>1.2997791137694408E-4</v>
      </c>
      <c r="G37" s="62">
        <v>-0.17533470868303858</v>
      </c>
      <c r="H37" s="62">
        <v>-0.4421529518250954</v>
      </c>
      <c r="J37" s="18">
        <v>9851574.9400000013</v>
      </c>
      <c r="K37" s="62">
        <v>4.8382896146678842E-5</v>
      </c>
      <c r="L37" s="18">
        <v>11946149.6</v>
      </c>
      <c r="M37" s="62">
        <v>1.4212616204263545E-4</v>
      </c>
      <c r="N37" s="62">
        <v>-0.17533470868303858</v>
      </c>
      <c r="O37" s="62">
        <v>-0.4421529518250954</v>
      </c>
    </row>
    <row r="38" spans="1:15" ht="12.75" customHeight="1" thickBot="1">
      <c r="A38" s="81" t="s">
        <v>40</v>
      </c>
      <c r="B38" s="82"/>
      <c r="C38" s="20">
        <v>3456605528.7321916</v>
      </c>
      <c r="D38" s="63">
        <v>1.5792579362033248E-2</v>
      </c>
      <c r="E38" s="20">
        <v>2101843444.0038497</v>
      </c>
      <c r="F38" s="63">
        <v>2.2868725910894613E-2</v>
      </c>
      <c r="G38" s="63">
        <v>0.64455898872640316</v>
      </c>
      <c r="H38" s="63">
        <v>0.11246633885300894</v>
      </c>
      <c r="J38" s="20">
        <v>3280073620.0610924</v>
      </c>
      <c r="K38" s="63">
        <v>1.6109044724261799E-2</v>
      </c>
      <c r="L38" s="20">
        <v>2043507051.2935026</v>
      </c>
      <c r="M38" s="63">
        <v>2.4312085821142613E-2</v>
      </c>
      <c r="N38" s="63">
        <v>0.60511979539530625</v>
      </c>
      <c r="O38" s="63">
        <v>8.5787590742952169E-2</v>
      </c>
    </row>
    <row r="39" spans="1:15" ht="12.75" customHeight="1">
      <c r="A39" s="11" t="s">
        <v>41</v>
      </c>
      <c r="B39" s="12">
        <v>701</v>
      </c>
      <c r="C39" s="14">
        <v>21424220217.677616</v>
      </c>
      <c r="D39" s="68">
        <v>9.7883225391197065E-2</v>
      </c>
      <c r="E39" s="14">
        <v>8764375313.5833416</v>
      </c>
      <c r="F39" s="68">
        <v>9.5359194043845893E-2</v>
      </c>
      <c r="G39" s="68">
        <v>1.4444663140422107</v>
      </c>
      <c r="H39" s="68">
        <v>0.65356579452222885</v>
      </c>
      <c r="J39" s="14">
        <v>20109380739.972164</v>
      </c>
      <c r="K39" s="68">
        <v>9.8760866748895365E-2</v>
      </c>
      <c r="L39" s="14">
        <v>7949702246.8861628</v>
      </c>
      <c r="M39" s="68">
        <v>9.4579484399864369E-2</v>
      </c>
      <c r="N39" s="68">
        <v>1.5295765948779847</v>
      </c>
      <c r="O39" s="68">
        <v>0.71113887227084138</v>
      </c>
    </row>
    <row r="40" spans="1:15" ht="12.75" customHeight="1">
      <c r="A40" s="33" t="s">
        <v>42</v>
      </c>
      <c r="B40" s="34">
        <v>900</v>
      </c>
      <c r="C40" s="23">
        <v>4289170322.6577401</v>
      </c>
      <c r="D40" s="64">
        <v>1.9596411032384888E-2</v>
      </c>
      <c r="E40" s="23">
        <v>1566545999.2077553</v>
      </c>
      <c r="F40" s="64">
        <v>1.704451926944996E-2</v>
      </c>
      <c r="G40" s="64">
        <v>1.7379791750940536</v>
      </c>
      <c r="H40" s="64">
        <v>0.85211335662183174</v>
      </c>
      <c r="J40" s="23">
        <v>4193215358.3363867</v>
      </c>
      <c r="K40" s="64">
        <v>2.0593651719513599E-2</v>
      </c>
      <c r="L40" s="23">
        <v>1519970833.5041778</v>
      </c>
      <c r="M40" s="64">
        <v>1.8083451841478231E-2</v>
      </c>
      <c r="N40" s="64">
        <v>1.7587472508727329</v>
      </c>
      <c r="O40" s="64">
        <v>0.86616197718509969</v>
      </c>
    </row>
    <row r="41" spans="1:15" ht="12.75" customHeight="1">
      <c r="A41" s="33" t="s">
        <v>43</v>
      </c>
      <c r="B41" s="34">
        <v>901</v>
      </c>
      <c r="C41" s="23">
        <v>8835728678.8995876</v>
      </c>
      <c r="D41" s="64">
        <v>4.0368779492780255E-2</v>
      </c>
      <c r="E41" s="23">
        <v>3717663082.7652512</v>
      </c>
      <c r="F41" s="64">
        <v>4.044935806772406E-2</v>
      </c>
      <c r="G41" s="64">
        <v>1.3766889258634611</v>
      </c>
      <c r="H41" s="64">
        <v>0.60771759850061646</v>
      </c>
      <c r="J41" s="23">
        <v>8369326410.3335924</v>
      </c>
      <c r="K41" s="64">
        <v>4.1103301045266841E-2</v>
      </c>
      <c r="L41" s="23">
        <v>3423341639.8379493</v>
      </c>
      <c r="M41" s="64">
        <v>4.0728303672918159E-2</v>
      </c>
      <c r="N41" s="64">
        <v>1.4447826979751199</v>
      </c>
      <c r="O41" s="64">
        <v>0.65377981328222967</v>
      </c>
    </row>
    <row r="42" spans="1:15" ht="12.75" customHeight="1">
      <c r="A42" s="33" t="s">
        <v>44</v>
      </c>
      <c r="B42" s="34">
        <v>902</v>
      </c>
      <c r="C42" s="23">
        <v>8299321216.1202898</v>
      </c>
      <c r="D42" s="64">
        <v>3.791803486603193E-2</v>
      </c>
      <c r="E42" s="23">
        <v>3480166231.6103354</v>
      </c>
      <c r="F42" s="64">
        <v>3.7865316706671884E-2</v>
      </c>
      <c r="G42" s="64">
        <v>1.3847485044644103</v>
      </c>
      <c r="H42" s="64">
        <v>0.6131695220621054</v>
      </c>
      <c r="J42" s="23">
        <v>7546838971.3021851</v>
      </c>
      <c r="K42" s="64">
        <v>3.7063913984114925E-2</v>
      </c>
      <c r="L42" s="23">
        <v>3006389773.5440359</v>
      </c>
      <c r="M42" s="64">
        <v>3.5767728885467982E-2</v>
      </c>
      <c r="N42" s="64">
        <v>1.5102663126763205</v>
      </c>
      <c r="O42" s="64">
        <v>0.69807638008274409</v>
      </c>
    </row>
    <row r="43" spans="1:15" ht="12.75" customHeight="1">
      <c r="A43" s="32" t="s">
        <v>45</v>
      </c>
      <c r="B43" s="22">
        <v>703</v>
      </c>
      <c r="C43" s="23">
        <v>2756865897.2200456</v>
      </c>
      <c r="D43" s="64">
        <v>1.2595600831634201E-2</v>
      </c>
      <c r="E43" s="23">
        <v>1152627791.5099492</v>
      </c>
      <c r="F43" s="64">
        <v>1.2540957375544916E-2</v>
      </c>
      <c r="G43" s="64">
        <v>1.3918093225988719</v>
      </c>
      <c r="H43" s="64">
        <v>0.61794583142722859</v>
      </c>
      <c r="J43" s="23">
        <v>2756842922.3200455</v>
      </c>
      <c r="K43" s="64">
        <v>1.3539362550219545E-2</v>
      </c>
      <c r="L43" s="23">
        <v>1152184214.7199492</v>
      </c>
      <c r="M43" s="64">
        <v>1.3707807610600673E-2</v>
      </c>
      <c r="N43" s="64">
        <v>1.3927101995492324</v>
      </c>
      <c r="O43" s="64">
        <v>0.61855523205657348</v>
      </c>
    </row>
    <row r="44" spans="1:15" ht="12.75" customHeight="1">
      <c r="A44" s="32" t="s">
        <v>46</v>
      </c>
      <c r="B44" s="22">
        <v>740</v>
      </c>
      <c r="C44" s="23">
        <v>5288888124.9078112</v>
      </c>
      <c r="D44" s="64">
        <v>2.4163933302553349E-2</v>
      </c>
      <c r="E44" s="23">
        <v>2511407229.9793162</v>
      </c>
      <c r="F44" s="64">
        <v>2.732491030998542E-2</v>
      </c>
      <c r="G44" s="64">
        <v>1.1059460456165726</v>
      </c>
      <c r="H44" s="64">
        <v>0.4245728509886848</v>
      </c>
      <c r="J44" s="23">
        <v>5011193408.9937143</v>
      </c>
      <c r="K44" s="64">
        <v>2.4610892345124299E-2</v>
      </c>
      <c r="L44" s="23">
        <v>2288600230.1880202</v>
      </c>
      <c r="M44" s="64">
        <v>2.7228017232139412E-2</v>
      </c>
      <c r="N44" s="64">
        <v>1.189632484910665</v>
      </c>
      <c r="O44" s="64">
        <v>0.48118276730749177</v>
      </c>
    </row>
    <row r="45" spans="1:15" ht="12.75" customHeight="1">
      <c r="A45" s="32" t="s">
        <v>47</v>
      </c>
      <c r="B45" s="22">
        <v>741</v>
      </c>
      <c r="C45" s="23">
        <v>721275808.13807809</v>
      </c>
      <c r="D45" s="64">
        <v>3.2953732635245675E-3</v>
      </c>
      <c r="E45" s="23">
        <v>176912960.3311891</v>
      </c>
      <c r="F45" s="64">
        <v>1.9248693385992856E-3</v>
      </c>
      <c r="G45" s="64">
        <v>3.0770094332705584</v>
      </c>
      <c r="H45" s="64">
        <v>1.7579039662250953</v>
      </c>
      <c r="J45" s="23">
        <v>698641710.86328197</v>
      </c>
      <c r="K45" s="64">
        <v>3.4311579159987788E-3</v>
      </c>
      <c r="L45" s="23">
        <v>169604705.87299111</v>
      </c>
      <c r="M45" s="64">
        <v>2.0178272261129446E-3</v>
      </c>
      <c r="N45" s="64">
        <v>3.1192354142960008</v>
      </c>
      <c r="O45" s="64">
        <v>1.7864678443455326</v>
      </c>
    </row>
    <row r="46" spans="1:15" ht="12.75" customHeight="1">
      <c r="A46" s="32" t="s">
        <v>48</v>
      </c>
      <c r="B46" s="22">
        <v>742</v>
      </c>
      <c r="C46" s="23">
        <v>177199966.106096</v>
      </c>
      <c r="D46" s="64">
        <v>8.095932568581328E-4</v>
      </c>
      <c r="E46" s="23">
        <v>66106011.562801838</v>
      </c>
      <c r="F46" s="64">
        <v>7.1925445437190057E-4</v>
      </c>
      <c r="G46" s="64">
        <v>1.6805423881571349</v>
      </c>
      <c r="H46" s="64">
        <v>0.81326008804514305</v>
      </c>
      <c r="J46" s="23">
        <v>164714126.42889997</v>
      </c>
      <c r="K46" s="64">
        <v>8.0894136434396296E-4</v>
      </c>
      <c r="L46" s="23">
        <v>59782735.771097846</v>
      </c>
      <c r="M46" s="64">
        <v>7.1124932099922065E-4</v>
      </c>
      <c r="N46" s="64">
        <v>1.7552122582608796</v>
      </c>
      <c r="O46" s="64">
        <v>0.86377072195148452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115055057.2204911</v>
      </c>
      <c r="D48" s="64">
        <v>5.2566487759577374E-4</v>
      </c>
      <c r="E48" s="23">
        <v>35858921.211814746</v>
      </c>
      <c r="F48" s="64">
        <v>3.9015648048992097E-4</v>
      </c>
      <c r="G48" s="64">
        <v>2.2085476453927151</v>
      </c>
      <c r="H48" s="64">
        <v>1.1704306604834711</v>
      </c>
      <c r="J48" s="23">
        <v>102417540.0052491</v>
      </c>
      <c r="K48" s="64">
        <v>5.0299137263349009E-4</v>
      </c>
      <c r="L48" s="23">
        <v>30917375.64716775</v>
      </c>
      <c r="M48" s="64">
        <v>3.6783131705988301E-4</v>
      </c>
      <c r="N48" s="64">
        <v>2.3126207467945705</v>
      </c>
      <c r="O48" s="64">
        <v>1.2408311890648518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30483505071.270142</v>
      </c>
      <c r="D50" s="63">
        <v>0.13927339092336311</v>
      </c>
      <c r="E50" s="20">
        <v>12707288228.178413</v>
      </c>
      <c r="F50" s="63">
        <v>0.13825934200283735</v>
      </c>
      <c r="G50" s="63">
        <v>1.3988993185558636</v>
      </c>
      <c r="H50" s="63">
        <v>0.62274187820866111</v>
      </c>
      <c r="J50" s="20">
        <v>28843190448.583355</v>
      </c>
      <c r="K50" s="63">
        <v>0.14165421229721545</v>
      </c>
      <c r="L50" s="20">
        <v>11650791509.08539</v>
      </c>
      <c r="M50" s="63">
        <v>0.13861221710677651</v>
      </c>
      <c r="N50" s="63">
        <v>1.4756421420889025</v>
      </c>
      <c r="O50" s="63">
        <v>0.67465476702218941</v>
      </c>
    </row>
    <row r="51" spans="1:15" ht="12.75" customHeight="1">
      <c r="A51" s="11" t="s">
        <v>53</v>
      </c>
      <c r="B51" s="12">
        <v>723</v>
      </c>
      <c r="C51" s="13">
        <v>140385074.44437045</v>
      </c>
      <c r="D51" s="61">
        <v>6.4139295357223752E-4</v>
      </c>
      <c r="E51" s="13">
        <v>57928675.315751553</v>
      </c>
      <c r="F51" s="61">
        <v>6.3028243228885426E-4</v>
      </c>
      <c r="G51" s="61">
        <v>1.4234124754135009</v>
      </c>
      <c r="H51" s="61">
        <v>0.63932386891260307</v>
      </c>
      <c r="J51" s="13">
        <v>138537418.24143046</v>
      </c>
      <c r="K51" s="61">
        <v>6.8038273677326771E-4</v>
      </c>
      <c r="L51" s="13">
        <v>56986661.263987556</v>
      </c>
      <c r="M51" s="61">
        <v>6.7798376248982123E-4</v>
      </c>
      <c r="N51" s="61">
        <v>1.4310499188514227</v>
      </c>
      <c r="O51" s="61">
        <v>0.6444902380108386</v>
      </c>
    </row>
    <row r="52" spans="1:15" ht="12.75" customHeight="1">
      <c r="A52" s="32" t="s">
        <v>54</v>
      </c>
      <c r="B52" s="22">
        <v>724</v>
      </c>
      <c r="C52" s="23">
        <v>878067283.27514982</v>
      </c>
      <c r="D52" s="64">
        <v>4.0117239705433879E-3</v>
      </c>
      <c r="E52" s="23">
        <v>375759633.0416289</v>
      </c>
      <c r="F52" s="64">
        <v>4.0883844517163818E-3</v>
      </c>
      <c r="G52" s="64">
        <v>1.3367791696184468</v>
      </c>
      <c r="H52" s="64">
        <v>0.58072053684532698</v>
      </c>
      <c r="J52" s="23">
        <v>854972023.86995387</v>
      </c>
      <c r="K52" s="64">
        <v>4.1989248309180294E-3</v>
      </c>
      <c r="L52" s="23">
        <v>367330278.30592889</v>
      </c>
      <c r="M52" s="64">
        <v>4.370215040474198E-3</v>
      </c>
      <c r="N52" s="64">
        <v>1.327529404363164</v>
      </c>
      <c r="O52" s="64">
        <v>0.57446350832927284</v>
      </c>
    </row>
    <row r="53" spans="1:15" ht="12.75" customHeight="1">
      <c r="A53" s="32" t="s">
        <v>55</v>
      </c>
      <c r="B53" s="22">
        <v>765</v>
      </c>
      <c r="C53" s="23">
        <v>4203697027.9124222</v>
      </c>
      <c r="D53" s="64">
        <v>1.920589965369859E-2</v>
      </c>
      <c r="E53" s="23">
        <v>1883557950.3806491</v>
      </c>
      <c r="F53" s="64">
        <v>2.0493710236804203E-2</v>
      </c>
      <c r="G53" s="64">
        <v>1.2317853438291584</v>
      </c>
      <c r="H53" s="64">
        <v>0.50969718178255996</v>
      </c>
      <c r="J53" s="23">
        <v>3921496412.559381</v>
      </c>
      <c r="K53" s="64">
        <v>1.9259190010123821E-2</v>
      </c>
      <c r="L53" s="23">
        <v>1570093219.2908061</v>
      </c>
      <c r="M53" s="64">
        <v>1.8679769698093204E-2</v>
      </c>
      <c r="N53" s="64">
        <v>1.4976201185880402</v>
      </c>
      <c r="O53" s="64">
        <v>0.68952182817292851</v>
      </c>
    </row>
    <row r="54" spans="1:15" ht="12.75" customHeight="1">
      <c r="A54" s="32" t="s">
        <v>56</v>
      </c>
      <c r="B54" s="22">
        <v>766</v>
      </c>
      <c r="C54" s="23">
        <v>397259999.94461101</v>
      </c>
      <c r="D54" s="64">
        <v>1.8150060874281115E-3</v>
      </c>
      <c r="E54" s="23">
        <v>192620243.04999998</v>
      </c>
      <c r="F54" s="64">
        <v>2.0957695758772625E-3</v>
      </c>
      <c r="G54" s="64">
        <v>1.0624000554370139</v>
      </c>
      <c r="H54" s="64">
        <v>0.3951160491355028</v>
      </c>
      <c r="J54" s="23">
        <v>390947105.47789997</v>
      </c>
      <c r="K54" s="64">
        <v>1.9200131266708846E-3</v>
      </c>
      <c r="L54" s="23">
        <v>177290044.72999999</v>
      </c>
      <c r="M54" s="64">
        <v>2.1092615168524314E-3</v>
      </c>
      <c r="N54" s="64">
        <v>1.2051272313303567</v>
      </c>
      <c r="O54" s="64">
        <v>0.49166423008209215</v>
      </c>
    </row>
    <row r="55" spans="1:15" ht="12.75" customHeight="1">
      <c r="A55" s="32" t="s">
        <v>57</v>
      </c>
      <c r="B55" s="22">
        <v>767</v>
      </c>
      <c r="C55" s="23">
        <v>1872761767.817462</v>
      </c>
      <c r="D55" s="64">
        <v>8.5562956486060753E-3</v>
      </c>
      <c r="E55" s="23">
        <v>1384293168.2982299</v>
      </c>
      <c r="F55" s="64">
        <v>1.5061550438710099E-2</v>
      </c>
      <c r="G55" s="64">
        <v>0.35286499327286802</v>
      </c>
      <c r="H55" s="64">
        <v>-8.4850846734175644E-2</v>
      </c>
      <c r="J55" s="23">
        <v>1581490163.9552</v>
      </c>
      <c r="K55" s="64">
        <v>7.7669890170513718E-3</v>
      </c>
      <c r="L55" s="23">
        <v>1232647218.3499999</v>
      </c>
      <c r="M55" s="64">
        <v>1.4665094960523175E-2</v>
      </c>
      <c r="N55" s="64">
        <v>0.28300306885221804</v>
      </c>
      <c r="O55" s="64">
        <v>-0.13210913288762893</v>
      </c>
    </row>
    <row r="56" spans="1:15" ht="12.75" customHeight="1">
      <c r="A56" s="32" t="s">
        <v>58</v>
      </c>
      <c r="B56" s="22">
        <v>768</v>
      </c>
      <c r="C56" s="23">
        <v>4000366470.5555735</v>
      </c>
      <c r="D56" s="64">
        <v>1.8276920648980555E-2</v>
      </c>
      <c r="E56" s="23">
        <v>1697969097.6589398</v>
      </c>
      <c r="F56" s="64">
        <v>1.8474444426537517E-2</v>
      </c>
      <c r="G56" s="64">
        <v>1.3559713048200019</v>
      </c>
      <c r="H56" s="64">
        <v>0.5937031081783144</v>
      </c>
      <c r="J56" s="23">
        <v>3990943782.845335</v>
      </c>
      <c r="K56" s="64">
        <v>1.9600258816347128E-2</v>
      </c>
      <c r="L56" s="23">
        <v>1690472642.3482058</v>
      </c>
      <c r="M56" s="64">
        <v>2.0111952113426004E-2</v>
      </c>
      <c r="N56" s="64">
        <v>1.3608449393783655</v>
      </c>
      <c r="O56" s="64">
        <v>0.59699989134706466</v>
      </c>
    </row>
    <row r="57" spans="1:15" ht="12.75" customHeight="1">
      <c r="A57" s="32" t="s">
        <v>59</v>
      </c>
      <c r="B57" s="22">
        <v>773</v>
      </c>
      <c r="C57" s="23">
        <v>32145909.66</v>
      </c>
      <c r="D57" s="64">
        <v>1.4686860425652983E-4</v>
      </c>
      <c r="E57" s="23">
        <v>18348401.900000002</v>
      </c>
      <c r="F57" s="64">
        <v>1.9963645491822342E-4</v>
      </c>
      <c r="G57" s="64">
        <v>0.75197326912705109</v>
      </c>
      <c r="H57" s="64">
        <v>0.18512701692961597</v>
      </c>
      <c r="J57" s="23">
        <v>26757721</v>
      </c>
      <c r="K57" s="64">
        <v>1.3141208833608155E-4</v>
      </c>
      <c r="L57" s="23">
        <v>15261373.200000001</v>
      </c>
      <c r="M57" s="64">
        <v>1.8156815987105453E-4</v>
      </c>
      <c r="N57" s="64">
        <v>0.75329707552135594</v>
      </c>
      <c r="O57" s="64">
        <v>0.18602250931567066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187690121.53999999</v>
      </c>
      <c r="D59" s="64">
        <v>8.5752080046498343E-4</v>
      </c>
      <c r="E59" s="23">
        <v>126068393.09999999</v>
      </c>
      <c r="F59" s="64">
        <v>1.3716642578949078E-3</v>
      </c>
      <c r="G59" s="64">
        <v>0.48879601718346954</v>
      </c>
      <c r="H59" s="64">
        <v>7.1000589754919297E-3</v>
      </c>
      <c r="J59" s="23">
        <v>244677.72</v>
      </c>
      <c r="K59" s="64">
        <v>1.2016572769598364E-6</v>
      </c>
      <c r="L59" s="23">
        <v>2645578.69</v>
      </c>
      <c r="M59" s="64">
        <v>3.1475074244129941E-5</v>
      </c>
      <c r="N59" s="64">
        <v>-0.90751448031961579</v>
      </c>
      <c r="O59" s="64">
        <v>-0.93743792215356547</v>
      </c>
    </row>
    <row r="60" spans="1:15" ht="12.75" customHeight="1">
      <c r="A60" s="32" t="s">
        <v>62</v>
      </c>
      <c r="B60" s="22">
        <v>776</v>
      </c>
      <c r="C60" s="23">
        <v>305177696.79999995</v>
      </c>
      <c r="D60" s="64">
        <v>1.3942993946446137E-3</v>
      </c>
      <c r="E60" s="23">
        <v>198888372.54000002</v>
      </c>
      <c r="F60" s="64">
        <v>2.1639688205401983E-3</v>
      </c>
      <c r="G60" s="64">
        <v>0.53441698427404671</v>
      </c>
      <c r="H60" s="64">
        <v>3.796048452550016E-2</v>
      </c>
      <c r="J60" s="23">
        <v>250471406.78999996</v>
      </c>
      <c r="K60" s="64">
        <v>1.2301111381926022E-3</v>
      </c>
      <c r="L60" s="23">
        <v>160839920.61000001</v>
      </c>
      <c r="M60" s="64">
        <v>1.9135505066453784E-3</v>
      </c>
      <c r="N60" s="64">
        <v>0.55727139033682915</v>
      </c>
      <c r="O60" s="64">
        <v>5.3420408805268993E-2</v>
      </c>
    </row>
    <row r="61" spans="1:15" ht="12.75" customHeight="1">
      <c r="A61" s="32" t="s">
        <v>63</v>
      </c>
      <c r="B61" s="22">
        <v>777</v>
      </c>
      <c r="C61" s="23">
        <v>8288460934.8599596</v>
      </c>
      <c r="D61" s="64">
        <v>3.7868416287263798E-2</v>
      </c>
      <c r="E61" s="23">
        <v>4205450619.720006</v>
      </c>
      <c r="F61" s="64">
        <v>4.5756641784402356E-2</v>
      </c>
      <c r="G61" s="64">
        <v>0.97088533057410986</v>
      </c>
      <c r="H61" s="64">
        <v>0.33321066804715538</v>
      </c>
      <c r="J61" s="23">
        <v>6843549746.7899599</v>
      </c>
      <c r="K61" s="64">
        <v>3.3609931273950081E-2</v>
      </c>
      <c r="L61" s="23">
        <v>3470152374.9000063</v>
      </c>
      <c r="M61" s="64">
        <v>4.1285222039047172E-2</v>
      </c>
      <c r="N61" s="64">
        <v>0.97211793818914338</v>
      </c>
      <c r="O61" s="64">
        <v>0.33404446877436489</v>
      </c>
    </row>
    <row r="62" spans="1:15" ht="12.75" customHeight="1">
      <c r="A62" s="32" t="s">
        <v>64</v>
      </c>
      <c r="B62" s="22">
        <v>778</v>
      </c>
      <c r="C62" s="23">
        <v>66020979.329999991</v>
      </c>
      <c r="D62" s="64">
        <v>3.0163741478785402E-4</v>
      </c>
      <c r="E62" s="23">
        <v>17593423.740000002</v>
      </c>
      <c r="F62" s="64">
        <v>1.9142205214764299E-4</v>
      </c>
      <c r="G62" s="64">
        <v>2.7525941684617199</v>
      </c>
      <c r="H62" s="64">
        <v>1.5384523902196579</v>
      </c>
      <c r="J62" s="23">
        <v>55041158.239999995</v>
      </c>
      <c r="K62" s="64">
        <v>2.7031724969234575E-4</v>
      </c>
      <c r="L62" s="23">
        <v>14446878.420000002</v>
      </c>
      <c r="M62" s="64">
        <v>1.718779231871643E-4</v>
      </c>
      <c r="N62" s="64">
        <v>2.8098997333432245</v>
      </c>
      <c r="O62" s="64">
        <v>1.5772168932850064</v>
      </c>
    </row>
    <row r="63" spans="1:15" ht="12.75" customHeight="1">
      <c r="A63" s="32" t="s">
        <v>65</v>
      </c>
      <c r="B63" s="22">
        <v>779</v>
      </c>
      <c r="C63" s="23">
        <v>2839557320.0999994</v>
      </c>
      <c r="D63" s="64">
        <v>1.2973402361932078E-2</v>
      </c>
      <c r="E63" s="23">
        <v>1146766629.8899984</v>
      </c>
      <c r="F63" s="64">
        <v>1.2477186070889238E-2</v>
      </c>
      <c r="G63" s="64">
        <v>1.4761422647713238</v>
      </c>
      <c r="H63" s="64">
        <v>0.6749930763521097</v>
      </c>
      <c r="J63" s="23">
        <v>2388900692.7999997</v>
      </c>
      <c r="K63" s="64">
        <v>1.1732330599768194E-2</v>
      </c>
      <c r="L63" s="23">
        <v>951128686.51999843</v>
      </c>
      <c r="M63" s="64">
        <v>1.131580252634207E-2</v>
      </c>
      <c r="N63" s="64">
        <v>1.5116482413547421</v>
      </c>
      <c r="O63" s="64">
        <v>0.69901118944378138</v>
      </c>
    </row>
    <row r="64" spans="1:15" ht="12.75" customHeight="1">
      <c r="A64" s="32" t="s">
        <v>66</v>
      </c>
      <c r="B64" s="22">
        <v>780</v>
      </c>
      <c r="C64" s="23">
        <v>9539242.6600000001</v>
      </c>
      <c r="D64" s="64">
        <v>4.3583002315279539E-5</v>
      </c>
      <c r="E64" s="23">
        <v>5703117.9800000004</v>
      </c>
      <c r="F64" s="64">
        <v>6.2051739530927726E-5</v>
      </c>
      <c r="G64" s="64">
        <v>0.67263638827966155</v>
      </c>
      <c r="H64" s="64">
        <v>0.13145937108818351</v>
      </c>
      <c r="J64" s="23">
        <v>1025404.02</v>
      </c>
      <c r="K64" s="64">
        <v>5.0359477048293145E-6</v>
      </c>
      <c r="L64" s="23">
        <v>2328228.46</v>
      </c>
      <c r="M64" s="64">
        <v>2.7699483637659753E-5</v>
      </c>
      <c r="N64" s="64">
        <v>-0.55957757684999687</v>
      </c>
      <c r="O64" s="64">
        <v>-0.70207507058783525</v>
      </c>
    </row>
    <row r="65" spans="1:15" ht="12.75" customHeight="1">
      <c r="A65" s="32" t="s">
        <v>67</v>
      </c>
      <c r="B65" s="22">
        <v>781</v>
      </c>
      <c r="C65" s="23">
        <v>536574.94999999995</v>
      </c>
      <c r="D65" s="64">
        <v>2.4515098443015182E-6</v>
      </c>
      <c r="E65" s="23">
        <v>279109.43</v>
      </c>
      <c r="F65" s="64">
        <v>3.0367994685927402E-6</v>
      </c>
      <c r="G65" s="64">
        <v>0.92245367703986192</v>
      </c>
      <c r="H65" s="64">
        <v>0.30044894611368589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87678201.569999993</v>
      </c>
      <c r="D66" s="64">
        <v>4.005851825164552E-4</v>
      </c>
      <c r="E66" s="23">
        <v>42705737.619999997</v>
      </c>
      <c r="F66" s="64">
        <v>4.6465202308025561E-4</v>
      </c>
      <c r="G66" s="64">
        <v>1.0530777936718847</v>
      </c>
      <c r="H66" s="64">
        <v>0.38880998016091772</v>
      </c>
      <c r="J66" s="23">
        <v>53673851.419999994</v>
      </c>
      <c r="K66" s="64">
        <v>2.636021544638557E-4</v>
      </c>
      <c r="L66" s="23">
        <v>27629579.869999997</v>
      </c>
      <c r="M66" s="64">
        <v>3.2871563451486983E-4</v>
      </c>
      <c r="N66" s="64">
        <v>0.94262278588892645</v>
      </c>
      <c r="O66" s="64">
        <v>0.31409239389090615</v>
      </c>
    </row>
    <row r="67" spans="1:15" ht="12.75" customHeight="1">
      <c r="A67" s="32" t="s">
        <v>69</v>
      </c>
      <c r="B67" s="22">
        <v>783</v>
      </c>
      <c r="C67" s="23">
        <v>416171932.37</v>
      </c>
      <c r="D67" s="64">
        <v>1.9014111432653364E-3</v>
      </c>
      <c r="E67" s="23">
        <v>341696707.04999983</v>
      </c>
      <c r="F67" s="64">
        <v>3.7177689710782211E-3</v>
      </c>
      <c r="G67" s="64">
        <v>0.21795710577071015</v>
      </c>
      <c r="H67" s="64">
        <v>-0.17610964907616167</v>
      </c>
      <c r="J67" s="23">
        <v>345409051.90000004</v>
      </c>
      <c r="K67" s="64">
        <v>1.69636737150989E-3</v>
      </c>
      <c r="L67" s="23">
        <v>288954571.08999985</v>
      </c>
      <c r="M67" s="64">
        <v>3.4377607487602151E-3</v>
      </c>
      <c r="N67" s="64">
        <v>0.19537493591827082</v>
      </c>
      <c r="O67" s="64">
        <v>-0.19138541844126977</v>
      </c>
    </row>
    <row r="68" spans="1:15" ht="12.75" customHeight="1" thickBot="1">
      <c r="A68" s="81" t="s">
        <v>70</v>
      </c>
      <c r="B68" s="82"/>
      <c r="C68" s="20">
        <v>23725516537.789547</v>
      </c>
      <c r="D68" s="63">
        <v>0.10839741466412017</v>
      </c>
      <c r="E68" s="20">
        <v>11695629280.715204</v>
      </c>
      <c r="F68" s="63">
        <v>0.12725217053588489</v>
      </c>
      <c r="G68" s="63">
        <v>1.0285797342183454</v>
      </c>
      <c r="H68" s="63">
        <v>0.37223820213647119</v>
      </c>
      <c r="J68" s="20">
        <v>20843460617.629162</v>
      </c>
      <c r="K68" s="63">
        <v>0.10236606801877934</v>
      </c>
      <c r="L68" s="20">
        <v>10028207256.048933</v>
      </c>
      <c r="M68" s="63">
        <v>0.11930794918810855</v>
      </c>
      <c r="N68" s="63">
        <v>1.0784832308941916</v>
      </c>
      <c r="O68" s="63">
        <v>0.40599555631075668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56037382943.65023</v>
      </c>
      <c r="D70" s="64">
        <v>0.2560242440226711</v>
      </c>
      <c r="E70" s="23">
        <v>22021690254.562576</v>
      </c>
      <c r="F70" s="64">
        <v>0.23960300181391062</v>
      </c>
      <c r="G70" s="64">
        <v>1.5446449521303252</v>
      </c>
      <c r="H70" s="64">
        <v>0.72133190294955374</v>
      </c>
      <c r="J70" s="23">
        <v>49352671472.895599</v>
      </c>
      <c r="K70" s="64">
        <v>0.24238004511736141</v>
      </c>
      <c r="L70" s="23">
        <v>19087880342.444382</v>
      </c>
      <c r="M70" s="64">
        <v>0.22709301870794302</v>
      </c>
      <c r="N70" s="64">
        <v>1.5855501285364579</v>
      </c>
      <c r="O70" s="64">
        <v>0.7490023192426829</v>
      </c>
    </row>
    <row r="71" spans="1:15" ht="12.75" customHeight="1">
      <c r="A71" s="32" t="s">
        <v>73</v>
      </c>
      <c r="B71" s="22">
        <v>903</v>
      </c>
      <c r="C71" s="23">
        <v>1117863977.613991</v>
      </c>
      <c r="D71" s="64">
        <v>5.1073098841284918E-3</v>
      </c>
      <c r="E71" s="23">
        <v>735443934.20005703</v>
      </c>
      <c r="F71" s="64">
        <v>8.0018641740570631E-3</v>
      </c>
      <c r="G71" s="64">
        <v>0.51998531176940443</v>
      </c>
      <c r="H71" s="64">
        <v>2.819814095204265E-2</v>
      </c>
      <c r="J71" s="23">
        <v>591577949.52731812</v>
      </c>
      <c r="K71" s="64">
        <v>2.9053480960116868E-3</v>
      </c>
      <c r="L71" s="23">
        <v>396592938.47620106</v>
      </c>
      <c r="M71" s="64">
        <v>4.7183598168596104E-3</v>
      </c>
      <c r="N71" s="64">
        <v>0.49165023411736275</v>
      </c>
      <c r="O71" s="64">
        <v>9.0308016758187115E-3</v>
      </c>
    </row>
    <row r="72" spans="1:15" ht="12.75" customHeight="1">
      <c r="A72" s="16" t="s">
        <v>74</v>
      </c>
      <c r="B72" s="17">
        <v>716</v>
      </c>
      <c r="C72" s="18">
        <v>3917183683.3942533</v>
      </c>
      <c r="D72" s="62">
        <v>1.7896874167864701E-2</v>
      </c>
      <c r="E72" s="18">
        <v>1393374749.7288251</v>
      </c>
      <c r="F72" s="62">
        <v>1.5160360936307449E-2</v>
      </c>
      <c r="G72" s="62">
        <v>1.8112922845462824</v>
      </c>
      <c r="H72" s="62">
        <v>0.90170620614644026</v>
      </c>
      <c r="J72" s="18">
        <v>3772925323.4142532</v>
      </c>
      <c r="K72" s="62">
        <v>1.852953007044034E-2</v>
      </c>
      <c r="L72" s="18">
        <v>1241970988.6588252</v>
      </c>
      <c r="M72" s="62">
        <v>1.4776022057046426E-2</v>
      </c>
      <c r="N72" s="62">
        <v>2.0378530238363664</v>
      </c>
      <c r="O72" s="62">
        <v>1.0549638259056797</v>
      </c>
    </row>
    <row r="73" spans="1:15" ht="12.75" customHeight="1" thickBot="1">
      <c r="A73" s="81" t="s">
        <v>75</v>
      </c>
      <c r="B73" s="82"/>
      <c r="C73" s="20">
        <v>61072430604.658478</v>
      </c>
      <c r="D73" s="63">
        <v>0.27902842807466427</v>
      </c>
      <c r="E73" s="20">
        <v>24150508938.491459</v>
      </c>
      <c r="F73" s="63">
        <v>0.26276522692427512</v>
      </c>
      <c r="G73" s="63">
        <v>1.5288258214434678</v>
      </c>
      <c r="H73" s="63">
        <v>0.71063100956738667</v>
      </c>
      <c r="J73" s="20">
        <v>53717174745.837173</v>
      </c>
      <c r="K73" s="63">
        <v>0.26381492328381345</v>
      </c>
      <c r="L73" s="20">
        <v>20726444269.579407</v>
      </c>
      <c r="M73" s="63">
        <v>0.24658740058184905</v>
      </c>
      <c r="N73" s="63">
        <v>1.5917216695330074</v>
      </c>
      <c r="O73" s="63">
        <v>0.75317707470270423</v>
      </c>
    </row>
    <row r="74" spans="1:15" ht="12.75" customHeight="1">
      <c r="A74" s="21" t="s">
        <v>76</v>
      </c>
      <c r="B74" s="22">
        <v>728</v>
      </c>
      <c r="C74" s="23">
        <v>403375939.4294219</v>
      </c>
      <c r="D74" s="64">
        <v>1.8429486625598172E-3</v>
      </c>
      <c r="E74" s="23">
        <v>255446646.95318997</v>
      </c>
      <c r="F74" s="64">
        <v>2.7793408546649416E-3</v>
      </c>
      <c r="G74" s="64">
        <v>0.5791005450282527</v>
      </c>
      <c r="H74" s="64">
        <v>6.8186799045019786E-2</v>
      </c>
      <c r="J74" s="23">
        <v>391829571.28942192</v>
      </c>
      <c r="K74" s="64">
        <v>1.9243470785488227E-3</v>
      </c>
      <c r="L74" s="23">
        <v>246962917.39318997</v>
      </c>
      <c r="M74" s="64">
        <v>2.9381761313240638E-3</v>
      </c>
      <c r="N74" s="64">
        <v>0.58659273799227751</v>
      </c>
      <c r="O74" s="64">
        <v>7.3254913070606387E-2</v>
      </c>
    </row>
    <row r="75" spans="1:15" ht="12.75" customHeight="1" thickBot="1">
      <c r="A75" s="83" t="s">
        <v>77</v>
      </c>
      <c r="B75" s="84"/>
      <c r="C75" s="31">
        <v>403375939.4294219</v>
      </c>
      <c r="D75" s="67">
        <v>1.8429486625598172E-3</v>
      </c>
      <c r="E75" s="31">
        <v>255446646.95318997</v>
      </c>
      <c r="F75" s="67">
        <v>2.7793408546649416E-3</v>
      </c>
      <c r="G75" s="67">
        <v>0.5791005450282527</v>
      </c>
      <c r="H75" s="67">
        <v>6.8186799045019786E-2</v>
      </c>
      <c r="J75" s="31">
        <v>391829571.28942192</v>
      </c>
      <c r="K75" s="67">
        <v>1.9243470785488227E-3</v>
      </c>
      <c r="L75" s="31">
        <v>246962917.39318997</v>
      </c>
      <c r="M75" s="67">
        <v>2.9381761313240638E-3</v>
      </c>
      <c r="N75" s="67">
        <v>0.58659273799227751</v>
      </c>
      <c r="O75" s="67">
        <v>7.3254913070606387E-2</v>
      </c>
    </row>
    <row r="76" spans="1:15" ht="12.75" customHeight="1">
      <c r="A76" s="21" t="s">
        <v>78</v>
      </c>
      <c r="B76" s="22">
        <v>735</v>
      </c>
      <c r="C76" s="23">
        <v>331824934.51999998</v>
      </c>
      <c r="D76" s="64">
        <v>1.5160456028752119E-3</v>
      </c>
      <c r="E76" s="23">
        <v>145061098.93000004</v>
      </c>
      <c r="F76" s="64">
        <v>1.5783109447219431E-3</v>
      </c>
      <c r="G76" s="64">
        <v>1.2874839427496947</v>
      </c>
      <c r="H76" s="64">
        <v>0.54737464841351202</v>
      </c>
      <c r="J76" s="23">
        <v>308231910.96999997</v>
      </c>
      <c r="K76" s="64">
        <v>1.5137835958596347E-3</v>
      </c>
      <c r="L76" s="23">
        <v>140171687.16000003</v>
      </c>
      <c r="M76" s="64">
        <v>1.6676556539264975E-3</v>
      </c>
      <c r="N76" s="64">
        <v>1.198959841427651</v>
      </c>
      <c r="O76" s="64">
        <v>0.48749228264063516</v>
      </c>
    </row>
    <row r="77" spans="1:15" ht="12.75" customHeight="1" thickBot="1">
      <c r="A77" s="83" t="s">
        <v>79</v>
      </c>
      <c r="B77" s="84"/>
      <c r="C77" s="31">
        <v>331824934.51999998</v>
      </c>
      <c r="D77" s="67">
        <v>1.5160456028752119E-3</v>
      </c>
      <c r="E77" s="31">
        <v>145061098.93000004</v>
      </c>
      <c r="F77" s="67">
        <v>1.5783109447219431E-3</v>
      </c>
      <c r="G77" s="67">
        <v>1.2874839427496947</v>
      </c>
      <c r="H77" s="67">
        <v>0.54737464841351202</v>
      </c>
      <c r="J77" s="31">
        <v>308231910.96999997</v>
      </c>
      <c r="K77" s="67">
        <v>1.5137835958596347E-3</v>
      </c>
      <c r="L77" s="31">
        <v>140171687.16000003</v>
      </c>
      <c r="M77" s="67">
        <v>1.6676556539264975E-3</v>
      </c>
      <c r="N77" s="67">
        <v>1.198959841427651</v>
      </c>
      <c r="O77" s="67">
        <v>0.48749228264063516</v>
      </c>
    </row>
    <row r="78" spans="1:15" ht="12.75" customHeight="1">
      <c r="A78" s="11" t="s">
        <v>80</v>
      </c>
      <c r="B78" s="12">
        <v>719</v>
      </c>
      <c r="C78" s="13">
        <v>1882328529.4370823</v>
      </c>
      <c r="D78" s="61">
        <v>8.6000043798626965E-3</v>
      </c>
      <c r="E78" s="13">
        <v>674631754.64334381</v>
      </c>
      <c r="F78" s="61">
        <v>7.3402082975007133E-3</v>
      </c>
      <c r="G78" s="61">
        <v>1.7901570248975442</v>
      </c>
      <c r="H78" s="61">
        <v>0.88740920306943405</v>
      </c>
      <c r="J78" s="13">
        <v>1841648213.2270823</v>
      </c>
      <c r="K78" s="61">
        <v>9.0446730377592363E-3</v>
      </c>
      <c r="L78" s="13">
        <v>646758586.42674375</v>
      </c>
      <c r="M78" s="61">
        <v>7.6946395897263186E-3</v>
      </c>
      <c r="N78" s="61">
        <v>1.8475048524704509</v>
      </c>
      <c r="O78" s="61">
        <v>0.92620229484573557</v>
      </c>
    </row>
    <row r="79" spans="1:15" ht="12.75" customHeight="1">
      <c r="A79" s="32" t="s">
        <v>81</v>
      </c>
      <c r="B79" s="22">
        <v>720</v>
      </c>
      <c r="C79" s="23">
        <v>2073903025.0830355</v>
      </c>
      <c r="D79" s="64">
        <v>9.4752721537182463E-3</v>
      </c>
      <c r="E79" s="23">
        <v>1029019240.4057943</v>
      </c>
      <c r="F79" s="64">
        <v>1.119605698179392E-2</v>
      </c>
      <c r="G79" s="64">
        <v>1.0154171502810683</v>
      </c>
      <c r="H79" s="64">
        <v>0.36333433692827466</v>
      </c>
      <c r="J79" s="23">
        <v>1815148047.0830357</v>
      </c>
      <c r="K79" s="64">
        <v>8.9145258486827712E-3</v>
      </c>
      <c r="L79" s="23">
        <v>858485292.25359416</v>
      </c>
      <c r="M79" s="64">
        <v>1.0213602193467725E-2</v>
      </c>
      <c r="N79" s="64">
        <v>1.1143612633340796</v>
      </c>
      <c r="O79" s="64">
        <v>0.43026534758444135</v>
      </c>
    </row>
    <row r="80" spans="1:15" ht="12.75" customHeight="1">
      <c r="A80" s="32" t="s">
        <v>82</v>
      </c>
      <c r="B80" s="22">
        <v>721</v>
      </c>
      <c r="C80" s="23">
        <v>620476.74</v>
      </c>
      <c r="D80" s="64">
        <v>2.8348413139117168E-6</v>
      </c>
      <c r="E80" s="23">
        <v>360041.22</v>
      </c>
      <c r="F80" s="64">
        <v>3.9173631129821796E-6</v>
      </c>
      <c r="G80" s="64">
        <v>0.72334917651928854</v>
      </c>
      <c r="H80" s="64">
        <v>0.16576417271141763</v>
      </c>
      <c r="J80" s="23">
        <v>519263.91000000003</v>
      </c>
      <c r="K80" s="64">
        <v>2.5502005499892578E-6</v>
      </c>
      <c r="L80" s="23">
        <v>339297.94</v>
      </c>
      <c r="M80" s="64">
        <v>4.036707693763721E-6</v>
      </c>
      <c r="N80" s="64">
        <v>0.53040690432721171</v>
      </c>
      <c r="O80" s="64">
        <v>3.5247855189888266E-2</v>
      </c>
    </row>
    <row r="81" spans="1:15" ht="12.75" customHeight="1">
      <c r="A81" s="32" t="s">
        <v>83</v>
      </c>
      <c r="B81" s="22">
        <v>722</v>
      </c>
      <c r="C81" s="23">
        <v>14534077.449999999</v>
      </c>
      <c r="D81" s="64">
        <v>6.6403461336604898E-5</v>
      </c>
      <c r="E81" s="23">
        <v>13217462.450000001</v>
      </c>
      <c r="F81" s="64">
        <v>1.4381019997892764E-4</v>
      </c>
      <c r="G81" s="64">
        <v>9.9611782895588918E-2</v>
      </c>
      <c r="H81" s="64">
        <v>-0.25616466015315631</v>
      </c>
      <c r="J81" s="23">
        <v>6989527.1900000004</v>
      </c>
      <c r="K81" s="64">
        <v>3.4326853341498107E-5</v>
      </c>
      <c r="L81" s="23">
        <v>5142381.4700000007</v>
      </c>
      <c r="M81" s="64">
        <v>6.118012636391779E-5</v>
      </c>
      <c r="N81" s="64">
        <v>0.35920044648107363</v>
      </c>
      <c r="O81" s="64">
        <v>-8.0565212418944987E-2</v>
      </c>
    </row>
    <row r="82" spans="1:15" ht="12.75" customHeight="1">
      <c r="A82" s="32" t="s">
        <v>84</v>
      </c>
      <c r="B82" s="22">
        <v>725</v>
      </c>
      <c r="C82" s="23">
        <v>10823875.65</v>
      </c>
      <c r="D82" s="64">
        <v>4.9452248394134864E-5</v>
      </c>
      <c r="E82" s="23">
        <v>6078471.5900000008</v>
      </c>
      <c r="F82" s="64">
        <v>6.61357063226709E-5</v>
      </c>
      <c r="G82" s="64">
        <v>0.7806903412704771</v>
      </c>
      <c r="H82" s="64">
        <v>0.20455275740409729</v>
      </c>
      <c r="J82" s="23">
        <v>10823875.65</v>
      </c>
      <c r="K82" s="64">
        <v>5.3158043730875375E-5</v>
      </c>
      <c r="L82" s="23">
        <v>6078471.5900000008</v>
      </c>
      <c r="M82" s="64">
        <v>7.2317011514061073E-5</v>
      </c>
      <c r="N82" s="64">
        <v>0.7806903412704771</v>
      </c>
      <c r="O82" s="64">
        <v>0.20455275740409729</v>
      </c>
    </row>
    <row r="83" spans="1:15" ht="12.75" customHeight="1">
      <c r="A83" s="32" t="s">
        <v>85</v>
      </c>
      <c r="B83" s="22">
        <v>726</v>
      </c>
      <c r="C83" s="23">
        <v>140129521.47010008</v>
      </c>
      <c r="D83" s="64">
        <v>6.4022538018446693E-4</v>
      </c>
      <c r="E83" s="23">
        <v>66836009.619999796</v>
      </c>
      <c r="F83" s="64">
        <v>7.2719706567017336E-4</v>
      </c>
      <c r="G83" s="64">
        <v>1.0966171120450636</v>
      </c>
      <c r="H83" s="64">
        <v>0.41826226885277928</v>
      </c>
      <c r="J83" s="23">
        <v>140111660.47010008</v>
      </c>
      <c r="K83" s="64">
        <v>6.8811412984730118E-4</v>
      </c>
      <c r="L83" s="23">
        <v>66819437.769999795</v>
      </c>
      <c r="M83" s="64">
        <v>7.9496662590737913E-4</v>
      </c>
      <c r="N83" s="64">
        <v>1.096869790380167</v>
      </c>
      <c r="O83" s="64">
        <v>0.41843319379027744</v>
      </c>
    </row>
    <row r="84" spans="1:15" s="35" customFormat="1" ht="12.75" customHeight="1">
      <c r="A84" s="32" t="s">
        <v>86</v>
      </c>
      <c r="B84" s="22">
        <v>730</v>
      </c>
      <c r="C84" s="23">
        <v>46937095.749163717</v>
      </c>
      <c r="D84" s="64">
        <v>2.1444674652068235E-4</v>
      </c>
      <c r="E84" s="23">
        <v>48624428.199239291</v>
      </c>
      <c r="F84" s="64">
        <v>5.2904926113057427E-4</v>
      </c>
      <c r="G84" s="64">
        <v>-3.4701332489951442E-2</v>
      </c>
      <c r="H84" s="64">
        <v>-0.3470211273015974</v>
      </c>
      <c r="J84" s="23">
        <v>26441589.841699995</v>
      </c>
      <c r="K84" s="64">
        <v>1.2985951008398348E-4</v>
      </c>
      <c r="L84" s="23">
        <v>27111481.300000004</v>
      </c>
      <c r="M84" s="64">
        <v>3.2255169351467702E-4</v>
      </c>
      <c r="N84" s="64">
        <v>-2.4708773780649507E-2</v>
      </c>
      <c r="O84" s="64">
        <v>-0.34026163416129973</v>
      </c>
    </row>
    <row r="85" spans="1:15" s="35" customFormat="1" ht="12.75" customHeight="1">
      <c r="A85" s="32" t="s">
        <v>87</v>
      </c>
      <c r="B85" s="22">
        <v>731</v>
      </c>
      <c r="C85" s="23">
        <v>7226982.0499999961</v>
      </c>
      <c r="D85" s="64">
        <v>3.3018719267765588E-5</v>
      </c>
      <c r="E85" s="23">
        <v>4194487.9300000006</v>
      </c>
      <c r="F85" s="64">
        <v>4.5637364229659546E-5</v>
      </c>
      <c r="G85" s="64">
        <v>0.72297123525159246</v>
      </c>
      <c r="H85" s="64">
        <v>0.16550851332719518</v>
      </c>
      <c r="J85" s="23">
        <v>7226982.0499999961</v>
      </c>
      <c r="K85" s="64">
        <v>3.5493037824778697E-5</v>
      </c>
      <c r="L85" s="23">
        <v>4194487.9300000006</v>
      </c>
      <c r="M85" s="64">
        <v>4.9902813139478735E-5</v>
      </c>
      <c r="N85" s="64">
        <v>0.72297123525159246</v>
      </c>
      <c r="O85" s="64">
        <v>0.16550851332719518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1073978753.5864997</v>
      </c>
      <c r="D87" s="64">
        <v>4.9068065644659311E-3</v>
      </c>
      <c r="E87" s="23">
        <v>769530435.97000003</v>
      </c>
      <c r="F87" s="64">
        <v>8.3727361666699543E-3</v>
      </c>
      <c r="G87" s="64">
        <v>0.39562868911447246</v>
      </c>
      <c r="H87" s="64">
        <v>-5.5923229984121914E-2</v>
      </c>
      <c r="J87" s="23">
        <v>975119974.00649977</v>
      </c>
      <c r="K87" s="64">
        <v>4.7889935081698361E-3</v>
      </c>
      <c r="L87" s="23">
        <v>634231410.94000006</v>
      </c>
      <c r="M87" s="64">
        <v>7.5456008255402867E-3</v>
      </c>
      <c r="N87" s="64">
        <v>0.53748293948618175</v>
      </c>
      <c r="O87" s="64">
        <v>4.0034458152054198E-2</v>
      </c>
    </row>
    <row r="88" spans="1:15" s="35" customFormat="1" ht="12.75" customHeight="1">
      <c r="A88" s="32" t="s">
        <v>90</v>
      </c>
      <c r="B88" s="22">
        <v>734</v>
      </c>
      <c r="C88" s="23">
        <v>8947581.0299999993</v>
      </c>
      <c r="D88" s="64">
        <v>4.0879811809572025E-5</v>
      </c>
      <c r="E88" s="23">
        <v>10566842.149999999</v>
      </c>
      <c r="F88" s="64">
        <v>1.1497060714080269E-4</v>
      </c>
      <c r="G88" s="64">
        <v>-0.15323983239401373</v>
      </c>
      <c r="H88" s="64">
        <v>-0.42720681349794609</v>
      </c>
      <c r="J88" s="23">
        <v>8933235.8599999994</v>
      </c>
      <c r="K88" s="64">
        <v>4.3872764050472443E-5</v>
      </c>
      <c r="L88" s="23">
        <v>5584342.8699999992</v>
      </c>
      <c r="M88" s="64">
        <v>6.6438245478129269E-5</v>
      </c>
      <c r="N88" s="64">
        <v>0.5996932974855107</v>
      </c>
      <c r="O88" s="64">
        <v>8.2116821677271634E-2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109523.7</v>
      </c>
      <c r="D90" s="64">
        <v>5.0039314868188718E-7</v>
      </c>
      <c r="E90" s="23">
        <v>66753.11</v>
      </c>
      <c r="F90" s="64">
        <v>7.2629509140881676E-7</v>
      </c>
      <c r="G90" s="64">
        <v>0.64072804997400112</v>
      </c>
      <c r="H90" s="64">
        <v>0.1098748900588522</v>
      </c>
      <c r="J90" s="23">
        <v>109523.7</v>
      </c>
      <c r="K90" s="64">
        <v>5.3789103112684735E-7</v>
      </c>
      <c r="L90" s="23">
        <v>66753.11</v>
      </c>
      <c r="M90" s="64">
        <v>7.9417750876900702E-7</v>
      </c>
      <c r="N90" s="64">
        <v>0.64072804997400112</v>
      </c>
      <c r="O90" s="64">
        <v>0.1098748900588522</v>
      </c>
    </row>
    <row r="91" spans="1:15" s="35" customFormat="1" ht="12.75" customHeight="1">
      <c r="A91" s="36" t="s">
        <v>93</v>
      </c>
      <c r="B91" s="37">
        <v>771</v>
      </c>
      <c r="C91" s="38">
        <v>673047469.55999994</v>
      </c>
      <c r="D91" s="69">
        <v>3.0750270718164657E-3</v>
      </c>
      <c r="E91" s="38">
        <v>420893711.44</v>
      </c>
      <c r="F91" s="69">
        <v>4.5794575956642465E-3</v>
      </c>
      <c r="G91" s="69">
        <v>0.59909129375515846</v>
      </c>
      <c r="H91" s="69">
        <v>8.1709594639219674E-2</v>
      </c>
      <c r="J91" s="38">
        <v>655355850.70999992</v>
      </c>
      <c r="K91" s="69">
        <v>3.2185730969042691E-3</v>
      </c>
      <c r="L91" s="38">
        <v>408383001.31999999</v>
      </c>
      <c r="M91" s="69">
        <v>4.8586289779147017E-3</v>
      </c>
      <c r="N91" s="69">
        <v>0.60475790763014015</v>
      </c>
      <c r="O91" s="69">
        <v>8.5542790793573742E-2</v>
      </c>
    </row>
    <row r="92" spans="1:15" s="35" customFormat="1" ht="12.75" customHeight="1" thickBot="1">
      <c r="A92" s="95" t="s">
        <v>94</v>
      </c>
      <c r="B92" s="96"/>
      <c r="C92" s="70">
        <v>5932586911.5058804</v>
      </c>
      <c r="D92" s="71">
        <v>2.7104871771839154E-2</v>
      </c>
      <c r="E92" s="70">
        <v>3044019638.7283778</v>
      </c>
      <c r="F92" s="71">
        <v>3.3119902904306039E-2</v>
      </c>
      <c r="G92" s="71">
        <v>0.94893187810844259</v>
      </c>
      <c r="H92" s="71">
        <v>0.31836019624463407</v>
      </c>
      <c r="J92" s="70">
        <v>5488427743.6984167</v>
      </c>
      <c r="K92" s="71">
        <v>2.6954677921976134E-2</v>
      </c>
      <c r="L92" s="70">
        <v>2663194944.9203382</v>
      </c>
      <c r="M92" s="71">
        <v>3.1684658987769211E-2</v>
      </c>
      <c r="N92" s="71">
        <v>1.0608434069638064</v>
      </c>
      <c r="O92" s="71">
        <v>0.39406305010066056</v>
      </c>
    </row>
    <row r="93" spans="1:15" ht="12.75" customHeight="1">
      <c r="A93" s="72" t="s">
        <v>95</v>
      </c>
      <c r="B93" s="73">
        <v>707</v>
      </c>
      <c r="C93" s="13">
        <v>38617001.82</v>
      </c>
      <c r="D93" s="74">
        <v>1.7643380504278041E-4</v>
      </c>
      <c r="E93" s="13">
        <v>25208846.050000001</v>
      </c>
      <c r="F93" s="61">
        <v>2.7428027167866097E-4</v>
      </c>
      <c r="G93" s="61">
        <v>0.53188296455164386</v>
      </c>
      <c r="H93" s="61">
        <v>3.6246340087698004E-2</v>
      </c>
      <c r="J93" s="13">
        <v>38617001.82</v>
      </c>
      <c r="K93" s="74">
        <v>1.8965519725855809E-4</v>
      </c>
      <c r="L93" s="13">
        <v>25208846.050000001</v>
      </c>
      <c r="M93" s="61">
        <v>2.9991559277059036E-4</v>
      </c>
      <c r="N93" s="61">
        <v>0.53188296455164386</v>
      </c>
      <c r="O93" s="61">
        <v>3.6246340087698004E-2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614890968.73032212</v>
      </c>
      <c r="D97" s="64">
        <v>2.8093209774598719E-3</v>
      </c>
      <c r="E97" s="23">
        <v>369808642.01844007</v>
      </c>
      <c r="F97" s="64">
        <v>4.0236357745512281E-3</v>
      </c>
      <c r="G97" s="64">
        <v>0.66272741862982554</v>
      </c>
      <c r="H97" s="64">
        <v>0.12475642199135861</v>
      </c>
      <c r="J97" s="23">
        <v>607035548.40544772</v>
      </c>
      <c r="K97" s="64">
        <v>2.9812632066160798E-3</v>
      </c>
      <c r="L97" s="23">
        <v>363272684.08162636</v>
      </c>
      <c r="M97" s="64">
        <v>4.3219408840693193E-3</v>
      </c>
      <c r="N97" s="64">
        <v>0.6710189755667082</v>
      </c>
      <c r="O97" s="64">
        <v>0.13036526792038705</v>
      </c>
    </row>
    <row r="98" spans="1:15" s="35" customFormat="1" ht="12.75" customHeight="1">
      <c r="A98" s="16" t="s">
        <v>100</v>
      </c>
      <c r="B98" s="17">
        <v>756</v>
      </c>
      <c r="C98" s="18">
        <v>227324664.10121742</v>
      </c>
      <c r="D98" s="62">
        <v>1.0386035574278495E-3</v>
      </c>
      <c r="E98" s="18">
        <v>165735285.53294519</v>
      </c>
      <c r="F98" s="62">
        <v>1.8032526777526435E-3</v>
      </c>
      <c r="G98" s="62">
        <v>0.37161295116017623</v>
      </c>
      <c r="H98" s="62">
        <v>-7.2168740336754245E-2</v>
      </c>
      <c r="J98" s="18">
        <v>222381184.87992486</v>
      </c>
      <c r="K98" s="62">
        <v>1.0921548928521667E-3</v>
      </c>
      <c r="L98" s="18">
        <v>156886409.39268699</v>
      </c>
      <c r="M98" s="62">
        <v>1.8665146503466085E-3</v>
      </c>
      <c r="N98" s="62">
        <v>0.41746621482874469</v>
      </c>
      <c r="O98" s="62">
        <v>-4.1151177143513018E-2</v>
      </c>
    </row>
    <row r="99" spans="1:15" s="35" customFormat="1" ht="12.75" customHeight="1" thickBot="1">
      <c r="A99" s="40" t="s">
        <v>101</v>
      </c>
      <c r="B99" s="41"/>
      <c r="C99" s="20">
        <v>880832634.65153956</v>
      </c>
      <c r="D99" s="63">
        <v>4.0243583399305017E-3</v>
      </c>
      <c r="E99" s="20">
        <v>560752773.60138524</v>
      </c>
      <c r="F99" s="63">
        <v>6.1011687239825325E-3</v>
      </c>
      <c r="G99" s="63">
        <v>0.57080388384790259</v>
      </c>
      <c r="H99" s="63">
        <v>6.257450033680767E-2</v>
      </c>
      <c r="J99" s="20">
        <v>868033735.10537267</v>
      </c>
      <c r="K99" s="63">
        <v>4.2630732967268046E-3</v>
      </c>
      <c r="L99" s="20">
        <v>545367939.52431333</v>
      </c>
      <c r="M99" s="63">
        <v>6.488371127186518E-3</v>
      </c>
      <c r="N99" s="63">
        <v>0.59164789896248449</v>
      </c>
      <c r="O99" s="63">
        <v>7.6674490267526485E-2</v>
      </c>
    </row>
    <row r="100" spans="1:15" s="35" customFormat="1" ht="12.75" customHeight="1">
      <c r="A100" s="72" t="s">
        <v>102</v>
      </c>
      <c r="B100" s="73">
        <v>705</v>
      </c>
      <c r="C100" s="13">
        <v>146723928.69249994</v>
      </c>
      <c r="D100" s="74">
        <v>6.7035398425561532E-4</v>
      </c>
      <c r="E100" s="13">
        <v>43148085.098199874</v>
      </c>
      <c r="F100" s="61">
        <v>4.6946490448928122E-4</v>
      </c>
      <c r="G100" s="61">
        <v>2.4004737025657996</v>
      </c>
      <c r="H100" s="61">
        <v>1.3002595566297774</v>
      </c>
      <c r="I100" s="3"/>
      <c r="J100" s="13">
        <v>146435239.49249992</v>
      </c>
      <c r="K100" s="74">
        <v>7.1917038927581535E-4</v>
      </c>
      <c r="L100" s="13">
        <v>44021263.538199872</v>
      </c>
      <c r="M100" s="61">
        <v>5.2373136487021351E-4</v>
      </c>
      <c r="N100" s="61">
        <v>2.3264660694127812</v>
      </c>
      <c r="O100" s="61">
        <v>1.2501968946849633</v>
      </c>
    </row>
    <row r="101" spans="1:15" s="35" customFormat="1" ht="12.75" customHeight="1">
      <c r="A101" s="32" t="s">
        <v>103</v>
      </c>
      <c r="B101" s="22">
        <v>706</v>
      </c>
      <c r="C101" s="23">
        <v>89241999.401284009</v>
      </c>
      <c r="D101" s="64">
        <v>4.0772988015448349E-4</v>
      </c>
      <c r="E101" s="23">
        <v>26451222.733757466</v>
      </c>
      <c r="F101" s="64">
        <v>2.8779772557846895E-4</v>
      </c>
      <c r="G101" s="64">
        <v>2.3738326692698393</v>
      </c>
      <c r="H101" s="64">
        <v>1.28223815820188</v>
      </c>
      <c r="J101" s="23">
        <v>89241999.401284009</v>
      </c>
      <c r="K101" s="64">
        <v>4.3828386986358338E-4</v>
      </c>
      <c r="L101" s="23">
        <v>26451222.733757466</v>
      </c>
      <c r="M101" s="64">
        <v>3.1469644147800194E-4</v>
      </c>
      <c r="N101" s="64">
        <v>2.3738326692698393</v>
      </c>
      <c r="O101" s="64">
        <v>1.28223815820188</v>
      </c>
    </row>
    <row r="102" spans="1:15" s="35" customFormat="1" ht="12.75" customHeight="1">
      <c r="A102" s="21" t="s">
        <v>104</v>
      </c>
      <c r="B102" s="22">
        <v>708</v>
      </c>
      <c r="C102" s="23">
        <v>257155</v>
      </c>
      <c r="D102" s="64">
        <v>1.1748927414732218E-6</v>
      </c>
      <c r="E102" s="23">
        <v>24913.18</v>
      </c>
      <c r="F102" s="64">
        <v>2.7106333091273661E-7</v>
      </c>
      <c r="G102" s="64">
        <v>9.3220464027474605</v>
      </c>
      <c r="H102" s="64">
        <v>5.9823759742592575</v>
      </c>
      <c r="J102" s="23">
        <v>257155</v>
      </c>
      <c r="K102" s="64">
        <v>1.2629354934998036E-6</v>
      </c>
      <c r="L102" s="23">
        <v>24913.18</v>
      </c>
      <c r="M102" s="64">
        <v>2.9639798397278941E-7</v>
      </c>
      <c r="N102" s="64">
        <v>9.3220464027474605</v>
      </c>
      <c r="O102" s="64">
        <v>5.9823759742592575</v>
      </c>
    </row>
    <row r="103" spans="1:15" s="35" customFormat="1" ht="12.75" customHeight="1">
      <c r="A103" s="21" t="s">
        <v>105</v>
      </c>
      <c r="B103" s="22">
        <v>736</v>
      </c>
      <c r="C103" s="23">
        <v>158625137.51449993</v>
      </c>
      <c r="D103" s="64">
        <v>7.2472836491990289E-4</v>
      </c>
      <c r="E103" s="23">
        <v>52004624.046299994</v>
      </c>
      <c r="F103" s="64">
        <v>5.6582686822214887E-4</v>
      </c>
      <c r="G103" s="64">
        <v>2.050212176772495</v>
      </c>
      <c r="H103" s="64">
        <v>1.0633242080582392</v>
      </c>
      <c r="J103" s="23">
        <v>151978408.9544999</v>
      </c>
      <c r="K103" s="64">
        <v>7.4639391384288183E-4</v>
      </c>
      <c r="L103" s="23">
        <v>39561945.266299993</v>
      </c>
      <c r="M103" s="64">
        <v>4.7067780263190638E-4</v>
      </c>
      <c r="N103" s="64">
        <v>2.8415302364810535</v>
      </c>
      <c r="O103" s="64">
        <v>1.5986134319698664</v>
      </c>
    </row>
    <row r="104" spans="1:15" s="35" customFormat="1" ht="12.75" customHeight="1" thickBot="1">
      <c r="A104" s="42" t="s">
        <v>106</v>
      </c>
      <c r="B104" s="43"/>
      <c r="C104" s="31">
        <v>394848220.60828388</v>
      </c>
      <c r="D104" s="67">
        <v>1.8039871220714751E-3</v>
      </c>
      <c r="E104" s="31">
        <v>121628845.05825734</v>
      </c>
      <c r="F104" s="67">
        <v>1.3233605616208117E-3</v>
      </c>
      <c r="G104" s="67">
        <v>2.2463370051665041</v>
      </c>
      <c r="H104" s="67">
        <v>1.1959933742586109</v>
      </c>
      <c r="J104" s="31">
        <v>387912802.84828389</v>
      </c>
      <c r="K104" s="67">
        <v>1.9051111084757806E-3</v>
      </c>
      <c r="L104" s="31">
        <v>110059344.71825734</v>
      </c>
      <c r="M104" s="67">
        <v>1.3094020069640948E-3</v>
      </c>
      <c r="N104" s="67">
        <v>2.5245785248068486</v>
      </c>
      <c r="O104" s="67">
        <v>1.384210596500608</v>
      </c>
    </row>
    <row r="105" spans="1:15" s="35" customFormat="1" ht="12.75" customHeight="1">
      <c r="A105" s="11" t="s">
        <v>107</v>
      </c>
      <c r="B105" s="12">
        <v>702</v>
      </c>
      <c r="C105" s="13">
        <v>2374422177.9596186</v>
      </c>
      <c r="D105" s="61">
        <v>1.0848287538946528E-2</v>
      </c>
      <c r="E105" s="13">
        <v>570195709.83530605</v>
      </c>
      <c r="F105" s="61">
        <v>6.203910876897702E-3</v>
      </c>
      <c r="G105" s="61">
        <v>3.1642231553187958</v>
      </c>
      <c r="H105" s="61">
        <v>1.816899922423592</v>
      </c>
      <c r="J105" s="13">
        <v>2255147913.5628448</v>
      </c>
      <c r="K105" s="61">
        <v>1.1075446104997156E-2</v>
      </c>
      <c r="L105" s="13">
        <v>473625804.33599001</v>
      </c>
      <c r="M105" s="61">
        <v>5.6348380079411084E-3</v>
      </c>
      <c r="N105" s="61">
        <v>3.761454914232341</v>
      </c>
      <c r="O105" s="61">
        <v>2.2208989475967944</v>
      </c>
    </row>
    <row r="106" spans="1:15" s="35" customFormat="1" ht="12.75" customHeight="1">
      <c r="A106" s="32" t="s">
        <v>108</v>
      </c>
      <c r="B106" s="22">
        <v>748</v>
      </c>
      <c r="C106" s="23">
        <v>46233507.159999996</v>
      </c>
      <c r="D106" s="64">
        <v>2.1123218282799957E-4</v>
      </c>
      <c r="E106" s="23">
        <v>30967687.190000001</v>
      </c>
      <c r="F106" s="64">
        <v>3.3693829693299225E-4</v>
      </c>
      <c r="G106" s="64">
        <v>0.4929596413299342</v>
      </c>
      <c r="H106" s="64">
        <v>9.916553696769359E-3</v>
      </c>
      <c r="J106" s="23">
        <v>46233507.159999996</v>
      </c>
      <c r="K106" s="64">
        <v>2.270612555903688E-4</v>
      </c>
      <c r="L106" s="23">
        <v>30967687.190000001</v>
      </c>
      <c r="M106" s="64">
        <v>3.6842988536252606E-4</v>
      </c>
      <c r="N106" s="64">
        <v>0.4929596413299342</v>
      </c>
      <c r="O106" s="64">
        <v>9.916553696769359E-3</v>
      </c>
    </row>
    <row r="107" spans="1:15" s="35" customFormat="1" ht="12.75" customHeight="1">
      <c r="A107" s="32" t="s">
        <v>109</v>
      </c>
      <c r="B107" s="22">
        <v>749</v>
      </c>
      <c r="C107" s="23">
        <v>2921040.5100000002</v>
      </c>
      <c r="D107" s="64">
        <v>1.3345683703401599E-5</v>
      </c>
      <c r="E107" s="23">
        <v>432332.56</v>
      </c>
      <c r="F107" s="64">
        <v>4.7039159101981577E-6</v>
      </c>
      <c r="G107" s="64">
        <v>5.75646661912302</v>
      </c>
      <c r="H107" s="64">
        <v>3.5704299662605834</v>
      </c>
      <c r="J107" s="23">
        <v>2921040.5100000002</v>
      </c>
      <c r="K107" s="64">
        <v>1.4345767097780591E-5</v>
      </c>
      <c r="L107" s="23">
        <v>432332.56</v>
      </c>
      <c r="M107" s="64">
        <v>5.1435625315513726E-6</v>
      </c>
      <c r="N107" s="64">
        <v>5.75646661912302</v>
      </c>
      <c r="O107" s="64">
        <v>3.5704299662605834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931010.39999999991</v>
      </c>
      <c r="D110" s="64">
        <v>4.2536110952385943E-6</v>
      </c>
      <c r="E110" s="23">
        <v>384528.48000000004</v>
      </c>
      <c r="F110" s="64">
        <v>4.1837922986793182E-6</v>
      </c>
      <c r="G110" s="64">
        <v>1.421174109132306</v>
      </c>
      <c r="H110" s="64">
        <v>0.63780972003808833</v>
      </c>
      <c r="J110" s="23">
        <v>898510.69</v>
      </c>
      <c r="K110" s="64">
        <v>4.4127512266531812E-6</v>
      </c>
      <c r="L110" s="23">
        <v>370573.2</v>
      </c>
      <c r="M110" s="64">
        <v>4.4087968454587204E-6</v>
      </c>
      <c r="N110" s="64">
        <v>1.4246510271115125</v>
      </c>
      <c r="O110" s="64">
        <v>0.64016169053068572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20990704.655080948</v>
      </c>
      <c r="D112" s="64">
        <v>9.5902574469338626E-5</v>
      </c>
      <c r="E112" s="23">
        <v>11789856.101015998</v>
      </c>
      <c r="F112" s="64">
        <v>1.28277388343168E-4</v>
      </c>
      <c r="G112" s="64">
        <v>0.7804038043578887</v>
      </c>
      <c r="H112" s="64">
        <v>0.20435892874104633</v>
      </c>
      <c r="J112" s="23">
        <v>20990218.625080951</v>
      </c>
      <c r="K112" s="64">
        <v>1.0308682358085737E-4</v>
      </c>
      <c r="L112" s="23">
        <v>11789854.000999998</v>
      </c>
      <c r="M112" s="64">
        <v>1.4026667640300937E-4</v>
      </c>
      <c r="N112" s="64">
        <v>0.78036289705543349</v>
      </c>
      <c r="O112" s="64">
        <v>0.2043312568865816</v>
      </c>
    </row>
    <row r="113" spans="1:15" s="35" customFormat="1" ht="12.75" customHeight="1">
      <c r="A113" s="32" t="s">
        <v>115</v>
      </c>
      <c r="B113" s="22">
        <v>759</v>
      </c>
      <c r="C113" s="23">
        <v>896104747.91412592</v>
      </c>
      <c r="D113" s="64">
        <v>4.0941337478330106E-3</v>
      </c>
      <c r="E113" s="23">
        <v>116255988.10999931</v>
      </c>
      <c r="F113" s="64">
        <v>1.2649021672724201E-3</v>
      </c>
      <c r="G113" s="64">
        <v>6.7080308935678028</v>
      </c>
      <c r="H113" s="64">
        <v>4.2141181719324923</v>
      </c>
      <c r="J113" s="23">
        <v>872414171.38412595</v>
      </c>
      <c r="K113" s="64">
        <v>4.2845864248147354E-3</v>
      </c>
      <c r="L113" s="23">
        <v>110146521.93999931</v>
      </c>
      <c r="M113" s="64">
        <v>1.3104391749519898E-3</v>
      </c>
      <c r="N113" s="64">
        <v>6.9204876923790719</v>
      </c>
      <c r="O113" s="64">
        <v>4.3578351433261666</v>
      </c>
    </row>
    <row r="114" spans="1:15" s="35" customFormat="1" ht="12.75" customHeight="1" thickBot="1">
      <c r="A114" s="40" t="s">
        <v>116</v>
      </c>
      <c r="B114" s="41"/>
      <c r="C114" s="20">
        <v>3341603188.5988255</v>
      </c>
      <c r="D114" s="63">
        <v>1.5267155338875517E-2</v>
      </c>
      <c r="E114" s="20">
        <v>730026102.27632141</v>
      </c>
      <c r="F114" s="63">
        <v>7.9429164376551599E-3</v>
      </c>
      <c r="G114" s="63">
        <v>3.5773749434153777</v>
      </c>
      <c r="H114" s="63">
        <v>2.0963775576103481</v>
      </c>
      <c r="J114" s="20">
        <v>3198605361.9320512</v>
      </c>
      <c r="K114" s="63">
        <v>1.5708939127307548E-2</v>
      </c>
      <c r="L114" s="20">
        <v>627332773.22698927</v>
      </c>
      <c r="M114" s="63">
        <v>7.4635261040356428E-3</v>
      </c>
      <c r="N114" s="63">
        <v>4.0987378604157385</v>
      </c>
      <c r="O114" s="63">
        <v>2.4490549011809097</v>
      </c>
    </row>
    <row r="115" spans="1:15" s="35" customFormat="1" ht="12.75" customHeight="1">
      <c r="A115" s="21" t="s">
        <v>117</v>
      </c>
      <c r="B115" s="22">
        <v>760</v>
      </c>
      <c r="C115" s="23">
        <v>1228193445.2994587</v>
      </c>
      <c r="D115" s="64">
        <v>5.6113844335413379E-3</v>
      </c>
      <c r="E115" s="23">
        <v>273142347.45087427</v>
      </c>
      <c r="F115" s="64">
        <v>2.9718757105017504E-3</v>
      </c>
      <c r="G115" s="64">
        <v>3.4965325104718676</v>
      </c>
      <c r="H115" s="64">
        <v>2.0416914770154015</v>
      </c>
      <c r="J115" s="23">
        <v>1227870955.9194407</v>
      </c>
      <c r="K115" s="64">
        <v>6.0303000589846372E-3</v>
      </c>
      <c r="L115" s="23">
        <v>272835018.80087328</v>
      </c>
      <c r="M115" s="64">
        <v>3.2459826296665838E-3</v>
      </c>
      <c r="N115" s="64">
        <v>3.500415530660284</v>
      </c>
      <c r="O115" s="64">
        <v>2.0443181564366393</v>
      </c>
    </row>
    <row r="116" spans="1:15" s="35" customFormat="1" ht="12.75" customHeight="1" thickBot="1">
      <c r="A116" s="42" t="s">
        <v>118</v>
      </c>
      <c r="B116" s="43"/>
      <c r="C116" s="31">
        <v>1228193445.2994587</v>
      </c>
      <c r="D116" s="67">
        <v>5.6113844335413379E-3</v>
      </c>
      <c r="E116" s="31">
        <v>273142347.45087427</v>
      </c>
      <c r="F116" s="67">
        <v>2.9718757105017504E-3</v>
      </c>
      <c r="G116" s="67">
        <v>3.4965325104718676</v>
      </c>
      <c r="H116" s="67">
        <v>2.0416914770154015</v>
      </c>
      <c r="J116" s="31">
        <v>1227870955.9194407</v>
      </c>
      <c r="K116" s="67">
        <v>6.0303000589846372E-3</v>
      </c>
      <c r="L116" s="31">
        <v>272835018.80087328</v>
      </c>
      <c r="M116" s="67">
        <v>3.2459826296665838E-3</v>
      </c>
      <c r="N116" s="67">
        <v>3.500415530660284</v>
      </c>
      <c r="O116" s="67">
        <v>2.0443181564366393</v>
      </c>
    </row>
    <row r="117" spans="1:15" s="35" customFormat="1" ht="12.75" customHeight="1">
      <c r="A117" s="11" t="s">
        <v>119</v>
      </c>
      <c r="B117" s="12">
        <v>789</v>
      </c>
      <c r="C117" s="13">
        <v>625149797.42320895</v>
      </c>
      <c r="D117" s="61">
        <v>2.8561916327739427E-3</v>
      </c>
      <c r="E117" s="13">
        <v>111049401.454372</v>
      </c>
      <c r="F117" s="61">
        <v>1.2082528466493547E-3</v>
      </c>
      <c r="G117" s="61">
        <v>4.6294747133785377</v>
      </c>
      <c r="H117" s="61">
        <v>2.8080732688754231</v>
      </c>
      <c r="J117" s="13">
        <v>625149797.42320895</v>
      </c>
      <c r="K117" s="61">
        <v>3.0702256145903545E-3</v>
      </c>
      <c r="L117" s="13">
        <v>111049397.454372</v>
      </c>
      <c r="M117" s="61">
        <v>1.3211808980976686E-3</v>
      </c>
      <c r="N117" s="61">
        <v>4.6294749161522519</v>
      </c>
      <c r="O117" s="61">
        <v>2.8080734060422459</v>
      </c>
    </row>
    <row r="118" spans="1:15" s="35" customFormat="1" ht="12.75" customHeight="1">
      <c r="A118" s="16" t="s">
        <v>120</v>
      </c>
      <c r="B118" s="17">
        <v>798</v>
      </c>
      <c r="C118" s="18">
        <v>753186.33000000007</v>
      </c>
      <c r="D118" s="62">
        <v>3.4411664252837974E-6</v>
      </c>
      <c r="E118" s="18">
        <v>5965587.21</v>
      </c>
      <c r="F118" s="62">
        <v>6.4907488325176432E-5</v>
      </c>
      <c r="G118" s="62">
        <v>-0.87374481279270411</v>
      </c>
      <c r="H118" s="62">
        <v>-0.91459433998018269</v>
      </c>
      <c r="J118" s="18">
        <v>753186.33000000007</v>
      </c>
      <c r="K118" s="62">
        <v>3.6990365708458166E-6</v>
      </c>
      <c r="L118" s="18">
        <v>5965587.21</v>
      </c>
      <c r="M118" s="62">
        <v>7.0973999395414705E-5</v>
      </c>
      <c r="N118" s="62">
        <v>-0.87374481279270411</v>
      </c>
      <c r="O118" s="62">
        <v>-0.91459433998018269</v>
      </c>
    </row>
    <row r="119" spans="1:15" s="35" customFormat="1" ht="12.75" customHeight="1" thickBot="1">
      <c r="A119" s="40" t="s">
        <v>121</v>
      </c>
      <c r="B119" s="41"/>
      <c r="C119" s="20">
        <v>625902983.75320899</v>
      </c>
      <c r="D119" s="63">
        <v>2.8596327991992267E-3</v>
      </c>
      <c r="E119" s="20">
        <v>117014988.664372</v>
      </c>
      <c r="F119" s="63">
        <v>1.2731603349745309E-3</v>
      </c>
      <c r="G119" s="63">
        <v>4.3489129119044225</v>
      </c>
      <c r="H119" s="63">
        <v>2.618286485763663</v>
      </c>
      <c r="J119" s="20">
        <v>625902983.75320899</v>
      </c>
      <c r="K119" s="63">
        <v>3.0739246511612005E-3</v>
      </c>
      <c r="L119" s="20">
        <v>117014984.664372</v>
      </c>
      <c r="M119" s="63">
        <v>1.3921548974930832E-3</v>
      </c>
      <c r="N119" s="63">
        <v>4.3489130947498218</v>
      </c>
      <c r="O119" s="63">
        <v>2.6182866094499238</v>
      </c>
    </row>
    <row r="120" spans="1:15" s="35" customFormat="1" ht="12.75" customHeight="1">
      <c r="A120" s="11" t="s">
        <v>122</v>
      </c>
      <c r="B120" s="12">
        <v>790</v>
      </c>
      <c r="C120" s="13">
        <v>85691949.980000004</v>
      </c>
      <c r="D120" s="61">
        <v>2.9216379156156175E-3</v>
      </c>
      <c r="E120" s="13">
        <v>15320317.5</v>
      </c>
      <c r="F120" s="61">
        <v>9.9316681321118673E-4</v>
      </c>
      <c r="G120" s="61">
        <v>4.5933534001498337</v>
      </c>
      <c r="H120" s="61">
        <v>2.7836389096596319</v>
      </c>
      <c r="J120" s="13">
        <v>85691949.980000004</v>
      </c>
      <c r="K120" s="61">
        <v>3.0273372402322397E-3</v>
      </c>
      <c r="L120" s="13">
        <v>15320317.5</v>
      </c>
      <c r="M120" s="61">
        <v>1.0156872101269286E-3</v>
      </c>
      <c r="N120" s="61">
        <v>4.5933534001498337</v>
      </c>
      <c r="O120" s="61">
        <v>2.7836389096596319</v>
      </c>
    </row>
    <row r="121" spans="1:15" s="35" customFormat="1" ht="12.75" customHeight="1">
      <c r="A121" s="32" t="s">
        <v>123</v>
      </c>
      <c r="B121" s="22">
        <v>791</v>
      </c>
      <c r="C121" s="23">
        <v>29244414125.790813</v>
      </c>
      <c r="D121" s="64">
        <v>0.99707836208438438</v>
      </c>
      <c r="E121" s="23">
        <v>15392989223.71645</v>
      </c>
      <c r="F121" s="64">
        <v>0.99787788687229273</v>
      </c>
      <c r="G121" s="64">
        <v>0.89985282915244613</v>
      </c>
      <c r="H121" s="64">
        <v>0.28516054194172114</v>
      </c>
      <c r="J121" s="23">
        <v>28220354975.081516</v>
      </c>
      <c r="K121" s="64">
        <v>0.99697266275976781</v>
      </c>
      <c r="L121" s="23">
        <v>15050961253.152803</v>
      </c>
      <c r="M121" s="64">
        <v>0.99782976723186534</v>
      </c>
      <c r="N121" s="64">
        <v>0.87498688624755117</v>
      </c>
      <c r="O121" s="64">
        <v>0.26833990816989184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1.5841090788512024E-6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1.6200292936016458E-6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17390378.630000003</v>
      </c>
      <c r="F127" s="64">
        <v>1.127362205417285E-3</v>
      </c>
      <c r="G127" s="64">
        <v>-1</v>
      </c>
      <c r="H127" s="64">
        <v>-1</v>
      </c>
      <c r="J127" s="23">
        <v>0</v>
      </c>
      <c r="K127" s="64">
        <v>0</v>
      </c>
      <c r="L127" s="23">
        <v>17390378.630000003</v>
      </c>
      <c r="M127" s="64">
        <v>1.1529255287141187E-3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29330106075.770813</v>
      </c>
      <c r="D129" s="63">
        <v>1</v>
      </c>
      <c r="E129" s="20">
        <v>15425724355.87645</v>
      </c>
      <c r="F129" s="63">
        <v>1</v>
      </c>
      <c r="G129" s="63">
        <v>0.90137625949458067</v>
      </c>
      <c r="H129" s="63">
        <v>0.28619107048270354</v>
      </c>
      <c r="J129" s="20">
        <v>28306046925.061516</v>
      </c>
      <c r="K129" s="63">
        <v>1</v>
      </c>
      <c r="L129" s="20">
        <v>15083696385.312803</v>
      </c>
      <c r="M129" s="63">
        <v>1</v>
      </c>
      <c r="N129" s="63">
        <v>0.87659882577744619</v>
      </c>
      <c r="O129" s="63">
        <v>0.26943030898832876</v>
      </c>
    </row>
    <row r="130" spans="1:15" s="35" customFormat="1" ht="12.75" customHeight="1">
      <c r="A130" s="44" t="s">
        <v>130</v>
      </c>
      <c r="B130" s="45">
        <v>9000</v>
      </c>
      <c r="C130" s="46">
        <v>218875298929.45642</v>
      </c>
      <c r="D130" s="75">
        <v>0.88183131598140208</v>
      </c>
      <c r="E130" s="46">
        <v>91909074960.863297</v>
      </c>
      <c r="F130" s="75">
        <v>0.85628403412433007</v>
      </c>
      <c r="G130" s="75">
        <v>1.3814329436201795</v>
      </c>
      <c r="H130" s="75">
        <v>0.61092670203624411</v>
      </c>
      <c r="J130" s="46">
        <v>203616892013.52707</v>
      </c>
      <c r="K130" s="75">
        <v>0.87795063716161015</v>
      </c>
      <c r="L130" s="46">
        <v>84053135807.722412</v>
      </c>
      <c r="M130" s="75">
        <v>0.84784972394576386</v>
      </c>
      <c r="N130" s="75">
        <v>1.4224782342364399</v>
      </c>
      <c r="O130" s="75">
        <v>0.63869189896261913</v>
      </c>
    </row>
    <row r="131" spans="1:15" s="35" customFormat="1" ht="12.75" customHeight="1">
      <c r="A131" s="47" t="s">
        <v>131</v>
      </c>
      <c r="B131" s="48">
        <v>9001</v>
      </c>
      <c r="C131" s="49">
        <v>29330106075.770813</v>
      </c>
      <c r="D131" s="76">
        <v>0.1181686840185979</v>
      </c>
      <c r="E131" s="49">
        <v>15425724355.87645</v>
      </c>
      <c r="F131" s="76">
        <v>0.14371596587566993</v>
      </c>
      <c r="G131" s="76">
        <v>0.90137625949458067</v>
      </c>
      <c r="H131" s="76">
        <v>0.28619107048270354</v>
      </c>
      <c r="J131" s="49">
        <v>28306046925.061516</v>
      </c>
      <c r="K131" s="76">
        <v>0.12204936283838978</v>
      </c>
      <c r="L131" s="49">
        <v>15083696385.312803</v>
      </c>
      <c r="M131" s="76">
        <v>0.15215027605423628</v>
      </c>
      <c r="N131" s="76">
        <v>0.87659882577744619</v>
      </c>
      <c r="O131" s="76">
        <v>0.26943030898832876</v>
      </c>
    </row>
    <row r="132" spans="1:15" s="35" customFormat="1" ht="13.5" thickBot="1">
      <c r="A132" s="50" t="s">
        <v>132</v>
      </c>
      <c r="B132" s="51">
        <v>9002</v>
      </c>
      <c r="C132" s="52">
        <v>248205405005.22723</v>
      </c>
      <c r="D132" s="77">
        <v>1</v>
      </c>
      <c r="E132" s="52">
        <v>107334799316.73975</v>
      </c>
      <c r="F132" s="77">
        <v>1</v>
      </c>
      <c r="G132" s="77">
        <v>1.3124411335859976</v>
      </c>
      <c r="H132" s="77">
        <v>0.5642570070932813</v>
      </c>
      <c r="J132" s="52">
        <v>231922938938.58859</v>
      </c>
      <c r="K132" s="77">
        <v>1</v>
      </c>
      <c r="L132" s="52">
        <v>99136832193.035202</v>
      </c>
      <c r="M132" s="77">
        <v>1</v>
      </c>
      <c r="N132" s="77">
        <v>1.3394225315470814</v>
      </c>
      <c r="O132" s="77">
        <v>0.58250864611180497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84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318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363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319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320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321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322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218089182.84999999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218089182.84999999</v>
      </c>
      <c r="H7" s="18">
        <f t="shared" ca="1" si="0"/>
        <v>61927670.82</v>
      </c>
      <c r="I7" s="18">
        <f t="shared" ca="1" si="0"/>
        <v>0</v>
      </c>
      <c r="J7" s="18">
        <f t="shared" ca="1" si="0"/>
        <v>112325.81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94748161.159999996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6085045.1799999997</v>
      </c>
      <c r="Z7" s="18">
        <f t="shared" ca="1" si="1"/>
        <v>227070549.52000001</v>
      </c>
      <c r="AA7" s="18">
        <f t="shared" ca="1" si="1"/>
        <v>0</v>
      </c>
      <c r="AB7" s="18">
        <f t="shared" ca="1" si="1"/>
        <v>14454046.460000001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329983.31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137564606.50999999</v>
      </c>
      <c r="AN7" s="18">
        <f t="shared" ca="1" si="2"/>
        <v>0</v>
      </c>
      <c r="AO7" s="18">
        <f t="shared" ca="1" si="2"/>
        <v>0</v>
      </c>
      <c r="AP7" s="18">
        <f t="shared" ca="1" si="2"/>
        <v>6313361.3300000001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8845078.4299999997</v>
      </c>
      <c r="AU7" s="18">
        <f t="shared" ca="1" si="2"/>
        <v>1864794.6</v>
      </c>
      <c r="AV7" s="18">
        <f t="shared" ca="1" si="2"/>
        <v>-717973.85000000009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47723065.68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233070249.53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2359254.1999999997</v>
      </c>
      <c r="BR7" s="18">
        <f t="shared" ca="1" si="4"/>
        <v>174082550.44999999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25117692.02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2976655.08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1262016299.0899997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2288754188.4699998</v>
      </c>
      <c r="E8" s="18">
        <f t="shared" ca="1" si="0"/>
        <v>273575066.48019701</v>
      </c>
      <c r="F8" s="18">
        <f t="shared" ca="1" si="0"/>
        <v>1219719136.19998</v>
      </c>
      <c r="G8" s="18">
        <f t="shared" ca="1" si="0"/>
        <v>795459985.78982294</v>
      </c>
      <c r="H8" s="18">
        <f t="shared" ca="1" si="0"/>
        <v>494736386.57999998</v>
      </c>
      <c r="I8" s="18">
        <f t="shared" ca="1" si="0"/>
        <v>281098560.49000001</v>
      </c>
      <c r="J8" s="18">
        <f t="shared" ca="1" si="0"/>
        <v>4901470.4000000004</v>
      </c>
      <c r="K8" s="18">
        <f t="shared" ca="1" si="0"/>
        <v>0</v>
      </c>
      <c r="L8" s="18">
        <f t="shared" ca="1" si="0"/>
        <v>0</v>
      </c>
      <c r="M8" s="18">
        <f t="shared" ca="1" si="0"/>
        <v>1287389.6100000001</v>
      </c>
      <c r="N8" s="18">
        <f t="shared" ca="1" si="0"/>
        <v>0</v>
      </c>
      <c r="O8" s="18">
        <f t="shared" ca="1" si="0"/>
        <v>208928658.16999999</v>
      </c>
      <c r="P8" s="18">
        <f t="shared" ca="1" si="0"/>
        <v>0</v>
      </c>
      <c r="Q8" s="18">
        <f t="shared" ca="1" si="0"/>
        <v>163761090.43000001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2587792013.3000002</v>
      </c>
      <c r="U8" s="18">
        <f t="shared" ca="1" si="1"/>
        <v>0</v>
      </c>
      <c r="V8" s="18">
        <f t="shared" ca="1" si="1"/>
        <v>353460594.75</v>
      </c>
      <c r="W8" s="18">
        <f t="shared" ca="1" si="1"/>
        <v>3024323574.1599998</v>
      </c>
      <c r="X8" s="18">
        <f t="shared" ca="1" si="1"/>
        <v>276478.81</v>
      </c>
      <c r="Y8" s="18">
        <f t="shared" ca="1" si="1"/>
        <v>135705493.97999999</v>
      </c>
      <c r="Z8" s="18">
        <f t="shared" ca="1" si="1"/>
        <v>210580160.87</v>
      </c>
      <c r="AA8" s="18">
        <f t="shared" ca="1" si="1"/>
        <v>39789.440000000002</v>
      </c>
      <c r="AB8" s="18">
        <f t="shared" ca="1" si="1"/>
        <v>0</v>
      </c>
      <c r="AC8" s="18">
        <f t="shared" ca="1" si="1"/>
        <v>18443617.540000003</v>
      </c>
      <c r="AD8" s="18">
        <f t="shared" ca="1" si="1"/>
        <v>127246418.14999999</v>
      </c>
      <c r="AE8" s="18">
        <f t="shared" ca="1" si="1"/>
        <v>0</v>
      </c>
      <c r="AF8" s="18">
        <f t="shared" ca="1" si="1"/>
        <v>9057277.8200000003</v>
      </c>
      <c r="AG8" s="18">
        <f t="shared" ca="1" si="1"/>
        <v>58208667.640000001</v>
      </c>
      <c r="AH8" s="18">
        <f t="shared" ca="1" si="1"/>
        <v>65916875.899999999</v>
      </c>
      <c r="AI8" s="18">
        <f t="shared" ca="1" si="1"/>
        <v>0</v>
      </c>
      <c r="AJ8" s="18">
        <f t="shared" ca="1" si="1"/>
        <v>2335182.31</v>
      </c>
      <c r="AK8" s="18">
        <f t="shared" ca="1" si="2"/>
        <v>125456.02</v>
      </c>
      <c r="AL8" s="18">
        <f t="shared" ca="1" si="2"/>
        <v>0</v>
      </c>
      <c r="AM8" s="18">
        <f t="shared" ca="1" si="2"/>
        <v>184660436.91</v>
      </c>
      <c r="AN8" s="18">
        <f t="shared" ca="1" si="2"/>
        <v>0</v>
      </c>
      <c r="AO8" s="18">
        <f t="shared" ca="1" si="2"/>
        <v>0</v>
      </c>
      <c r="AP8" s="18">
        <f t="shared" ca="1" si="2"/>
        <v>4209545.32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46216901.899999999</v>
      </c>
      <c r="BC8" s="18">
        <f t="shared" ca="1" si="3"/>
        <v>0</v>
      </c>
      <c r="BD8" s="18">
        <f t="shared" ca="1" si="3"/>
        <v>166810913.00999999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3005229.05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111488014.31</v>
      </c>
      <c r="BN8" s="18">
        <f t="shared" ca="1" si="3"/>
        <v>3177477.8899999997</v>
      </c>
      <c r="BO8" s="18">
        <f t="shared" ca="1" si="3"/>
        <v>0</v>
      </c>
      <c r="BP8" s="18">
        <f t="shared" ca="1" si="3"/>
        <v>754266989.88999832</v>
      </c>
      <c r="BQ8" s="18">
        <f t="shared" ca="1" si="4"/>
        <v>39464176.439999998</v>
      </c>
      <c r="BR8" s="18">
        <f t="shared" ca="1" si="4"/>
        <v>25566802.98</v>
      </c>
      <c r="BS8" s="18">
        <f t="shared" ca="1" si="4"/>
        <v>124260498.46000001</v>
      </c>
      <c r="BT8" s="18">
        <f t="shared" ca="1" si="4"/>
        <v>0</v>
      </c>
      <c r="BU8" s="18">
        <f t="shared" ca="1" si="4"/>
        <v>0</v>
      </c>
      <c r="BV8" s="18">
        <f t="shared" ca="1" si="4"/>
        <v>97382440.989999995</v>
      </c>
      <c r="BW8" s="18">
        <f t="shared" ca="1" si="4"/>
        <v>290181.41000000003</v>
      </c>
      <c r="BX8" s="18">
        <f t="shared" ca="1" si="4"/>
        <v>0</v>
      </c>
      <c r="BY8" s="18">
        <f t="shared" ca="1" si="4"/>
        <v>0</v>
      </c>
      <c r="BZ8" s="18">
        <f t="shared" ca="1" si="4"/>
        <v>3777495.14</v>
      </c>
      <c r="CA8" s="18">
        <f t="shared" ca="1" si="4"/>
        <v>296278155.33999997</v>
      </c>
      <c r="CB8" s="18">
        <f t="shared" ca="1" si="4"/>
        <v>550411.54</v>
      </c>
      <c r="CC8" s="18">
        <f t="shared" ca="1" si="5"/>
        <v>31951647.529999997</v>
      </c>
      <c r="CD8" s="18">
        <f t="shared" ca="1" si="5"/>
        <v>286647.46999999997</v>
      </c>
      <c r="CE8" s="18">
        <f t="shared" ca="1" si="5"/>
        <v>0</v>
      </c>
      <c r="CF8" s="18">
        <f t="shared" ca="1" si="5"/>
        <v>822780.41999999969</v>
      </c>
      <c r="CG8" s="18">
        <f t="shared" ca="1" si="5"/>
        <v>3632041.3000000003</v>
      </c>
      <c r="CH8" s="18">
        <f t="shared" ca="1" si="5"/>
        <v>101975962.13</v>
      </c>
      <c r="CI8" s="19">
        <f t="shared" ref="CI8:CI23" ca="1" si="12">CJ8+CK8+CL8+CO8</f>
        <v>1259897137.24</v>
      </c>
      <c r="CJ8" s="18">
        <f t="shared" ca="1" si="6"/>
        <v>1493644.4</v>
      </c>
      <c r="CK8" s="18">
        <f t="shared" ca="1" si="6"/>
        <v>1641612.6300000001</v>
      </c>
      <c r="CL8" s="19">
        <f t="shared" ref="CL8:CL23" ca="1" si="13">+CM8+CN8</f>
        <v>153889862.41999996</v>
      </c>
      <c r="CM8" s="18">
        <f t="shared" ca="1" si="7"/>
        <v>10869031.640000001</v>
      </c>
      <c r="CN8" s="18">
        <f t="shared" ca="1" si="7"/>
        <v>143020830.77999997</v>
      </c>
      <c r="CO8" s="19">
        <f t="shared" ref="CO8:CO23" ca="1" si="14">+CP8+CQ8</f>
        <v>1102872017.79</v>
      </c>
      <c r="CP8" s="18">
        <f t="shared" ca="1" si="8"/>
        <v>209426910.32999998</v>
      </c>
      <c r="CQ8" s="18">
        <f t="shared" ca="1" si="8"/>
        <v>893445107.46000004</v>
      </c>
      <c r="CR8" s="18">
        <f t="shared" ca="1" si="8"/>
        <v>30102275.020000007</v>
      </c>
      <c r="CS8" s="18">
        <f t="shared" ca="1" si="8"/>
        <v>0</v>
      </c>
      <c r="CT8" s="18">
        <f t="shared" ca="1" si="8"/>
        <v>0</v>
      </c>
      <c r="CU8" s="19">
        <f t="shared" ca="1" si="9"/>
        <v>13327053506.529995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1214841595.9799995</v>
      </c>
      <c r="E9" s="18">
        <f t="shared" ca="1" si="0"/>
        <v>465627866.96999961</v>
      </c>
      <c r="F9" s="18">
        <f t="shared" ca="1" si="0"/>
        <v>667074477.66000009</v>
      </c>
      <c r="G9" s="18">
        <f t="shared" ca="1" si="0"/>
        <v>82139251.349999949</v>
      </c>
      <c r="H9" s="18">
        <f t="shared" ca="1" si="0"/>
        <v>101652827.32999998</v>
      </c>
      <c r="I9" s="18">
        <f t="shared" ca="1" si="0"/>
        <v>227510301.36000001</v>
      </c>
      <c r="J9" s="18">
        <f t="shared" ca="1" si="0"/>
        <v>967180.39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173798030.04999998</v>
      </c>
      <c r="P9" s="18">
        <f t="shared" ca="1" si="0"/>
        <v>0</v>
      </c>
      <c r="Q9" s="18">
        <f t="shared" ca="1" si="0"/>
        <v>120567420.14</v>
      </c>
      <c r="R9" s="18">
        <f t="shared" ca="1" si="0"/>
        <v>0</v>
      </c>
      <c r="S9" s="18">
        <f t="shared" ca="1" si="0"/>
        <v>0</v>
      </c>
      <c r="T9" s="18">
        <f t="shared" ca="1" si="11"/>
        <v>3271174029.3799996</v>
      </c>
      <c r="U9" s="18">
        <f t="shared" ca="1" si="1"/>
        <v>89389183.739999995</v>
      </c>
      <c r="V9" s="18">
        <f t="shared" ca="1" si="1"/>
        <v>261312604.46000001</v>
      </c>
      <c r="W9" s="18">
        <f t="shared" ca="1" si="1"/>
        <v>4264444904.1900001</v>
      </c>
      <c r="X9" s="18">
        <f t="shared" ca="1" si="1"/>
        <v>2128525.59</v>
      </c>
      <c r="Y9" s="18">
        <f t="shared" ca="1" si="1"/>
        <v>51652758.560000002</v>
      </c>
      <c r="Z9" s="18">
        <f t="shared" ca="1" si="1"/>
        <v>63152333.039999992</v>
      </c>
      <c r="AA9" s="18">
        <f t="shared" ca="1" si="1"/>
        <v>95499.75</v>
      </c>
      <c r="AB9" s="18">
        <f t="shared" ca="1" si="1"/>
        <v>0</v>
      </c>
      <c r="AC9" s="18">
        <f t="shared" ca="1" si="1"/>
        <v>1151784.57</v>
      </c>
      <c r="AD9" s="18">
        <f t="shared" ca="1" si="1"/>
        <v>20529161.919999998</v>
      </c>
      <c r="AE9" s="18">
        <f t="shared" ca="1" si="1"/>
        <v>0</v>
      </c>
      <c r="AF9" s="18">
        <f t="shared" ca="1" si="1"/>
        <v>26809683.740000002</v>
      </c>
      <c r="AG9" s="18">
        <f t="shared" ca="1" si="1"/>
        <v>3922250.3</v>
      </c>
      <c r="AH9" s="18">
        <f t="shared" ca="1" si="1"/>
        <v>15725538.710000001</v>
      </c>
      <c r="AI9" s="18">
        <f t="shared" ca="1" si="1"/>
        <v>12534469.07</v>
      </c>
      <c r="AJ9" s="18">
        <f t="shared" ca="1" si="1"/>
        <v>3112951.66</v>
      </c>
      <c r="AK9" s="18">
        <f t="shared" ca="1" si="2"/>
        <v>135257.63999999998</v>
      </c>
      <c r="AL9" s="18">
        <f t="shared" ca="1" si="2"/>
        <v>0</v>
      </c>
      <c r="AM9" s="18">
        <f t="shared" ca="1" si="2"/>
        <v>22477434.720000003</v>
      </c>
      <c r="AN9" s="18">
        <f t="shared" ca="1" si="2"/>
        <v>90487.81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95806879.749999985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14793251.24</v>
      </c>
      <c r="BN9" s="18">
        <f t="shared" ca="1" si="3"/>
        <v>1435086.89</v>
      </c>
      <c r="BO9" s="18">
        <f t="shared" ca="1" si="3"/>
        <v>0</v>
      </c>
      <c r="BP9" s="18">
        <f t="shared" ca="1" si="3"/>
        <v>161232757.05999997</v>
      </c>
      <c r="BQ9" s="18">
        <f t="shared" ca="1" si="4"/>
        <v>25077406.040000003</v>
      </c>
      <c r="BR9" s="18">
        <f t="shared" ca="1" si="4"/>
        <v>33310298.07</v>
      </c>
      <c r="BS9" s="18">
        <f t="shared" ca="1" si="4"/>
        <v>62029231.759999998</v>
      </c>
      <c r="BT9" s="18">
        <f t="shared" ca="1" si="4"/>
        <v>0</v>
      </c>
      <c r="BU9" s="18">
        <f t="shared" ca="1" si="4"/>
        <v>0</v>
      </c>
      <c r="BV9" s="18">
        <f t="shared" ca="1" si="4"/>
        <v>54386990.420000002</v>
      </c>
      <c r="BW9" s="18">
        <f t="shared" ca="1" si="4"/>
        <v>336460.28</v>
      </c>
      <c r="BX9" s="18">
        <f t="shared" ca="1" si="4"/>
        <v>0</v>
      </c>
      <c r="BY9" s="18">
        <f t="shared" ca="1" si="4"/>
        <v>0</v>
      </c>
      <c r="BZ9" s="18">
        <f t="shared" ca="1" si="4"/>
        <v>5336448.75</v>
      </c>
      <c r="CA9" s="18">
        <f t="shared" ca="1" si="4"/>
        <v>121539561.40000001</v>
      </c>
      <c r="CB9" s="18">
        <f t="shared" ca="1" si="4"/>
        <v>560317.43999999994</v>
      </c>
      <c r="CC9" s="18">
        <f t="shared" ca="1" si="5"/>
        <v>26562077.759999998</v>
      </c>
      <c r="CD9" s="18">
        <f t="shared" ca="1" si="5"/>
        <v>0</v>
      </c>
      <c r="CE9" s="18">
        <f t="shared" ca="1" si="5"/>
        <v>0</v>
      </c>
      <c r="CF9" s="18">
        <f t="shared" ca="1" si="5"/>
        <v>561116.43000000005</v>
      </c>
      <c r="CG9" s="18">
        <f t="shared" ca="1" si="5"/>
        <v>4715886.5</v>
      </c>
      <c r="CH9" s="18">
        <f t="shared" ca="1" si="5"/>
        <v>0</v>
      </c>
      <c r="CI9" s="19">
        <f t="shared" ca="1" si="12"/>
        <v>13310427912.879999</v>
      </c>
      <c r="CJ9" s="18">
        <f t="shared" ca="1" si="6"/>
        <v>0</v>
      </c>
      <c r="CK9" s="18">
        <f t="shared" ca="1" si="6"/>
        <v>10430321.809999999</v>
      </c>
      <c r="CL9" s="19">
        <f t="shared" ca="1" si="13"/>
        <v>2928319189.0982184</v>
      </c>
      <c r="CM9" s="18">
        <f t="shared" ca="1" si="7"/>
        <v>155238476.59999973</v>
      </c>
      <c r="CN9" s="18">
        <f t="shared" ca="1" si="7"/>
        <v>2773080712.4982185</v>
      </c>
      <c r="CO9" s="19">
        <f t="shared" ca="1" si="14"/>
        <v>10371678401.971781</v>
      </c>
      <c r="CP9" s="18">
        <f t="shared" ca="1" si="8"/>
        <v>2476704710.7599964</v>
      </c>
      <c r="CQ9" s="18">
        <f t="shared" ca="1" si="8"/>
        <v>7894973691.2117844</v>
      </c>
      <c r="CR9" s="18">
        <f t="shared" ca="1" si="8"/>
        <v>56361034.370000005</v>
      </c>
      <c r="CS9" s="18">
        <f t="shared" ca="1" si="8"/>
        <v>0</v>
      </c>
      <c r="CT9" s="18">
        <f t="shared" ca="1" si="8"/>
        <v>0</v>
      </c>
      <c r="CU9" s="19">
        <f t="shared" ca="1" si="9"/>
        <v>23923679017.909996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4080190576.5102301</v>
      </c>
      <c r="E10" s="18">
        <f t="shared" ca="1" si="0"/>
        <v>658260781.16142833</v>
      </c>
      <c r="F10" s="18">
        <f t="shared" ca="1" si="0"/>
        <v>1894941337.7637672</v>
      </c>
      <c r="G10" s="18">
        <f t="shared" ca="1" si="0"/>
        <v>1526988457.5850341</v>
      </c>
      <c r="H10" s="18">
        <f t="shared" ca="1" si="0"/>
        <v>109418853.19</v>
      </c>
      <c r="I10" s="18">
        <f t="shared" ca="1" si="0"/>
        <v>261103328.35004401</v>
      </c>
      <c r="J10" s="18">
        <f t="shared" ca="1" si="0"/>
        <v>12211164.439999999</v>
      </c>
      <c r="K10" s="18">
        <f t="shared" ca="1" si="0"/>
        <v>21497421.600000001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473582257.30000103</v>
      </c>
      <c r="P10" s="18">
        <f t="shared" ca="1" si="0"/>
        <v>42601.43</v>
      </c>
      <c r="Q10" s="18">
        <f t="shared" ca="1" si="0"/>
        <v>654053228.69000196</v>
      </c>
      <c r="R10" s="18">
        <f t="shared" ca="1" si="0"/>
        <v>0</v>
      </c>
      <c r="S10" s="18">
        <f t="shared" ca="1" si="0"/>
        <v>0</v>
      </c>
      <c r="T10" s="18">
        <f t="shared" ca="1" si="11"/>
        <v>3151969499.1975703</v>
      </c>
      <c r="U10" s="18">
        <f t="shared" ca="1" si="1"/>
        <v>313801392.22000003</v>
      </c>
      <c r="V10" s="18">
        <f t="shared" ca="1" si="1"/>
        <v>784900932.94990802</v>
      </c>
      <c r="W10" s="18">
        <f t="shared" ca="1" si="1"/>
        <v>5706531742.7599297</v>
      </c>
      <c r="X10" s="18">
        <f t="shared" ca="1" si="1"/>
        <v>18533756.069999501</v>
      </c>
      <c r="Y10" s="18">
        <f t="shared" ca="1" si="1"/>
        <v>193823197.12999797</v>
      </c>
      <c r="Z10" s="18">
        <f t="shared" ca="1" si="1"/>
        <v>246252378.16944498</v>
      </c>
      <c r="AA10" s="18">
        <f t="shared" ca="1" si="1"/>
        <v>223076.64</v>
      </c>
      <c r="AB10" s="18">
        <f t="shared" ca="1" si="1"/>
        <v>0</v>
      </c>
      <c r="AC10" s="18">
        <f t="shared" ca="1" si="1"/>
        <v>33129618.5500145</v>
      </c>
      <c r="AD10" s="18">
        <f t="shared" ca="1" si="1"/>
        <v>51867970.040047906</v>
      </c>
      <c r="AE10" s="18">
        <f t="shared" ca="1" si="1"/>
        <v>7356895.3399999999</v>
      </c>
      <c r="AF10" s="18">
        <f t="shared" ca="1" si="1"/>
        <v>36711693.010000102</v>
      </c>
      <c r="AG10" s="18">
        <f t="shared" ca="1" si="1"/>
        <v>258258962.13999999</v>
      </c>
      <c r="AH10" s="18">
        <f t="shared" ca="1" si="1"/>
        <v>183779124.97</v>
      </c>
      <c r="AI10" s="18">
        <f t="shared" ca="1" si="1"/>
        <v>6601549.6900000004</v>
      </c>
      <c r="AJ10" s="18">
        <f t="shared" ca="1" si="1"/>
        <v>13155366.499999991</v>
      </c>
      <c r="AK10" s="18">
        <f t="shared" ca="1" si="2"/>
        <v>1139133.78</v>
      </c>
      <c r="AL10" s="18">
        <f t="shared" ca="1" si="2"/>
        <v>0</v>
      </c>
      <c r="AM10" s="18">
        <f t="shared" ca="1" si="2"/>
        <v>77937916.609999701</v>
      </c>
      <c r="AN10" s="18">
        <f t="shared" ca="1" si="2"/>
        <v>2061043.92</v>
      </c>
      <c r="AO10" s="18">
        <f t="shared" ca="1" si="2"/>
        <v>0</v>
      </c>
      <c r="AP10" s="18">
        <f t="shared" ca="1" si="2"/>
        <v>8027803.3099999502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280584858.20954102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7198023.3899999997</v>
      </c>
      <c r="BJ10" s="18">
        <f t="shared" ca="1" si="3"/>
        <v>2156456.23</v>
      </c>
      <c r="BK10" s="18">
        <f t="shared" ca="1" si="3"/>
        <v>0</v>
      </c>
      <c r="BL10" s="18">
        <f t="shared" ca="1" si="3"/>
        <v>0</v>
      </c>
      <c r="BM10" s="18">
        <f t="shared" ca="1" si="3"/>
        <v>62281837.189998902</v>
      </c>
      <c r="BN10" s="18">
        <f t="shared" ca="1" si="3"/>
        <v>76738339.789955795</v>
      </c>
      <c r="BO10" s="18">
        <f t="shared" ca="1" si="3"/>
        <v>0</v>
      </c>
      <c r="BP10" s="18">
        <f t="shared" ca="1" si="3"/>
        <v>400257974.69996601</v>
      </c>
      <c r="BQ10" s="18">
        <f t="shared" ca="1" si="4"/>
        <v>31563365.52</v>
      </c>
      <c r="BR10" s="18">
        <f t="shared" ca="1" si="4"/>
        <v>168806002.78999996</v>
      </c>
      <c r="BS10" s="18">
        <f t="shared" ca="1" si="4"/>
        <v>123820142.159997</v>
      </c>
      <c r="BT10" s="18">
        <f t="shared" ca="1" si="4"/>
        <v>0</v>
      </c>
      <c r="BU10" s="18">
        <f t="shared" ca="1" si="4"/>
        <v>0</v>
      </c>
      <c r="BV10" s="18">
        <f t="shared" ca="1" si="4"/>
        <v>14032909.869999999</v>
      </c>
      <c r="BW10" s="18">
        <f t="shared" ca="1" si="4"/>
        <v>767721.52999999991</v>
      </c>
      <c r="BX10" s="18">
        <f t="shared" ca="1" si="4"/>
        <v>0</v>
      </c>
      <c r="BY10" s="18">
        <f t="shared" ca="1" si="4"/>
        <v>71278619.519999996</v>
      </c>
      <c r="BZ10" s="18">
        <f t="shared" ca="1" si="4"/>
        <v>16406509.940000001</v>
      </c>
      <c r="CA10" s="18">
        <f t="shared" ca="1" si="4"/>
        <v>578414590.74000001</v>
      </c>
      <c r="CB10" s="18">
        <f t="shared" ca="1" si="4"/>
        <v>1084989.8099999998</v>
      </c>
      <c r="CC10" s="18">
        <f t="shared" ca="1" si="5"/>
        <v>121785264.26999989</v>
      </c>
      <c r="CD10" s="18">
        <f t="shared" ca="1" si="5"/>
        <v>8502326.3000000007</v>
      </c>
      <c r="CE10" s="18">
        <f t="shared" ca="1" si="5"/>
        <v>0</v>
      </c>
      <c r="CF10" s="18">
        <f t="shared" ca="1" si="5"/>
        <v>2175122.9500000002</v>
      </c>
      <c r="CG10" s="18">
        <f t="shared" ca="1" si="5"/>
        <v>11437166.300000001</v>
      </c>
      <c r="CH10" s="18">
        <f t="shared" ca="1" si="5"/>
        <v>2455698.50999997</v>
      </c>
      <c r="CI10" s="19">
        <f t="shared" ca="1" si="12"/>
        <v>2707078436.5490446</v>
      </c>
      <c r="CJ10" s="18">
        <f t="shared" ca="1" si="6"/>
        <v>255648.89000010001</v>
      </c>
      <c r="CK10" s="18">
        <f t="shared" ca="1" si="6"/>
        <v>3773356.3900001002</v>
      </c>
      <c r="CL10" s="19">
        <f t="shared" ca="1" si="13"/>
        <v>811800125.92956889</v>
      </c>
      <c r="CM10" s="18">
        <f t="shared" ca="1" si="7"/>
        <v>321933873.31898236</v>
      </c>
      <c r="CN10" s="18">
        <f t="shared" ca="1" si="7"/>
        <v>489866252.61058652</v>
      </c>
      <c r="CO10" s="19">
        <f t="shared" ca="1" si="14"/>
        <v>1891249305.3394756</v>
      </c>
      <c r="CP10" s="18">
        <f t="shared" ca="1" si="8"/>
        <v>745638180.46987164</v>
      </c>
      <c r="CQ10" s="18">
        <f t="shared" ca="1" si="8"/>
        <v>1145611124.8696039</v>
      </c>
      <c r="CR10" s="18">
        <f t="shared" ca="1" si="8"/>
        <v>20804176.290000301</v>
      </c>
      <c r="CS10" s="18">
        <f t="shared" ca="1" si="8"/>
        <v>0</v>
      </c>
      <c r="CT10" s="18">
        <f t="shared" ca="1" si="8"/>
        <v>0</v>
      </c>
      <c r="CU10" s="19">
        <f t="shared" ca="1" si="9"/>
        <v>21418089137.065697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22396280.702799998</v>
      </c>
      <c r="E11" s="18">
        <f t="shared" ca="1" si="0"/>
        <v>12357612.058800001</v>
      </c>
      <c r="F11" s="18">
        <f t="shared" ca="1" si="0"/>
        <v>8530428.4671</v>
      </c>
      <c r="G11" s="18">
        <f t="shared" ca="1" si="0"/>
        <v>1508240.1769000001</v>
      </c>
      <c r="H11" s="18">
        <f t="shared" ca="1" si="0"/>
        <v>0</v>
      </c>
      <c r="I11" s="18">
        <f t="shared" ca="1" si="0"/>
        <v>79607076.410000011</v>
      </c>
      <c r="J11" s="18">
        <f t="shared" ca="1" si="0"/>
        <v>1680700</v>
      </c>
      <c r="K11" s="18">
        <f t="shared" ca="1" si="0"/>
        <v>4203743.9725000001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9829085.4097000007</v>
      </c>
      <c r="P11" s="18">
        <f t="shared" ca="1" si="0"/>
        <v>0</v>
      </c>
      <c r="Q11" s="18">
        <f t="shared" ca="1" si="0"/>
        <v>1844497.81</v>
      </c>
      <c r="R11" s="18">
        <f t="shared" ca="1" si="0"/>
        <v>0</v>
      </c>
      <c r="S11" s="18">
        <f t="shared" ca="1" si="0"/>
        <v>0</v>
      </c>
      <c r="T11" s="18">
        <f t="shared" ca="1" si="11"/>
        <v>2367648685.5660996</v>
      </c>
      <c r="U11" s="18">
        <f t="shared" ca="1" si="1"/>
        <v>27805634.469899997</v>
      </c>
      <c r="V11" s="18">
        <f t="shared" ca="1" si="1"/>
        <v>45506669.796099998</v>
      </c>
      <c r="W11" s="18">
        <f t="shared" ca="1" si="1"/>
        <v>285706029.05199999</v>
      </c>
      <c r="X11" s="18">
        <f t="shared" ca="1" si="1"/>
        <v>255962.46</v>
      </c>
      <c r="Y11" s="18">
        <f t="shared" ca="1" si="1"/>
        <v>798605.12439999997</v>
      </c>
      <c r="Z11" s="18">
        <f t="shared" ca="1" si="1"/>
        <v>1713992.0482000001</v>
      </c>
      <c r="AA11" s="18">
        <f t="shared" ca="1" si="1"/>
        <v>9066.93</v>
      </c>
      <c r="AB11" s="18">
        <f t="shared" ca="1" si="1"/>
        <v>0</v>
      </c>
      <c r="AC11" s="18">
        <f t="shared" ca="1" si="1"/>
        <v>0</v>
      </c>
      <c r="AD11" s="18">
        <f t="shared" ca="1" si="1"/>
        <v>41067.677499999998</v>
      </c>
      <c r="AE11" s="18">
        <f t="shared" ca="1" si="1"/>
        <v>0</v>
      </c>
      <c r="AF11" s="18">
        <f t="shared" ca="1" si="1"/>
        <v>193803.37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534257.25</v>
      </c>
      <c r="AK11" s="18">
        <f t="shared" ca="1" si="2"/>
        <v>60534.46</v>
      </c>
      <c r="AL11" s="18">
        <f t="shared" ca="1" si="2"/>
        <v>0</v>
      </c>
      <c r="AM11" s="18">
        <f t="shared" ca="1" si="2"/>
        <v>72183263.755400002</v>
      </c>
      <c r="AN11" s="18">
        <f t="shared" ca="1" si="2"/>
        <v>0</v>
      </c>
      <c r="AO11" s="18">
        <f t="shared" ca="1" si="2"/>
        <v>0</v>
      </c>
      <c r="AP11" s="18">
        <f t="shared" ca="1" si="2"/>
        <v>36453.152399999999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41655391.732000001</v>
      </c>
      <c r="AU11" s="18">
        <f t="shared" ca="1" si="2"/>
        <v>579596.72620000003</v>
      </c>
      <c r="AV11" s="18">
        <f t="shared" ca="1" si="2"/>
        <v>1124616.3499</v>
      </c>
      <c r="AW11" s="18">
        <f t="shared" ca="1" si="2"/>
        <v>0</v>
      </c>
      <c r="AX11" s="18">
        <f t="shared" ca="1" si="2"/>
        <v>376819.32890000002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18930271.482299998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52032.806499999999</v>
      </c>
      <c r="BM11" s="18">
        <f t="shared" ca="1" si="3"/>
        <v>0</v>
      </c>
      <c r="BN11" s="18">
        <f t="shared" ca="1" si="3"/>
        <v>5059516.1606999999</v>
      </c>
      <c r="BO11" s="18">
        <f t="shared" ca="1" si="3"/>
        <v>0</v>
      </c>
      <c r="BP11" s="18">
        <f t="shared" ca="1" si="3"/>
        <v>1693227.4543999999</v>
      </c>
      <c r="BQ11" s="18">
        <f t="shared" ca="1" si="4"/>
        <v>1051557.45</v>
      </c>
      <c r="BR11" s="18">
        <f t="shared" ca="1" si="4"/>
        <v>731794.16</v>
      </c>
      <c r="BS11" s="18">
        <f t="shared" ca="1" si="4"/>
        <v>2151706.0024000001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283851.29000000004</v>
      </c>
      <c r="BX11" s="18">
        <f t="shared" ca="1" si="4"/>
        <v>0</v>
      </c>
      <c r="BY11" s="18">
        <f t="shared" ca="1" si="4"/>
        <v>0</v>
      </c>
      <c r="BZ11" s="18">
        <f t="shared" ca="1" si="4"/>
        <v>3009329.44</v>
      </c>
      <c r="CA11" s="18">
        <f t="shared" ca="1" si="4"/>
        <v>185874833.76999998</v>
      </c>
      <c r="CB11" s="18">
        <f t="shared" ca="1" si="4"/>
        <v>3114750.55</v>
      </c>
      <c r="CC11" s="18">
        <f t="shared" ca="1" si="5"/>
        <v>23883500.460000001</v>
      </c>
      <c r="CD11" s="18">
        <f t="shared" ca="1" si="5"/>
        <v>0</v>
      </c>
      <c r="CE11" s="18">
        <f t="shared" ca="1" si="5"/>
        <v>0</v>
      </c>
      <c r="CF11" s="18">
        <f t="shared" ca="1" si="5"/>
        <v>11060539.869999999</v>
      </c>
      <c r="CG11" s="18">
        <f t="shared" ca="1" si="5"/>
        <v>3621008.33</v>
      </c>
      <c r="CH11" s="18">
        <f t="shared" ca="1" si="5"/>
        <v>929.07</v>
      </c>
      <c r="CI11" s="19">
        <f t="shared" ca="1" si="12"/>
        <v>386616735.36000001</v>
      </c>
      <c r="CJ11" s="18">
        <f t="shared" ca="1" si="6"/>
        <v>0</v>
      </c>
      <c r="CK11" s="18">
        <f t="shared" ca="1" si="6"/>
        <v>251555891.84999999</v>
      </c>
      <c r="CL11" s="19">
        <f t="shared" ca="1" si="13"/>
        <v>7170561.7699999996</v>
      </c>
      <c r="CM11" s="18">
        <f t="shared" ca="1" si="7"/>
        <v>0</v>
      </c>
      <c r="CN11" s="18">
        <f t="shared" ca="1" si="7"/>
        <v>7170561.7699999996</v>
      </c>
      <c r="CO11" s="19">
        <f t="shared" ca="1" si="14"/>
        <v>127890281.73999999</v>
      </c>
      <c r="CP11" s="18">
        <f t="shared" ca="1" si="8"/>
        <v>0</v>
      </c>
      <c r="CQ11" s="18">
        <f t="shared" ca="1" si="8"/>
        <v>127890281.73999999</v>
      </c>
      <c r="CR11" s="18">
        <f t="shared" ca="1" si="8"/>
        <v>5172430.8650000002</v>
      </c>
      <c r="CS11" s="18">
        <f t="shared" ca="1" si="8"/>
        <v>0</v>
      </c>
      <c r="CT11" s="18">
        <f t="shared" ca="1" si="8"/>
        <v>0</v>
      </c>
      <c r="CU11" s="19">
        <f t="shared" ca="1" si="9"/>
        <v>3618099848.0752988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255524106.22275406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255524106.22275406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173377759.33000001</v>
      </c>
      <c r="E13" s="18">
        <f t="shared" ca="1" si="0"/>
        <v>24971627.359999999</v>
      </c>
      <c r="F13" s="18">
        <f t="shared" ca="1" si="0"/>
        <v>90417104.090000004</v>
      </c>
      <c r="G13" s="18">
        <f t="shared" ca="1" si="0"/>
        <v>57989027.880000003</v>
      </c>
      <c r="H13" s="18">
        <f t="shared" ca="1" si="0"/>
        <v>16110058.109999999</v>
      </c>
      <c r="I13" s="18">
        <f t="shared" ca="1" si="0"/>
        <v>21163595.769999996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43562368.929999992</v>
      </c>
      <c r="P13" s="18">
        <f t="shared" ca="1" si="0"/>
        <v>0</v>
      </c>
      <c r="Q13" s="18">
        <f t="shared" ca="1" si="0"/>
        <v>5527507.54</v>
      </c>
      <c r="R13" s="18">
        <f t="shared" ca="1" si="0"/>
        <v>0</v>
      </c>
      <c r="S13" s="18">
        <f t="shared" ca="1" si="0"/>
        <v>0</v>
      </c>
      <c r="T13" s="18">
        <f t="shared" ca="1" si="11"/>
        <v>2104883358.6488812</v>
      </c>
      <c r="U13" s="18">
        <f t="shared" ca="1" si="1"/>
        <v>3375352.0128531475</v>
      </c>
      <c r="V13" s="18">
        <f t="shared" ca="1" si="1"/>
        <v>33512395.700000003</v>
      </c>
      <c r="W13" s="18">
        <f t="shared" ca="1" si="1"/>
        <v>1012008293.4599999</v>
      </c>
      <c r="X13" s="18">
        <f t="shared" ca="1" si="1"/>
        <v>0</v>
      </c>
      <c r="Y13" s="18">
        <f t="shared" ca="1" si="1"/>
        <v>10217864.35</v>
      </c>
      <c r="Z13" s="18">
        <f t="shared" ca="1" si="1"/>
        <v>22840598.34</v>
      </c>
      <c r="AA13" s="18">
        <f t="shared" ca="1" si="1"/>
        <v>0</v>
      </c>
      <c r="AB13" s="18">
        <f t="shared" ca="1" si="1"/>
        <v>0</v>
      </c>
      <c r="AC13" s="18">
        <f t="shared" ca="1" si="1"/>
        <v>268742.39</v>
      </c>
      <c r="AD13" s="18">
        <f t="shared" ca="1" si="1"/>
        <v>1479987.51</v>
      </c>
      <c r="AE13" s="18">
        <f t="shared" ca="1" si="1"/>
        <v>0</v>
      </c>
      <c r="AF13" s="18">
        <f t="shared" ca="1" si="1"/>
        <v>169400.47000000003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283816.48746372736</v>
      </c>
      <c r="AK13" s="18">
        <f t="shared" ca="1" si="2"/>
        <v>10285.75</v>
      </c>
      <c r="AL13" s="18">
        <f t="shared" ca="1" si="2"/>
        <v>0</v>
      </c>
      <c r="AM13" s="18">
        <f t="shared" ca="1" si="2"/>
        <v>5215472.88</v>
      </c>
      <c r="AN13" s="18">
        <f t="shared" ca="1" si="2"/>
        <v>167904.78</v>
      </c>
      <c r="AO13" s="18">
        <f t="shared" ca="1" si="2"/>
        <v>0</v>
      </c>
      <c r="AP13" s="18">
        <f t="shared" ca="1" si="2"/>
        <v>173684.3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2733966.6399999997</v>
      </c>
      <c r="AV13" s="18">
        <f t="shared" ca="1" si="2"/>
        <v>849847.25000000012</v>
      </c>
      <c r="AW13" s="18">
        <f t="shared" ca="1" si="2"/>
        <v>0</v>
      </c>
      <c r="AX13" s="18">
        <f t="shared" ca="1" si="2"/>
        <v>943986.49000000011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16638436.619999997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-400625.15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84148507.850000009</v>
      </c>
      <c r="BO13" s="18">
        <f t="shared" ca="1" si="3"/>
        <v>0</v>
      </c>
      <c r="BP13" s="18">
        <f t="shared" ca="1" si="3"/>
        <v>39641124.640000001</v>
      </c>
      <c r="BQ13" s="18">
        <f t="shared" ca="1" si="4"/>
        <v>406422</v>
      </c>
      <c r="BR13" s="18">
        <f t="shared" ca="1" si="4"/>
        <v>58007781.219999999</v>
      </c>
      <c r="BS13" s="18">
        <f t="shared" ca="1" si="4"/>
        <v>4868191.9700000007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899268.60999999975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899655.64999999979</v>
      </c>
      <c r="CP13" s="18">
        <f t="shared" ca="1" si="8"/>
        <v>0</v>
      </c>
      <c r="CQ13" s="18">
        <f t="shared" ca="1" si="8"/>
        <v>899655.64999999979</v>
      </c>
      <c r="CR13" s="18">
        <f t="shared" ca="1" si="8"/>
        <v>10134026.51</v>
      </c>
      <c r="CS13" s="18">
        <f t="shared" ca="1" si="8"/>
        <v>0</v>
      </c>
      <c r="CT13" s="18">
        <f t="shared" ca="1" si="8"/>
        <v>0</v>
      </c>
      <c r="CU13" s="19">
        <f t="shared" ca="1" si="9"/>
        <v>3673219381.4091978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2725693129.0799999</v>
      </c>
      <c r="E14" s="18">
        <f t="shared" ca="1" si="0"/>
        <v>397872285.84999996</v>
      </c>
      <c r="F14" s="18">
        <f t="shared" ca="1" si="0"/>
        <v>469764242.07838899</v>
      </c>
      <c r="G14" s="18">
        <f t="shared" ca="1" si="0"/>
        <v>1858056601.1516111</v>
      </c>
      <c r="H14" s="18">
        <f t="shared" ca="1" si="0"/>
        <v>640825190.21000004</v>
      </c>
      <c r="I14" s="18">
        <f t="shared" ca="1" si="0"/>
        <v>180941426.43000001</v>
      </c>
      <c r="J14" s="18">
        <f t="shared" ca="1" si="0"/>
        <v>15221.93</v>
      </c>
      <c r="K14" s="18">
        <f t="shared" ca="1" si="0"/>
        <v>0</v>
      </c>
      <c r="L14" s="18">
        <f t="shared" ca="1" si="0"/>
        <v>0</v>
      </c>
      <c r="M14" s="18">
        <f t="shared" ca="1" si="0"/>
        <v>1144622.6000000001</v>
      </c>
      <c r="N14" s="18">
        <f t="shared" ca="1" si="0"/>
        <v>0</v>
      </c>
      <c r="O14" s="18">
        <f t="shared" ca="1" si="0"/>
        <v>260865551.24000001</v>
      </c>
      <c r="P14" s="18">
        <f t="shared" ca="1" si="0"/>
        <v>0</v>
      </c>
      <c r="Q14" s="18">
        <f t="shared" ca="1" si="0"/>
        <v>46422616.5</v>
      </c>
      <c r="R14" s="18">
        <f t="shared" ca="1" si="0"/>
        <v>0</v>
      </c>
      <c r="S14" s="18">
        <f t="shared" ca="1" si="0"/>
        <v>0</v>
      </c>
      <c r="T14" s="18">
        <f t="shared" ca="1" si="11"/>
        <v>3693530084.54</v>
      </c>
      <c r="U14" s="18">
        <f t="shared" ca="1" si="1"/>
        <v>33570220.780000001</v>
      </c>
      <c r="V14" s="18">
        <f t="shared" ca="1" si="1"/>
        <v>362467413.31</v>
      </c>
      <c r="W14" s="18">
        <f t="shared" ca="1" si="1"/>
        <v>3315693871.6900001</v>
      </c>
      <c r="X14" s="18">
        <f t="shared" ca="1" si="1"/>
        <v>49837.599999999999</v>
      </c>
      <c r="Y14" s="18">
        <f t="shared" ca="1" si="1"/>
        <v>136283289.65000001</v>
      </c>
      <c r="Z14" s="18">
        <f t="shared" ca="1" si="1"/>
        <v>139813549.03</v>
      </c>
      <c r="AA14" s="18">
        <f t="shared" ca="1" si="1"/>
        <v>24678.12</v>
      </c>
      <c r="AB14" s="18">
        <f t="shared" ca="1" si="1"/>
        <v>0</v>
      </c>
      <c r="AC14" s="18">
        <f t="shared" ca="1" si="1"/>
        <v>19387819.649999999</v>
      </c>
      <c r="AD14" s="18">
        <f t="shared" ca="1" si="1"/>
        <v>76062534.870000005</v>
      </c>
      <c r="AE14" s="18">
        <f t="shared" ca="1" si="1"/>
        <v>45000</v>
      </c>
      <c r="AF14" s="18">
        <f t="shared" ca="1" si="1"/>
        <v>3251262.03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1948973.02</v>
      </c>
      <c r="AK14" s="18">
        <f t="shared" ca="1" si="2"/>
        <v>0</v>
      </c>
      <c r="AL14" s="18">
        <f t="shared" ca="1" si="2"/>
        <v>0</v>
      </c>
      <c r="AM14" s="18">
        <f t="shared" ca="1" si="2"/>
        <v>18830479.27</v>
      </c>
      <c r="AN14" s="18">
        <f t="shared" ca="1" si="2"/>
        <v>95414</v>
      </c>
      <c r="AO14" s="18">
        <f t="shared" ca="1" si="2"/>
        <v>0</v>
      </c>
      <c r="AP14" s="18">
        <f t="shared" ca="1" si="2"/>
        <v>5688233.5300000003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106696839.61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11970052.4</v>
      </c>
      <c r="BO14" s="18">
        <f t="shared" ca="1" si="3"/>
        <v>0</v>
      </c>
      <c r="BP14" s="18">
        <f t="shared" ca="1" si="3"/>
        <v>349637973.41000003</v>
      </c>
      <c r="BQ14" s="18">
        <f t="shared" ca="1" si="4"/>
        <v>45583446.030000001</v>
      </c>
      <c r="BR14" s="18">
        <f t="shared" ca="1" si="4"/>
        <v>121346545.09</v>
      </c>
      <c r="BS14" s="18">
        <f t="shared" ca="1" si="4"/>
        <v>262749626.21000001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290878907.93000001</v>
      </c>
      <c r="BW14" s="18">
        <f t="shared" ca="1" si="4"/>
        <v>20927.5</v>
      </c>
      <c r="BX14" s="18">
        <f t="shared" ca="1" si="4"/>
        <v>0</v>
      </c>
      <c r="BY14" s="18">
        <f t="shared" ca="1" si="4"/>
        <v>0</v>
      </c>
      <c r="BZ14" s="18">
        <f t="shared" ca="1" si="4"/>
        <v>2203405.46</v>
      </c>
      <c r="CA14" s="18">
        <f t="shared" ca="1" si="4"/>
        <v>187783085.75</v>
      </c>
      <c r="CB14" s="18">
        <f t="shared" ca="1" si="4"/>
        <v>191449.32</v>
      </c>
      <c r="CC14" s="18">
        <f t="shared" ca="1" si="5"/>
        <v>15949742.470000001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884327.54</v>
      </c>
      <c r="CH14" s="18">
        <f t="shared" ca="1" si="5"/>
        <v>75306.460000000006</v>
      </c>
      <c r="CI14" s="19">
        <f t="shared" ca="1" si="12"/>
        <v>1833148567.77</v>
      </c>
      <c r="CJ14" s="18">
        <f t="shared" ca="1" si="6"/>
        <v>107132.709987011</v>
      </c>
      <c r="CK14" s="18">
        <f t="shared" ca="1" si="6"/>
        <v>9760129.8800001256</v>
      </c>
      <c r="CL14" s="19">
        <f t="shared" ca="1" si="13"/>
        <v>1373054184.5200131</v>
      </c>
      <c r="CM14" s="18">
        <f t="shared" ca="1" si="7"/>
        <v>36527202.089999937</v>
      </c>
      <c r="CN14" s="18">
        <f t="shared" ca="1" si="7"/>
        <v>1336526982.4300132</v>
      </c>
      <c r="CO14" s="19">
        <f t="shared" ca="1" si="14"/>
        <v>450227120.65999979</v>
      </c>
      <c r="CP14" s="18">
        <f t="shared" ca="1" si="8"/>
        <v>252554519.94999996</v>
      </c>
      <c r="CQ14" s="18">
        <f t="shared" ca="1" si="8"/>
        <v>197672600.70999983</v>
      </c>
      <c r="CR14" s="18">
        <f t="shared" ca="1" si="8"/>
        <v>30161326.370000001</v>
      </c>
      <c r="CS14" s="18">
        <f t="shared" ca="1" si="8"/>
        <v>0</v>
      </c>
      <c r="CT14" s="18">
        <f t="shared" ca="1" si="8"/>
        <v>0</v>
      </c>
      <c r="CU14" s="19">
        <f t="shared" ca="1" si="9"/>
        <v>14923630642.140003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1117521.2000000034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1811977.0800000252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240440.43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4890815.3199999528</v>
      </c>
      <c r="BE15" s="18">
        <f t="shared" ca="1" si="3"/>
        <v>21853203.983809527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-1442091.9114190498</v>
      </c>
      <c r="BM15" s="18">
        <f t="shared" ca="1" si="3"/>
        <v>26215712.084127001</v>
      </c>
      <c r="BN15" s="18">
        <f t="shared" ca="1" si="3"/>
        <v>31046.710000000054</v>
      </c>
      <c r="BO15" s="18">
        <f t="shared" ca="1" si="3"/>
        <v>0</v>
      </c>
      <c r="BP15" s="18">
        <f t="shared" ca="1" si="3"/>
        <v>52378117.180000186</v>
      </c>
      <c r="BQ15" s="18">
        <f t="shared" ca="1" si="4"/>
        <v>0</v>
      </c>
      <c r="BR15" s="18">
        <f t="shared" ca="1" si="4"/>
        <v>0</v>
      </c>
      <c r="BS15" s="18">
        <f t="shared" ca="1" si="4"/>
        <v>1213123922.1190481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1320220792.786042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164755361.40530843</v>
      </c>
      <c r="BJ16" s="18">
        <f t="shared" ca="1" si="3"/>
        <v>144449151.30133754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309204512.70664597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57479731</v>
      </c>
      <c r="E17" s="18">
        <f t="shared" ca="1" si="0"/>
        <v>1290798</v>
      </c>
      <c r="F17" s="18">
        <f t="shared" ca="1" si="0"/>
        <v>17541944</v>
      </c>
      <c r="G17" s="18">
        <f t="shared" ca="1" si="0"/>
        <v>38646989</v>
      </c>
      <c r="H17" s="18">
        <f t="shared" ca="1" si="0"/>
        <v>14151119</v>
      </c>
      <c r="I17" s="18">
        <f t="shared" ca="1" si="0"/>
        <v>3335846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50784696</v>
      </c>
      <c r="P17" s="18">
        <f t="shared" ca="1" si="0"/>
        <v>0</v>
      </c>
      <c r="Q17" s="18">
        <f t="shared" ca="1" si="0"/>
        <v>100026393</v>
      </c>
      <c r="R17" s="18">
        <f t="shared" ca="1" si="0"/>
        <v>0</v>
      </c>
      <c r="S17" s="18">
        <f t="shared" ca="1" si="0"/>
        <v>0</v>
      </c>
      <c r="T17" s="18">
        <f t="shared" ca="1" si="11"/>
        <v>1807932578.8699999</v>
      </c>
      <c r="U17" s="18">
        <f t="shared" ca="1" si="1"/>
        <v>0</v>
      </c>
      <c r="V17" s="18">
        <f t="shared" ca="1" si="1"/>
        <v>60462056.240000002</v>
      </c>
      <c r="W17" s="18">
        <f t="shared" ca="1" si="1"/>
        <v>157899637.27000001</v>
      </c>
      <c r="X17" s="18">
        <f t="shared" ca="1" si="1"/>
        <v>0</v>
      </c>
      <c r="Y17" s="18">
        <f t="shared" ca="1" si="1"/>
        <v>77783590</v>
      </c>
      <c r="Z17" s="18">
        <f t="shared" ca="1" si="1"/>
        <v>81912432</v>
      </c>
      <c r="AA17" s="18">
        <f t="shared" ca="1" si="1"/>
        <v>0</v>
      </c>
      <c r="AB17" s="18">
        <f t="shared" ca="1" si="1"/>
        <v>0</v>
      </c>
      <c r="AC17" s="18">
        <f t="shared" ca="1" si="1"/>
        <v>441890</v>
      </c>
      <c r="AD17" s="18">
        <f t="shared" ca="1" si="1"/>
        <v>6838022</v>
      </c>
      <c r="AE17" s="18">
        <f t="shared" ca="1" si="1"/>
        <v>0</v>
      </c>
      <c r="AF17" s="18">
        <f t="shared" ca="1" si="1"/>
        <v>789953</v>
      </c>
      <c r="AG17" s="18">
        <f t="shared" ca="1" si="1"/>
        <v>1550429</v>
      </c>
      <c r="AH17" s="18">
        <f t="shared" ca="1" si="1"/>
        <v>17949</v>
      </c>
      <c r="AI17" s="18">
        <f t="shared" ca="1" si="1"/>
        <v>0</v>
      </c>
      <c r="AJ17" s="18">
        <f t="shared" ca="1" si="1"/>
        <v>267696</v>
      </c>
      <c r="AK17" s="18">
        <f t="shared" ca="1" si="2"/>
        <v>12056</v>
      </c>
      <c r="AL17" s="18">
        <f t="shared" ca="1" si="2"/>
        <v>0</v>
      </c>
      <c r="AM17" s="18">
        <f t="shared" ca="1" si="2"/>
        <v>14515753</v>
      </c>
      <c r="AN17" s="18">
        <f t="shared" ca="1" si="2"/>
        <v>62136</v>
      </c>
      <c r="AO17" s="18">
        <f t="shared" ca="1" si="2"/>
        <v>0</v>
      </c>
      <c r="AP17" s="18">
        <f t="shared" ca="1" si="2"/>
        <v>244443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174428489</v>
      </c>
      <c r="AU17" s="18">
        <f t="shared" ca="1" si="2"/>
        <v>10183414</v>
      </c>
      <c r="AV17" s="18">
        <f t="shared" ca="1" si="2"/>
        <v>14774831</v>
      </c>
      <c r="AW17" s="18">
        <f t="shared" ca="1" si="2"/>
        <v>0</v>
      </c>
      <c r="AX17" s="18">
        <f t="shared" ca="1" si="2"/>
        <v>9104611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11719129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42509665</v>
      </c>
      <c r="BQ17" s="18">
        <f t="shared" ca="1" si="4"/>
        <v>8901169</v>
      </c>
      <c r="BR17" s="18">
        <f t="shared" ca="1" si="4"/>
        <v>162237694</v>
      </c>
      <c r="BS17" s="18">
        <f t="shared" ca="1" si="4"/>
        <v>6506133</v>
      </c>
      <c r="BT17" s="18">
        <f t="shared" ca="1" si="4"/>
        <v>0</v>
      </c>
      <c r="BU17" s="18">
        <f t="shared" ca="1" si="4"/>
        <v>0</v>
      </c>
      <c r="BV17" s="18">
        <f t="shared" ca="1" si="4"/>
        <v>12864046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147167</v>
      </c>
      <c r="CS17" s="18">
        <f t="shared" ca="1" si="8"/>
        <v>0</v>
      </c>
      <c r="CT17" s="18">
        <f t="shared" ca="1" si="8"/>
        <v>0</v>
      </c>
      <c r="CU17" s="19">
        <f t="shared" ca="1" si="9"/>
        <v>2889884754.3800001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62778861.815699995</v>
      </c>
      <c r="E18" s="18">
        <f t="shared" ca="1" si="0"/>
        <v>208744.53999999998</v>
      </c>
      <c r="F18" s="18">
        <f t="shared" ca="1" si="0"/>
        <v>30700877.063999996</v>
      </c>
      <c r="G18" s="18">
        <f t="shared" ca="1" si="0"/>
        <v>31869240.211699996</v>
      </c>
      <c r="H18" s="18">
        <f t="shared" ca="1" si="0"/>
        <v>13865546.710000001</v>
      </c>
      <c r="I18" s="18">
        <f t="shared" ca="1" si="0"/>
        <v>45489.78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30552712.240000002</v>
      </c>
      <c r="P18" s="18">
        <f t="shared" ca="1" si="0"/>
        <v>0</v>
      </c>
      <c r="Q18" s="18">
        <f t="shared" ca="1" si="0"/>
        <v>1680354.33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26488695.27</v>
      </c>
      <c r="Z18" s="18">
        <f t="shared" ca="1" si="1"/>
        <v>9093070.6600000001</v>
      </c>
      <c r="AA18" s="18">
        <f t="shared" ca="1" si="1"/>
        <v>0</v>
      </c>
      <c r="AB18" s="18">
        <f t="shared" ca="1" si="1"/>
        <v>0</v>
      </c>
      <c r="AC18" s="18">
        <f t="shared" ca="1" si="1"/>
        <v>414226.4</v>
      </c>
      <c r="AD18" s="18">
        <f t="shared" ca="1" si="1"/>
        <v>2890756.63</v>
      </c>
      <c r="AE18" s="18">
        <f t="shared" ca="1" si="1"/>
        <v>0</v>
      </c>
      <c r="AF18" s="18">
        <f t="shared" ca="1" si="1"/>
        <v>3441275.83</v>
      </c>
      <c r="AG18" s="18">
        <f t="shared" ca="1" si="1"/>
        <v>516565.3</v>
      </c>
      <c r="AH18" s="18">
        <f t="shared" ca="1" si="1"/>
        <v>5571662.2699999996</v>
      </c>
      <c r="AI18" s="18">
        <f t="shared" ca="1" si="1"/>
        <v>290148.62</v>
      </c>
      <c r="AJ18" s="18">
        <f t="shared" ca="1" si="1"/>
        <v>298777.34000000003</v>
      </c>
      <c r="AK18" s="18">
        <f t="shared" ca="1" si="2"/>
        <v>71035.7</v>
      </c>
      <c r="AL18" s="18">
        <f t="shared" ca="1" si="2"/>
        <v>0</v>
      </c>
      <c r="AM18" s="18">
        <f t="shared" ca="1" si="2"/>
        <v>9245709.9100000001</v>
      </c>
      <c r="AN18" s="18">
        <f t="shared" ca="1" si="2"/>
        <v>78099.13</v>
      </c>
      <c r="AO18" s="18">
        <f t="shared" ca="1" si="2"/>
        <v>0</v>
      </c>
      <c r="AP18" s="18">
        <f t="shared" ca="1" si="2"/>
        <v>401310.29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145403114.17999998</v>
      </c>
      <c r="AU18" s="18">
        <f t="shared" ca="1" si="2"/>
        <v>7525802.2199999988</v>
      </c>
      <c r="AV18" s="18">
        <f t="shared" ca="1" si="2"/>
        <v>27509.91</v>
      </c>
      <c r="AW18" s="18">
        <f t="shared" ca="1" si="2"/>
        <v>0</v>
      </c>
      <c r="AX18" s="18">
        <f t="shared" ca="1" si="2"/>
        <v>10456664.780000001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9431661.6099999994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195906.18000000002</v>
      </c>
      <c r="BO18" s="18">
        <f t="shared" ca="1" si="3"/>
        <v>0</v>
      </c>
      <c r="BP18" s="18">
        <f t="shared" ca="1" si="3"/>
        <v>57891976.599999994</v>
      </c>
      <c r="BQ18" s="18">
        <f t="shared" ca="1" si="4"/>
        <v>18421675.650000002</v>
      </c>
      <c r="BR18" s="18">
        <f t="shared" ca="1" si="4"/>
        <v>69854791.640000015</v>
      </c>
      <c r="BS18" s="18">
        <f t="shared" ca="1" si="4"/>
        <v>8825715.7799999993</v>
      </c>
      <c r="BT18" s="18">
        <f t="shared" ca="1" si="4"/>
        <v>0</v>
      </c>
      <c r="BU18" s="18">
        <f t="shared" ca="1" si="4"/>
        <v>0</v>
      </c>
      <c r="BV18" s="18">
        <f t="shared" ca="1" si="4"/>
        <v>46465246.589999996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4312955.4000000004</v>
      </c>
      <c r="CS18" s="18">
        <f t="shared" ca="1" si="8"/>
        <v>0</v>
      </c>
      <c r="CT18" s="18">
        <f t="shared" ca="1" si="8"/>
        <v>0</v>
      </c>
      <c r="CU18" s="19">
        <f t="shared" ca="1" si="9"/>
        <v>546281784.60569978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89240999.401284009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169615431.31225961</v>
      </c>
      <c r="BJ19" s="18">
        <f t="shared" ca="1" si="3"/>
        <v>80985862.139879882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339842292.85342348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1886995333.0799997</v>
      </c>
      <c r="E20" s="18">
        <f t="shared" ca="1" si="0"/>
        <v>327996200.34999967</v>
      </c>
      <c r="F20" s="18">
        <f t="shared" ca="1" si="0"/>
        <v>498587059.07000005</v>
      </c>
      <c r="G20" s="18">
        <f t="shared" ca="1" si="0"/>
        <v>1060412073.66</v>
      </c>
      <c r="H20" s="18">
        <f t="shared" ca="1" si="0"/>
        <v>571655452.73000002</v>
      </c>
      <c r="I20" s="18">
        <f t="shared" ca="1" si="0"/>
        <v>89707124.499999985</v>
      </c>
      <c r="J20" s="18">
        <f t="shared" ca="1" si="0"/>
        <v>0</v>
      </c>
      <c r="K20" s="18">
        <f t="shared" ca="1" si="0"/>
        <v>0</v>
      </c>
      <c r="L20" s="18">
        <f t="shared" ca="1" si="0"/>
        <v>1000</v>
      </c>
      <c r="M20" s="18">
        <f t="shared" ca="1" si="0"/>
        <v>0</v>
      </c>
      <c r="N20" s="18">
        <f t="shared" ca="1" si="0"/>
        <v>0</v>
      </c>
      <c r="O20" s="18">
        <f t="shared" ca="1" si="0"/>
        <v>122782807.75000001</v>
      </c>
      <c r="P20" s="18">
        <f t="shared" ca="1" si="0"/>
        <v>154592.4</v>
      </c>
      <c r="Q20" s="18">
        <f t="shared" ca="1" si="0"/>
        <v>67445702.950000003</v>
      </c>
      <c r="R20" s="18">
        <f t="shared" ca="1" si="0"/>
        <v>0</v>
      </c>
      <c r="S20" s="18">
        <f t="shared" ca="1" si="0"/>
        <v>0</v>
      </c>
      <c r="T20" s="18">
        <f t="shared" ca="1" si="11"/>
        <v>815724029.9799999</v>
      </c>
      <c r="U20" s="18">
        <f t="shared" ca="1" si="1"/>
        <v>3597555.16</v>
      </c>
      <c r="V20" s="18">
        <f t="shared" ca="1" si="1"/>
        <v>70153606.689999998</v>
      </c>
      <c r="W20" s="18">
        <f t="shared" ca="1" si="1"/>
        <v>1069054407.6800001</v>
      </c>
      <c r="X20" s="18">
        <f t="shared" ca="1" si="1"/>
        <v>83093.03</v>
      </c>
      <c r="Y20" s="18">
        <f t="shared" ca="1" si="1"/>
        <v>50110997.289999999</v>
      </c>
      <c r="Z20" s="18">
        <f t="shared" ca="1" si="1"/>
        <v>44959565.019999996</v>
      </c>
      <c r="AA20" s="18">
        <f t="shared" ca="1" si="1"/>
        <v>0</v>
      </c>
      <c r="AB20" s="18">
        <f t="shared" ca="1" si="1"/>
        <v>16304.99</v>
      </c>
      <c r="AC20" s="18">
        <f t="shared" ca="1" si="1"/>
        <v>13737711.459999999</v>
      </c>
      <c r="AD20" s="18">
        <f t="shared" ca="1" si="1"/>
        <v>124630982.84999999</v>
      </c>
      <c r="AE20" s="18">
        <f t="shared" ca="1" si="1"/>
        <v>0</v>
      </c>
      <c r="AF20" s="18">
        <f t="shared" ca="1" si="1"/>
        <v>638604.29</v>
      </c>
      <c r="AG20" s="18">
        <f t="shared" ca="1" si="1"/>
        <v>6276250.7599999998</v>
      </c>
      <c r="AH20" s="18">
        <f t="shared" ca="1" si="1"/>
        <v>19017941.649999999</v>
      </c>
      <c r="AI20" s="18">
        <f t="shared" ca="1" si="1"/>
        <v>2228817.7399999998</v>
      </c>
      <c r="AJ20" s="18">
        <f t="shared" ca="1" si="1"/>
        <v>375107.34</v>
      </c>
      <c r="AK20" s="18">
        <f t="shared" ca="1" si="2"/>
        <v>0</v>
      </c>
      <c r="AL20" s="18">
        <f t="shared" ca="1" si="2"/>
        <v>0</v>
      </c>
      <c r="AM20" s="18">
        <f t="shared" ca="1" si="2"/>
        <v>33988536.799999997</v>
      </c>
      <c r="AN20" s="18">
        <f t="shared" ca="1" si="2"/>
        <v>208262.24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132077850.24999999</v>
      </c>
      <c r="BE20" s="18">
        <f t="shared" ca="1" si="3"/>
        <v>15036.72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1535918.3199999998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510584.24000000005</v>
      </c>
      <c r="BN20" s="18">
        <f t="shared" ca="1" si="3"/>
        <v>4130819.2000000007</v>
      </c>
      <c r="BO20" s="18">
        <f t="shared" ca="1" si="3"/>
        <v>0</v>
      </c>
      <c r="BP20" s="18">
        <f t="shared" ca="1" si="3"/>
        <v>262903680.39999998</v>
      </c>
      <c r="BQ20" s="18">
        <f t="shared" ca="1" si="4"/>
        <v>28451760.469999999</v>
      </c>
      <c r="BR20" s="18">
        <f t="shared" ca="1" si="4"/>
        <v>133915411.84999999</v>
      </c>
      <c r="BS20" s="18">
        <f t="shared" ca="1" si="4"/>
        <v>52510548.18999999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116166824.3</v>
      </c>
      <c r="BZ20" s="18">
        <f t="shared" ca="1" si="4"/>
        <v>2871067.31</v>
      </c>
      <c r="CA20" s="18">
        <f t="shared" ca="1" si="4"/>
        <v>67929471.859999999</v>
      </c>
      <c r="CB20" s="18">
        <f t="shared" ca="1" si="4"/>
        <v>0</v>
      </c>
      <c r="CC20" s="18">
        <f t="shared" ca="1" si="5"/>
        <v>28965987</v>
      </c>
      <c r="CD20" s="18">
        <f t="shared" ca="1" si="5"/>
        <v>0</v>
      </c>
      <c r="CE20" s="18">
        <f t="shared" ca="1" si="5"/>
        <v>0</v>
      </c>
      <c r="CF20" s="18">
        <f t="shared" ca="1" si="5"/>
        <v>2275756.0499999998</v>
      </c>
      <c r="CG20" s="18">
        <f t="shared" ca="1" si="5"/>
        <v>-42521.919999999998</v>
      </c>
      <c r="CH20" s="18">
        <f t="shared" ca="1" si="5"/>
        <v>497162.34</v>
      </c>
      <c r="CI20" s="19">
        <f t="shared" ca="1" si="12"/>
        <v>418944378.12999994</v>
      </c>
      <c r="CJ20" s="18">
        <f t="shared" ca="1" si="6"/>
        <v>2513284.5599999996</v>
      </c>
      <c r="CK20" s="18">
        <f t="shared" ca="1" si="6"/>
        <v>0</v>
      </c>
      <c r="CL20" s="19">
        <f t="shared" ca="1" si="13"/>
        <v>37758808.5</v>
      </c>
      <c r="CM20" s="18">
        <f t="shared" ca="1" si="7"/>
        <v>6312973.6999999993</v>
      </c>
      <c r="CN20" s="18">
        <f t="shared" ca="1" si="7"/>
        <v>31445834.800000001</v>
      </c>
      <c r="CO20" s="19">
        <f t="shared" ca="1" si="14"/>
        <v>378672285.06999993</v>
      </c>
      <c r="CP20" s="18">
        <f t="shared" ca="1" si="8"/>
        <v>14404179.290000001</v>
      </c>
      <c r="CQ20" s="18">
        <f t="shared" ca="1" si="8"/>
        <v>364268105.77999991</v>
      </c>
      <c r="CR20" s="18">
        <f t="shared" ca="1" si="8"/>
        <v>8066260.4199999999</v>
      </c>
      <c r="CS20" s="18">
        <f t="shared" ca="1" si="8"/>
        <v>0</v>
      </c>
      <c r="CT20" s="18">
        <f t="shared" ca="1" si="8"/>
        <v>0</v>
      </c>
      <c r="CU20" s="19">
        <f t="shared" ca="1" si="9"/>
        <v>6255269783.5100002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119637653</v>
      </c>
      <c r="E21" s="18">
        <f t="shared" ca="1" si="0"/>
        <v>25442405.82</v>
      </c>
      <c r="F21" s="18">
        <f t="shared" ca="1" si="0"/>
        <v>61901549.420000002</v>
      </c>
      <c r="G21" s="18">
        <f t="shared" ca="1" si="0"/>
        <v>32293697.75999999</v>
      </c>
      <c r="H21" s="18">
        <f t="shared" ca="1" si="0"/>
        <v>0</v>
      </c>
      <c r="I21" s="18">
        <f t="shared" ca="1" si="0"/>
        <v>16395263.119999999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6234570.1500000004</v>
      </c>
      <c r="P21" s="18">
        <f t="shared" ca="1" si="0"/>
        <v>0</v>
      </c>
      <c r="Q21" s="18">
        <f t="shared" ca="1" si="0"/>
        <v>92602.29</v>
      </c>
      <c r="R21" s="18">
        <f t="shared" ca="1" si="0"/>
        <v>0</v>
      </c>
      <c r="S21" s="18">
        <f t="shared" ca="1" si="0"/>
        <v>0</v>
      </c>
      <c r="T21" s="18">
        <f t="shared" ca="1" si="11"/>
        <v>-9967608.5100000016</v>
      </c>
      <c r="U21" s="18">
        <f t="shared" ca="1" si="1"/>
        <v>-369326.72</v>
      </c>
      <c r="V21" s="18">
        <f t="shared" ca="1" si="1"/>
        <v>-218616.26</v>
      </c>
      <c r="W21" s="18">
        <f t="shared" ca="1" si="1"/>
        <v>126266375.63</v>
      </c>
      <c r="X21" s="18">
        <f t="shared" ca="1" si="1"/>
        <v>0</v>
      </c>
      <c r="Y21" s="18">
        <f t="shared" ca="1" si="1"/>
        <v>3564982.74</v>
      </c>
      <c r="Z21" s="18">
        <f t="shared" ca="1" si="1"/>
        <v>6046062.7199999997</v>
      </c>
      <c r="AA21" s="18">
        <f t="shared" ca="1" si="1"/>
        <v>0</v>
      </c>
      <c r="AB21" s="18">
        <f t="shared" ca="1" si="1"/>
        <v>0</v>
      </c>
      <c r="AC21" s="18">
        <f t="shared" ca="1" si="1"/>
        <v>665793.78</v>
      </c>
      <c r="AD21" s="18">
        <f t="shared" ca="1" si="1"/>
        <v>179280.82</v>
      </c>
      <c r="AE21" s="18">
        <f t="shared" ca="1" si="1"/>
        <v>0</v>
      </c>
      <c r="AF21" s="18">
        <f t="shared" ca="1" si="1"/>
        <v>623401.81000000006</v>
      </c>
      <c r="AG21" s="18">
        <f t="shared" ca="1" si="1"/>
        <v>1118538.57</v>
      </c>
      <c r="AH21" s="18">
        <f t="shared" ca="1" si="1"/>
        <v>3438933.77</v>
      </c>
      <c r="AI21" s="18">
        <f t="shared" ca="1" si="1"/>
        <v>0</v>
      </c>
      <c r="AJ21" s="18">
        <f t="shared" ca="1" si="1"/>
        <v>210440.68</v>
      </c>
      <c r="AK21" s="18">
        <f t="shared" ca="1" si="2"/>
        <v>6133.69</v>
      </c>
      <c r="AL21" s="18">
        <f t="shared" ca="1" si="2"/>
        <v>0</v>
      </c>
      <c r="AM21" s="18">
        <f t="shared" ca="1" si="2"/>
        <v>2480.5700000000002</v>
      </c>
      <c r="AN21" s="18">
        <f t="shared" ca="1" si="2"/>
        <v>0</v>
      </c>
      <c r="AO21" s="18">
        <f t="shared" ca="1" si="2"/>
        <v>0</v>
      </c>
      <c r="AP21" s="18">
        <f t="shared" ca="1" si="2"/>
        <v>306141.40000000002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3760520.25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249</v>
      </c>
      <c r="BN21" s="18">
        <f t="shared" ca="1" si="3"/>
        <v>194803.58</v>
      </c>
      <c r="BO21" s="18">
        <f t="shared" ca="1" si="3"/>
        <v>0</v>
      </c>
      <c r="BP21" s="18">
        <f t="shared" ca="1" si="3"/>
        <v>4510637.3600000003</v>
      </c>
      <c r="BQ21" s="18">
        <f t="shared" ca="1" si="4"/>
        <v>3518145.54</v>
      </c>
      <c r="BR21" s="18">
        <f t="shared" ca="1" si="4"/>
        <v>14232111.050000001</v>
      </c>
      <c r="BS21" s="18">
        <f t="shared" ca="1" si="4"/>
        <v>6437511.79</v>
      </c>
      <c r="BT21" s="18">
        <f t="shared" ca="1" si="4"/>
        <v>0</v>
      </c>
      <c r="BU21" s="18">
        <f t="shared" ca="1" si="4"/>
        <v>0</v>
      </c>
      <c r="BV21" s="18">
        <f t="shared" ca="1" si="4"/>
        <v>5598229.0599999996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47304.9</v>
      </c>
      <c r="CA21" s="18">
        <f t="shared" ca="1" si="4"/>
        <v>5016223.8499999996</v>
      </c>
      <c r="CB21" s="18">
        <f t="shared" ca="1" si="4"/>
        <v>0</v>
      </c>
      <c r="CC21" s="18">
        <f t="shared" ca="1" si="5"/>
        <v>23772.62</v>
      </c>
      <c r="CD21" s="18">
        <f t="shared" ca="1" si="5"/>
        <v>0</v>
      </c>
      <c r="CE21" s="18">
        <f t="shared" ca="1" si="5"/>
        <v>0</v>
      </c>
      <c r="CF21" s="18">
        <f t="shared" ca="1" si="5"/>
        <v>4641535.53</v>
      </c>
      <c r="CG21" s="18">
        <f t="shared" ca="1" si="5"/>
        <v>0</v>
      </c>
      <c r="CH21" s="18">
        <f t="shared" ca="1" si="5"/>
        <v>0</v>
      </c>
      <c r="CI21" s="19">
        <f t="shared" ca="1" si="12"/>
        <v>19426729.34</v>
      </c>
      <c r="CJ21" s="18">
        <f t="shared" ca="1" si="6"/>
        <v>0</v>
      </c>
      <c r="CK21" s="18">
        <f t="shared" ca="1" si="6"/>
        <v>0</v>
      </c>
      <c r="CL21" s="19">
        <f t="shared" ca="1" si="13"/>
        <v>19306725.34</v>
      </c>
      <c r="CM21" s="18">
        <f t="shared" ca="1" si="7"/>
        <v>19306725.34</v>
      </c>
      <c r="CN21" s="18">
        <f t="shared" ca="1" si="7"/>
        <v>0</v>
      </c>
      <c r="CO21" s="19">
        <f t="shared" ca="1" si="14"/>
        <v>120004</v>
      </c>
      <c r="CP21" s="18">
        <f t="shared" ca="1" si="8"/>
        <v>120004</v>
      </c>
      <c r="CQ21" s="18">
        <f t="shared" ca="1" si="8"/>
        <v>0</v>
      </c>
      <c r="CR21" s="18">
        <f t="shared" ca="1" si="8"/>
        <v>13966439.18</v>
      </c>
      <c r="CS21" s="18">
        <f t="shared" ca="1" si="8"/>
        <v>0</v>
      </c>
      <c r="CT21" s="18">
        <f t="shared" ca="1" si="8"/>
        <v>0</v>
      </c>
      <c r="CU21" s="19">
        <f t="shared" ca="1" si="9"/>
        <v>355607316.30000001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295013105.56999999</v>
      </c>
      <c r="E22" s="18">
        <f t="shared" ca="1" si="0"/>
        <v>63239080.479999997</v>
      </c>
      <c r="F22" s="18">
        <f t="shared" ca="1" si="0"/>
        <v>120703538.58999999</v>
      </c>
      <c r="G22" s="18">
        <f t="shared" ca="1" si="0"/>
        <v>111070486.5</v>
      </c>
      <c r="H22" s="18">
        <f t="shared" ca="1" si="0"/>
        <v>8351163.4000000004</v>
      </c>
      <c r="I22" s="18">
        <f t="shared" ca="1" si="0"/>
        <v>38907183.840000004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41038072.169999994</v>
      </c>
      <c r="P22" s="18">
        <f t="shared" ca="1" si="0"/>
        <v>0</v>
      </c>
      <c r="Q22" s="18">
        <f t="shared" ca="1" si="0"/>
        <v>28746067.949999999</v>
      </c>
      <c r="R22" s="18">
        <f t="shared" ca="1" si="0"/>
        <v>0</v>
      </c>
      <c r="S22" s="18">
        <f t="shared" ca="1" si="0"/>
        <v>0</v>
      </c>
      <c r="T22" s="18">
        <f t="shared" ca="1" si="11"/>
        <v>630256888.02999997</v>
      </c>
      <c r="U22" s="18">
        <f t="shared" ca="1" si="1"/>
        <v>26951945.66</v>
      </c>
      <c r="V22" s="18">
        <f t="shared" ca="1" si="1"/>
        <v>71062846.609999999</v>
      </c>
      <c r="W22" s="18">
        <f t="shared" ca="1" si="1"/>
        <v>1006234002.9999999</v>
      </c>
      <c r="X22" s="18">
        <f t="shared" ca="1" si="1"/>
        <v>0</v>
      </c>
      <c r="Y22" s="18">
        <f t="shared" ca="1" si="1"/>
        <v>5654083.4000000004</v>
      </c>
      <c r="Z22" s="18">
        <f t="shared" ca="1" si="1"/>
        <v>4494228.2</v>
      </c>
      <c r="AA22" s="18">
        <f t="shared" ca="1" si="1"/>
        <v>37276.82</v>
      </c>
      <c r="AB22" s="18">
        <f t="shared" ca="1" si="1"/>
        <v>0</v>
      </c>
      <c r="AC22" s="18">
        <f t="shared" ca="1" si="1"/>
        <v>0</v>
      </c>
      <c r="AD22" s="18">
        <f t="shared" ca="1" si="1"/>
        <v>1443238.4300000002</v>
      </c>
      <c r="AE22" s="18">
        <f t="shared" ca="1" si="1"/>
        <v>37921.03</v>
      </c>
      <c r="AF22" s="18">
        <f t="shared" ca="1" si="1"/>
        <v>465132.75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463233.12</v>
      </c>
      <c r="AK22" s="18">
        <f t="shared" ca="1" si="15"/>
        <v>35065.980000000003</v>
      </c>
      <c r="AL22" s="18">
        <f t="shared" ca="1" si="15"/>
        <v>0</v>
      </c>
      <c r="AM22" s="18">
        <f t="shared" ca="1" si="15"/>
        <v>150089.26999999999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306423.76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15644807.709999999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7446333.9900000002</v>
      </c>
      <c r="BM22" s="18">
        <f t="shared" ca="1" si="3"/>
        <v>0</v>
      </c>
      <c r="BN22" s="18">
        <f t="shared" ca="1" si="3"/>
        <v>1278475.0200000003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31191792.979999997</v>
      </c>
      <c r="BQ22" s="18">
        <f t="shared" ca="1" si="16"/>
        <v>2586457.16</v>
      </c>
      <c r="BR22" s="18">
        <f t="shared" ca="1" si="16"/>
        <v>2628947.8600000003</v>
      </c>
      <c r="BS22" s="18">
        <f t="shared" ca="1" si="4"/>
        <v>14206244.25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273919.62</v>
      </c>
      <c r="BX22" s="18">
        <f t="shared" ca="1" si="4"/>
        <v>0</v>
      </c>
      <c r="BY22" s="18">
        <f t="shared" ca="1" si="4"/>
        <v>0</v>
      </c>
      <c r="BZ22" s="18">
        <f t="shared" ca="1" si="4"/>
        <v>2952429.79</v>
      </c>
      <c r="CA22" s="18">
        <f t="shared" ca="1" si="4"/>
        <v>279851115.32000005</v>
      </c>
      <c r="CB22" s="18">
        <f t="shared" ca="1" si="4"/>
        <v>3575123.7199999997</v>
      </c>
      <c r="CC22" s="18">
        <f t="shared" ca="1" si="5"/>
        <v>24598101.379999999</v>
      </c>
      <c r="CD22" s="18">
        <f t="shared" ca="1" si="5"/>
        <v>0</v>
      </c>
      <c r="CE22" s="18">
        <f t="shared" ca="1" si="5"/>
        <v>0</v>
      </c>
      <c r="CF22" s="18">
        <f t="shared" ca="1" si="5"/>
        <v>536574.94999999995</v>
      </c>
      <c r="CG22" s="18">
        <f t="shared" ca="1" si="5"/>
        <v>3508905.32</v>
      </c>
      <c r="CH22" s="18">
        <f t="shared" ca="1" si="5"/>
        <v>0</v>
      </c>
      <c r="CI22" s="19">
        <f t="shared" ca="1" si="12"/>
        <v>633267818.0999999</v>
      </c>
      <c r="CJ22" s="18">
        <f t="shared" ca="1" si="6"/>
        <v>66400</v>
      </c>
      <c r="CK22" s="18">
        <f t="shared" ca="1" si="6"/>
        <v>1652474.14</v>
      </c>
      <c r="CL22" s="19">
        <f t="shared" ca="1" si="13"/>
        <v>112112881.65000001</v>
      </c>
      <c r="CM22" s="18">
        <f t="shared" ca="1" si="7"/>
        <v>3419801.7</v>
      </c>
      <c r="CN22" s="18">
        <f t="shared" ca="1" si="7"/>
        <v>108693079.95</v>
      </c>
      <c r="CO22" s="19">
        <f t="shared" ca="1" si="14"/>
        <v>519436062.30999994</v>
      </c>
      <c r="CP22" s="18">
        <f t="shared" ca="1" si="8"/>
        <v>201310968.78</v>
      </c>
      <c r="CQ22" s="18">
        <f t="shared" ca="1" si="8"/>
        <v>318125093.52999997</v>
      </c>
      <c r="CR22" s="18">
        <f t="shared" ca="1" si="8"/>
        <v>1824117.1500000001</v>
      </c>
      <c r="CS22" s="18">
        <f t="shared" ca="1" si="8"/>
        <v>0</v>
      </c>
      <c r="CT22" s="18">
        <f t="shared" ca="1" si="8"/>
        <v>0</v>
      </c>
      <c r="CU22" s="19">
        <f t="shared" ca="1" si="9"/>
        <v>3185064133.3199997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2938142137.9400001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1067182735.13</v>
      </c>
      <c r="F23" s="18">
        <f t="shared" ca="1" si="17"/>
        <v>1053342808.46</v>
      </c>
      <c r="G23" s="18">
        <f t="shared" ca="1" si="17"/>
        <v>817616594.35000002</v>
      </c>
      <c r="H23" s="18">
        <f t="shared" ca="1" si="17"/>
        <v>29291078.640000004</v>
      </c>
      <c r="I23" s="18">
        <f t="shared" ca="1" si="17"/>
        <v>697031397.77999997</v>
      </c>
      <c r="J23" s="18">
        <f t="shared" ca="1" si="17"/>
        <v>94716.07</v>
      </c>
      <c r="K23" s="18">
        <f t="shared" ca="1" si="17"/>
        <v>6973956.8300000001</v>
      </c>
      <c r="L23" s="18">
        <f t="shared" ca="1" si="17"/>
        <v>0</v>
      </c>
      <c r="M23" s="18">
        <f t="shared" ca="1" si="17"/>
        <v>31374578.16</v>
      </c>
      <c r="N23" s="18">
        <f t="shared" ca="1" si="17"/>
        <v>0</v>
      </c>
      <c r="O23" s="18">
        <f t="shared" ca="1" si="17"/>
        <v>103263774.36999999</v>
      </c>
      <c r="P23" s="18">
        <f t="shared" ca="1" si="17"/>
        <v>2198.81</v>
      </c>
      <c r="Q23" s="18">
        <f t="shared" ca="1" si="17"/>
        <v>250768224.42000002</v>
      </c>
      <c r="R23" s="18">
        <f t="shared" ca="1" si="17"/>
        <v>0</v>
      </c>
      <c r="S23" s="18">
        <f t="shared" ca="1" si="17"/>
        <v>0</v>
      </c>
      <c r="T23" s="18">
        <f t="shared" ca="1" si="11"/>
        <v>6827730608.7000008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192822328.31999999</v>
      </c>
      <c r="V23" s="18">
        <f t="shared" ca="1" si="18"/>
        <v>202544890.02000001</v>
      </c>
      <c r="W23" s="18">
        <f t="shared" ca="1" si="18"/>
        <v>3190771776.4299994</v>
      </c>
      <c r="X23" s="18">
        <f t="shared" ca="1" si="18"/>
        <v>146257.01</v>
      </c>
      <c r="Y23" s="18">
        <f t="shared" ca="1" si="18"/>
        <v>185379600.01999998</v>
      </c>
      <c r="Z23" s="18">
        <f t="shared" ca="1" si="18"/>
        <v>205495538.40000001</v>
      </c>
      <c r="AA23" s="18">
        <f t="shared" ca="1" si="18"/>
        <v>8470</v>
      </c>
      <c r="AB23" s="18">
        <f t="shared" ca="1" si="18"/>
        <v>0</v>
      </c>
      <c r="AC23" s="18">
        <f t="shared" ca="1" si="18"/>
        <v>1720335.25</v>
      </c>
      <c r="AD23" s="18">
        <f t="shared" ca="1" si="18"/>
        <v>114267086.14000002</v>
      </c>
      <c r="AE23" s="18">
        <f t="shared" ca="1" si="18"/>
        <v>218219.16</v>
      </c>
      <c r="AF23" s="18">
        <f t="shared" ca="1" si="18"/>
        <v>9371776.2599999998</v>
      </c>
      <c r="AG23" s="18">
        <f t="shared" ca="1" si="18"/>
        <v>216433520.06</v>
      </c>
      <c r="AH23" s="18">
        <f t="shared" ca="1" si="18"/>
        <v>94646380.00999999</v>
      </c>
      <c r="AI23" s="18">
        <f t="shared" ca="1" si="18"/>
        <v>20699559.34</v>
      </c>
      <c r="AJ23" s="18">
        <f t="shared" ca="1" si="18"/>
        <v>11113867.630000001</v>
      </c>
      <c r="AK23" s="18">
        <f t="shared" ca="1" si="15"/>
        <v>221183.08000000002</v>
      </c>
      <c r="AL23" s="18">
        <f t="shared" ca="1" si="15"/>
        <v>0</v>
      </c>
      <c r="AM23" s="18">
        <f t="shared" ca="1" si="15"/>
        <v>163654211.24000001</v>
      </c>
      <c r="AN23" s="18">
        <f t="shared" ca="1" si="15"/>
        <v>689430.29</v>
      </c>
      <c r="AO23" s="18">
        <f t="shared" ca="1" si="15"/>
        <v>0</v>
      </c>
      <c r="AP23" s="18">
        <f t="shared" ca="1" si="15"/>
        <v>13102243.85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2007041183.03</v>
      </c>
      <c r="AU23" s="18">
        <f t="shared" ca="1" si="15"/>
        <v>489027289.28999996</v>
      </c>
      <c r="AV23" s="18">
        <f t="shared" ca="1" si="15"/>
        <v>-83.74</v>
      </c>
      <c r="AW23" s="18">
        <f t="shared" ca="1" si="15"/>
        <v>0</v>
      </c>
      <c r="AX23" s="18">
        <f t="shared" ca="1" si="15"/>
        <v>11850.7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2921040.5100000002</v>
      </c>
      <c r="BD23" s="18">
        <f t="shared" ca="1" si="19"/>
        <v>2041099387.1000001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931010.39999999991</v>
      </c>
      <c r="BI23" s="18">
        <f t="shared" ca="1" si="19"/>
        <v>13374474.18</v>
      </c>
      <c r="BJ23" s="18">
        <f t="shared" ca="1" si="19"/>
        <v>-11271.410000000003</v>
      </c>
      <c r="BK23" s="18">
        <f t="shared" ca="1" si="19"/>
        <v>0</v>
      </c>
      <c r="BL23" s="18">
        <f t="shared" ca="1" si="19"/>
        <v>6791975.0000000009</v>
      </c>
      <c r="BM23" s="18">
        <f t="shared" ca="1" si="19"/>
        <v>0</v>
      </c>
      <c r="BN23" s="18">
        <f t="shared" ca="1" si="19"/>
        <v>71948667.029999986</v>
      </c>
      <c r="BO23" s="18">
        <f t="shared" ca="1" si="19"/>
        <v>0</v>
      </c>
      <c r="BP23" s="18">
        <f t="shared" ca="1" si="16"/>
        <v>374078995.40000004</v>
      </c>
      <c r="BQ23" s="18">
        <f t="shared" ca="1" si="16"/>
        <v>27404514.570000004</v>
      </c>
      <c r="BR23" s="18">
        <f t="shared" ca="1" si="16"/>
        <v>283137363.26999998</v>
      </c>
      <c r="BS23" s="18">
        <f t="shared" ca="1" si="16"/>
        <v>206795934.43000001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27663788.289999999</v>
      </c>
      <c r="BX23" s="18">
        <f t="shared" ca="1" si="16"/>
        <v>0</v>
      </c>
      <c r="BY23" s="18">
        <f t="shared" ca="1" si="16"/>
        <v>0</v>
      </c>
      <c r="BZ23" s="18">
        <f t="shared" ca="1" si="16"/>
        <v>213643815.66000003</v>
      </c>
      <c r="CA23" s="18">
        <f t="shared" ca="1" si="16"/>
        <v>3200115890.9100003</v>
      </c>
      <c r="CB23" s="18">
        <f t="shared" ca="1" si="16"/>
        <v>42146039.739999995</v>
      </c>
      <c r="CC23" s="18">
        <f t="shared" ca="1" si="16"/>
        <v>2270945556.8099999</v>
      </c>
      <c r="CD23" s="18">
        <f t="shared" ca="1" si="16"/>
        <v>31960.69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29082316.709999997</v>
      </c>
      <c r="CG23" s="18">
        <f t="shared" ca="1" si="20"/>
        <v>343998480.27000004</v>
      </c>
      <c r="CH23" s="18">
        <f t="shared" ca="1" si="20"/>
        <v>0</v>
      </c>
      <c r="CI23" s="19">
        <f t="shared" ca="1" si="12"/>
        <v>1208491056.2199998</v>
      </c>
      <c r="CJ23" s="18">
        <f t="shared" ca="1" si="6"/>
        <v>70192345.390000001</v>
      </c>
      <c r="CK23" s="18">
        <f t="shared" ca="1" si="6"/>
        <v>3268027.94</v>
      </c>
      <c r="CL23" s="19">
        <f t="shared" ca="1" si="13"/>
        <v>498280348.58000004</v>
      </c>
      <c r="CM23" s="18">
        <f t="shared" ca="1" si="7"/>
        <v>34549414.670000002</v>
      </c>
      <c r="CN23" s="18">
        <f t="shared" ca="1" si="7"/>
        <v>463730933.91000003</v>
      </c>
      <c r="CO23" s="19">
        <f t="shared" ca="1" si="14"/>
        <v>636750334.30999982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55464737.359999999</v>
      </c>
      <c r="CQ23" s="18">
        <f t="shared" ca="1" si="21"/>
        <v>581285596.94999981</v>
      </c>
      <c r="CR23" s="18">
        <f t="shared" ca="1" si="21"/>
        <v>16946843.969999999</v>
      </c>
      <c r="CS23" s="18">
        <f t="shared" ca="1" si="21"/>
        <v>0</v>
      </c>
      <c r="CT23" s="18">
        <f t="shared" ca="1" si="21"/>
        <v>0</v>
      </c>
      <c r="CU23" s="19">
        <f t="shared" ca="1" si="9"/>
        <v>28385597423.260006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1422372711.9500003</v>
      </c>
      <c r="E24" s="18">
        <f t="shared" ca="1" si="17"/>
        <v>263105869.02999991</v>
      </c>
      <c r="F24" s="18">
        <f t="shared" ca="1" si="17"/>
        <v>587130861.31902814</v>
      </c>
      <c r="G24" s="18">
        <f t="shared" ca="1" si="17"/>
        <v>572135981.60097218</v>
      </c>
      <c r="H24" s="18">
        <f t="shared" ca="1" si="17"/>
        <v>0</v>
      </c>
      <c r="I24" s="18">
        <f t="shared" ca="1" si="17"/>
        <v>170942014.72</v>
      </c>
      <c r="J24" s="18">
        <f t="shared" ca="1" si="17"/>
        <v>0</v>
      </c>
      <c r="K24" s="18">
        <f t="shared" ca="1" si="17"/>
        <v>1708717.98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692968646.3900001</v>
      </c>
      <c r="P24" s="18">
        <f t="shared" ca="1" si="17"/>
        <v>0</v>
      </c>
      <c r="Q24" s="18">
        <f t="shared" ca="1" si="17"/>
        <v>80007887.489999995</v>
      </c>
      <c r="R24" s="18">
        <f t="shared" ca="1" si="17"/>
        <v>0</v>
      </c>
      <c r="S24" s="18">
        <f t="shared" ca="1" si="17"/>
        <v>0</v>
      </c>
      <c r="T24" s="18">
        <f t="shared" ca="1" si="11"/>
        <v>1609985234.45</v>
      </c>
      <c r="U24" s="18">
        <f t="shared" ca="1" si="18"/>
        <v>249599813.44999999</v>
      </c>
      <c r="V24" s="18">
        <f t="shared" ca="1" si="18"/>
        <v>369299712.95999998</v>
      </c>
      <c r="W24" s="18">
        <f t="shared" ca="1" si="18"/>
        <v>6320324203.0599995</v>
      </c>
      <c r="X24" s="18">
        <f t="shared" ca="1" si="18"/>
        <v>3750282.66</v>
      </c>
      <c r="Y24" s="18">
        <f t="shared" ca="1" si="18"/>
        <v>489207448.58999997</v>
      </c>
      <c r="Z24" s="18">
        <f t="shared" ca="1" si="18"/>
        <v>325995465.81999999</v>
      </c>
      <c r="AA24" s="18">
        <f t="shared" ca="1" si="18"/>
        <v>43451.88</v>
      </c>
      <c r="AB24" s="18">
        <f t="shared" ca="1" si="18"/>
        <v>0</v>
      </c>
      <c r="AC24" s="18">
        <f t="shared" ca="1" si="18"/>
        <v>49999.05</v>
      </c>
      <c r="AD24" s="18">
        <f t="shared" ca="1" si="18"/>
        <v>64183132.869999997</v>
      </c>
      <c r="AE24" s="18">
        <f t="shared" ca="1" si="18"/>
        <v>134703.12</v>
      </c>
      <c r="AF24" s="18">
        <f t="shared" ca="1" si="18"/>
        <v>5591501.2000000002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455435.27</v>
      </c>
      <c r="AK24" s="18">
        <f t="shared" ca="1" si="15"/>
        <v>1102951.99</v>
      </c>
      <c r="AL24" s="18">
        <f t="shared" ca="1" si="15"/>
        <v>0</v>
      </c>
      <c r="AM24" s="18">
        <f t="shared" ca="1" si="15"/>
        <v>9060369.4499999993</v>
      </c>
      <c r="AN24" s="18">
        <f t="shared" ca="1" si="15"/>
        <v>0</v>
      </c>
      <c r="AO24" s="18">
        <f t="shared" ca="1" si="15"/>
        <v>0</v>
      </c>
      <c r="AP24" s="18">
        <f t="shared" ca="1" si="15"/>
        <v>69637786.390000001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85188.47</v>
      </c>
      <c r="AU24" s="18">
        <f t="shared" ca="1" si="15"/>
        <v>4703.3999999999996</v>
      </c>
      <c r="AV24" s="18">
        <f t="shared" ca="1" si="15"/>
        <v>7861.8</v>
      </c>
      <c r="AW24" s="18">
        <f t="shared" ca="1" si="15"/>
        <v>0</v>
      </c>
      <c r="AX24" s="18">
        <f t="shared" ca="1" si="15"/>
        <v>1584.93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313862751.63</v>
      </c>
      <c r="BE24" s="18">
        <f t="shared" ca="1" si="19"/>
        <v>265241.09000000003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528890569.02999997</v>
      </c>
      <c r="BN24" s="18">
        <f t="shared" ca="1" si="19"/>
        <v>523489682.31</v>
      </c>
      <c r="BO24" s="18">
        <f t="shared" ca="1" si="19"/>
        <v>0</v>
      </c>
      <c r="BP24" s="18">
        <f t="shared" ca="1" si="16"/>
        <v>247417888.34999999</v>
      </c>
      <c r="BQ24" s="18">
        <f t="shared" ca="1" si="16"/>
        <v>22723406.220000003</v>
      </c>
      <c r="BR24" s="18">
        <f t="shared" ca="1" si="16"/>
        <v>62905165.729999997</v>
      </c>
      <c r="BS24" s="18">
        <f t="shared" ca="1" si="16"/>
        <v>66086349.210000001</v>
      </c>
      <c r="BT24" s="18">
        <f t="shared" ca="1" si="16"/>
        <v>0</v>
      </c>
      <c r="BU24" s="18">
        <f t="shared" ca="1" si="16"/>
        <v>109523.7</v>
      </c>
      <c r="BV24" s="18">
        <f t="shared" ca="1" si="16"/>
        <v>28499379.600000001</v>
      </c>
      <c r="BW24" s="18">
        <f t="shared" ca="1" si="16"/>
        <v>27486.69</v>
      </c>
      <c r="BX24" s="18">
        <f t="shared" ca="1" si="16"/>
        <v>0</v>
      </c>
      <c r="BY24" s="18">
        <f t="shared" ca="1" si="16"/>
        <v>0</v>
      </c>
      <c r="BZ24" s="18">
        <f t="shared" ca="1" si="16"/>
        <v>5197332.46</v>
      </c>
      <c r="CA24" s="18">
        <f t="shared" ca="1" si="20"/>
        <v>469081268.94</v>
      </c>
      <c r="CB24" s="18">
        <f t="shared" ca="1" si="20"/>
        <v>68312.55</v>
      </c>
      <c r="CC24" s="18">
        <f t="shared" ca="1" si="20"/>
        <v>29555293.629999999</v>
      </c>
      <c r="CD24" s="18">
        <f t="shared" ca="1" si="20"/>
        <v>0</v>
      </c>
      <c r="CE24" s="18">
        <f t="shared" ca="1" si="20"/>
        <v>0</v>
      </c>
      <c r="CF24" s="18">
        <f t="shared" ca="1" si="20"/>
        <v>1679729.13</v>
      </c>
      <c r="CG24" s="18">
        <f t="shared" ca="1" si="20"/>
        <v>1149773.1599999999</v>
      </c>
      <c r="CH24" s="18">
        <f t="shared" ca="1" si="20"/>
        <v>0</v>
      </c>
      <c r="CI24" s="19">
        <f ca="1">CJ24+CK24+CL24+CO24</f>
        <v>250611422.65499985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2360856.7799999942</v>
      </c>
      <c r="CK24" s="18">
        <f t="shared" ca="1" si="22"/>
        <v>159273</v>
      </c>
      <c r="CL24" s="19">
        <f ca="1">+CM24+CN24</f>
        <v>72415912.924999923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26707360.589999933</v>
      </c>
      <c r="CN24" s="18">
        <f t="shared" ca="1" si="23"/>
        <v>45708552.334999986</v>
      </c>
      <c r="CO24" s="19">
        <f ca="1">+CP24+CQ24</f>
        <v>175675379.94999993</v>
      </c>
      <c r="CP24" s="18">
        <f t="shared" ca="1" si="21"/>
        <v>121066601.31999993</v>
      </c>
      <c r="CQ24" s="18">
        <f t="shared" ca="1" si="21"/>
        <v>54608778.629999995</v>
      </c>
      <c r="CR24" s="18">
        <f t="shared" ca="1" si="21"/>
        <v>52308617.989999995</v>
      </c>
      <c r="CS24" s="18">
        <f t="shared" ca="1" si="21"/>
        <v>0</v>
      </c>
      <c r="CT24" s="18">
        <f t="shared" ca="1" si="21"/>
        <v>0</v>
      </c>
      <c r="CU24" s="19">
        <f t="shared" ca="1" si="9"/>
        <v>14490450003.414997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345533785.01999462</v>
      </c>
      <c r="E25" s="18">
        <f t="shared" ca="1" si="17"/>
        <v>31652283.559999701</v>
      </c>
      <c r="F25" s="18">
        <f t="shared" ca="1" si="17"/>
        <v>234008600.39999488</v>
      </c>
      <c r="G25" s="18">
        <f t="shared" ca="1" si="17"/>
        <v>79872901.060000002</v>
      </c>
      <c r="H25" s="18">
        <f t="shared" ca="1" si="17"/>
        <v>4882472.9400000004</v>
      </c>
      <c r="I25" s="18">
        <f t="shared" ca="1" si="17"/>
        <v>47800446.550001003</v>
      </c>
      <c r="J25" s="18">
        <f t="shared" ca="1" si="17"/>
        <v>31761.42</v>
      </c>
      <c r="K25" s="18">
        <f t="shared" ca="1" si="17"/>
        <v>8182255.1999999397</v>
      </c>
      <c r="L25" s="18">
        <f t="shared" ca="1" si="17"/>
        <v>0</v>
      </c>
      <c r="M25" s="18">
        <f t="shared" ca="1" si="17"/>
        <v>109330</v>
      </c>
      <c r="N25" s="18">
        <f t="shared" ca="1" si="17"/>
        <v>0</v>
      </c>
      <c r="O25" s="18">
        <f t="shared" ca="1" si="17"/>
        <v>25825424.93</v>
      </c>
      <c r="P25" s="18">
        <f t="shared" ca="1" si="17"/>
        <v>0</v>
      </c>
      <c r="Q25" s="18">
        <f t="shared" ca="1" si="17"/>
        <v>7859717</v>
      </c>
      <c r="R25" s="18">
        <f t="shared" ca="1" si="17"/>
        <v>0</v>
      </c>
      <c r="S25" s="18">
        <f t="shared" ca="1" si="17"/>
        <v>0</v>
      </c>
      <c r="T25" s="18">
        <f t="shared" ca="1" si="11"/>
        <v>1263260989.71014</v>
      </c>
      <c r="U25" s="18">
        <f t="shared" ca="1" si="18"/>
        <v>1083328.8</v>
      </c>
      <c r="V25" s="18">
        <f t="shared" ca="1" si="18"/>
        <v>76227509.499995798</v>
      </c>
      <c r="W25" s="18">
        <f t="shared" ca="1" si="18"/>
        <v>484298645.56000257</v>
      </c>
      <c r="X25" s="18">
        <f t="shared" ca="1" si="18"/>
        <v>0</v>
      </c>
      <c r="Y25" s="18">
        <f t="shared" ca="1" si="18"/>
        <v>7750660.9300000109</v>
      </c>
      <c r="Z25" s="18">
        <f t="shared" ca="1" si="18"/>
        <v>15190078.289999399</v>
      </c>
      <c r="AA25" s="18">
        <f t="shared" ca="1" si="18"/>
        <v>0</v>
      </c>
      <c r="AB25" s="18">
        <f t="shared" ca="1" si="18"/>
        <v>0</v>
      </c>
      <c r="AC25" s="18">
        <f t="shared" ca="1" si="18"/>
        <v>3188611.3900001398</v>
      </c>
      <c r="AD25" s="18">
        <f t="shared" ca="1" si="18"/>
        <v>3247615.0000000391</v>
      </c>
      <c r="AE25" s="18">
        <f t="shared" ca="1" si="18"/>
        <v>0</v>
      </c>
      <c r="AF25" s="18">
        <f t="shared" ca="1" si="18"/>
        <v>12840007.2399999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666537.5</v>
      </c>
      <c r="AK25" s="18">
        <f t="shared" ca="1" si="15"/>
        <v>24109.16</v>
      </c>
      <c r="AL25" s="18">
        <f t="shared" ca="1" si="15"/>
        <v>0</v>
      </c>
      <c r="AM25" s="18">
        <f t="shared" ca="1" si="15"/>
        <v>1325997.72</v>
      </c>
      <c r="AN25" s="18">
        <f t="shared" ca="1" si="15"/>
        <v>45690</v>
      </c>
      <c r="AO25" s="18">
        <f t="shared" ca="1" si="15"/>
        <v>0</v>
      </c>
      <c r="AP25" s="18">
        <f t="shared" ca="1" si="15"/>
        <v>401253.57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296019284.3799966</v>
      </c>
      <c r="AU25" s="18">
        <f t="shared" ca="1" si="15"/>
        <v>16733700.310000099</v>
      </c>
      <c r="AV25" s="18">
        <f t="shared" ca="1" si="15"/>
        <v>12223294.1100001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15673339.049999308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59320202.609988876</v>
      </c>
      <c r="BO25" s="18">
        <f t="shared" ca="1" si="19"/>
        <v>0</v>
      </c>
      <c r="BP25" s="18">
        <f t="shared" ca="1" si="16"/>
        <v>70017234.0200001</v>
      </c>
      <c r="BQ25" s="18">
        <f t="shared" ca="1" si="16"/>
        <v>0</v>
      </c>
      <c r="BR25" s="18">
        <f t="shared" ca="1" si="16"/>
        <v>23847617.029999997</v>
      </c>
      <c r="BS25" s="18">
        <f t="shared" ca="1" si="16"/>
        <v>10540270.870000135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1673857.8900000001</v>
      </c>
      <c r="BX25" s="18">
        <f t="shared" ca="1" si="16"/>
        <v>0</v>
      </c>
      <c r="BY25" s="18">
        <f t="shared" ca="1" si="16"/>
        <v>0</v>
      </c>
      <c r="BZ25" s="18">
        <f t="shared" ca="1" si="16"/>
        <v>18480601.639999989</v>
      </c>
      <c r="CA25" s="18">
        <f t="shared" ca="1" si="20"/>
        <v>1852384954.8499601</v>
      </c>
      <c r="CB25" s="18">
        <f t="shared" ca="1" si="20"/>
        <v>1920540.03</v>
      </c>
      <c r="CC25" s="18">
        <f t="shared" ca="1" si="20"/>
        <v>192476169.26999998</v>
      </c>
      <c r="CD25" s="18">
        <f t="shared" ca="1" si="20"/>
        <v>0</v>
      </c>
      <c r="CE25" s="18">
        <f t="shared" ca="1" si="20"/>
        <v>0</v>
      </c>
      <c r="CF25" s="18">
        <f t="shared" ca="1" si="20"/>
        <v>2068739.53</v>
      </c>
      <c r="CG25" s="18">
        <f t="shared" ca="1" si="20"/>
        <v>31643871.5699999</v>
      </c>
      <c r="CH25" s="18">
        <f t="shared" ca="1" si="20"/>
        <v>2322878.9300000002</v>
      </c>
      <c r="CI25" s="19">
        <f ca="1">CJ25+CK25+CL25+CO25</f>
        <v>29363074.800000001</v>
      </c>
      <c r="CJ25" s="18">
        <f t="shared" ca="1" si="22"/>
        <v>0</v>
      </c>
      <c r="CK25" s="18">
        <f t="shared" ca="1" si="22"/>
        <v>0</v>
      </c>
      <c r="CL25" s="19">
        <f ca="1">+CM25+CN25</f>
        <v>29363074.800000001</v>
      </c>
      <c r="CM25" s="18">
        <f t="shared" ca="1" si="23"/>
        <v>0</v>
      </c>
      <c r="CN25" s="18">
        <f t="shared" ca="1" si="23"/>
        <v>29363074.800000001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606899.78000000096</v>
      </c>
      <c r="CS25" s="18">
        <f t="shared" ca="1" si="21"/>
        <v>0</v>
      </c>
      <c r="CT25" s="18">
        <f t="shared" ca="1" si="21"/>
        <v>0</v>
      </c>
      <c r="CU25" s="19">
        <f t="shared" ca="1" si="9"/>
        <v>4947092758.1000776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24">+E26+F26+G26</f>
        <v>10642190.370000001</v>
      </c>
      <c r="E26" s="18">
        <f t="shared" ca="1" si="17"/>
        <v>4820208.4630220002</v>
      </c>
      <c r="F26" s="18">
        <f t="shared" ca="1" si="17"/>
        <v>2620857.6017540004</v>
      </c>
      <c r="G26" s="18">
        <f t="shared" ca="1" si="17"/>
        <v>3201124.3052239995</v>
      </c>
      <c r="H26" s="18">
        <f t="shared" ca="1" si="17"/>
        <v>14540.19</v>
      </c>
      <c r="I26" s="18">
        <f t="shared" ca="1" si="17"/>
        <v>5775179.3699999992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15578713.257632004</v>
      </c>
      <c r="P26" s="18">
        <f t="shared" ca="1" si="17"/>
        <v>0</v>
      </c>
      <c r="Q26" s="18">
        <f t="shared" ca="1" si="17"/>
        <v>2392950.34</v>
      </c>
      <c r="R26" s="18">
        <f t="shared" ca="1" si="17"/>
        <v>0</v>
      </c>
      <c r="S26" s="18">
        <f t="shared" ca="1" si="17"/>
        <v>0</v>
      </c>
      <c r="T26" s="18">
        <f t="shared" ca="1" si="11"/>
        <v>249052188.78000003</v>
      </c>
      <c r="U26" s="18">
        <f t="shared" ca="1" si="18"/>
        <v>4443821.0659739999</v>
      </c>
      <c r="V26" s="18">
        <f t="shared" ca="1" si="18"/>
        <v>11920352.919999989</v>
      </c>
      <c r="W26" s="18">
        <f t="shared" ca="1" si="18"/>
        <v>326389139.66000003</v>
      </c>
      <c r="X26" s="18">
        <f t="shared" ca="1" si="18"/>
        <v>0</v>
      </c>
      <c r="Y26" s="18">
        <f t="shared" ca="1" si="18"/>
        <v>1515139.17</v>
      </c>
      <c r="Z26" s="18">
        <f t="shared" ca="1" si="18"/>
        <v>6913108.6799999997</v>
      </c>
      <c r="AA26" s="18">
        <f t="shared" ca="1" si="18"/>
        <v>0</v>
      </c>
      <c r="AB26" s="18">
        <f t="shared" ca="1" si="18"/>
        <v>0</v>
      </c>
      <c r="AC26" s="18">
        <f t="shared" ca="1" si="18"/>
        <v>357644.36</v>
      </c>
      <c r="AD26" s="18">
        <f t="shared" ca="1" si="18"/>
        <v>529766.76</v>
      </c>
      <c r="AE26" s="18">
        <f t="shared" ca="1" si="18"/>
        <v>0</v>
      </c>
      <c r="AF26" s="18">
        <f t="shared" ca="1" si="18"/>
        <v>0</v>
      </c>
      <c r="AG26" s="18">
        <f t="shared" ca="1" si="18"/>
        <v>433403.08999999997</v>
      </c>
      <c r="AH26" s="18">
        <f t="shared" ca="1" si="18"/>
        <v>123864.52</v>
      </c>
      <c r="AI26" s="18">
        <f t="shared" ca="1" si="18"/>
        <v>0</v>
      </c>
      <c r="AJ26" s="18">
        <f t="shared" ca="1" si="18"/>
        <v>894443.03</v>
      </c>
      <c r="AK26" s="18">
        <f t="shared" ca="1" si="15"/>
        <v>16650.53</v>
      </c>
      <c r="AL26" s="18">
        <f t="shared" ca="1" si="15"/>
        <v>0</v>
      </c>
      <c r="AM26" s="18">
        <f t="shared" ca="1" si="15"/>
        <v>857912.16999999993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36034596.370000005</v>
      </c>
      <c r="AU26" s="18">
        <f t="shared" ca="1" si="15"/>
        <v>3144681.57</v>
      </c>
      <c r="AV26" s="18">
        <f t="shared" ca="1" si="15"/>
        <v>3165278.04</v>
      </c>
      <c r="AW26" s="18">
        <f t="shared" ca="1" si="15"/>
        <v>0</v>
      </c>
      <c r="AX26" s="18">
        <f t="shared" ca="1" si="15"/>
        <v>880156.81890000007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-1668476.49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864201.51</v>
      </c>
      <c r="BO26" s="18">
        <f t="shared" ca="1" si="19"/>
        <v>0</v>
      </c>
      <c r="BP26" s="18">
        <f t="shared" ca="1" si="16"/>
        <v>11283193.49</v>
      </c>
      <c r="BQ26" s="18">
        <f t="shared" ca="1" si="16"/>
        <v>562447.52</v>
      </c>
      <c r="BR26" s="18">
        <f t="shared" ca="1" si="16"/>
        <v>6613205.8199999994</v>
      </c>
      <c r="BS26" s="18">
        <f t="shared" ca="1" si="16"/>
        <v>5336339.5199999996</v>
      </c>
      <c r="BT26" s="18">
        <f t="shared" ca="1" si="16"/>
        <v>0</v>
      </c>
      <c r="BU26" s="18">
        <f t="shared" ca="1" si="16"/>
        <v>0</v>
      </c>
      <c r="BV26" s="18">
        <f t="shared" ca="1" si="16"/>
        <v>57166.43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18478.87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504686.63</v>
      </c>
      <c r="CI26" s="19">
        <f t="shared" ref="CI26:CI75" ca="1" si="25">CJ26+CK26+CL26+CO26</f>
        <v>109070015.20999999</v>
      </c>
      <c r="CJ26" s="18">
        <f t="shared" ca="1" si="22"/>
        <v>0</v>
      </c>
      <c r="CK26" s="18">
        <f t="shared" ca="1" si="22"/>
        <v>8801869.3100000005</v>
      </c>
      <c r="CL26" s="19">
        <f t="shared" ref="CL26:CL75" ca="1" si="26">+CM26+CN26</f>
        <v>99888183.689999998</v>
      </c>
      <c r="CM26" s="18">
        <f t="shared" ca="1" si="23"/>
        <v>388454.87000000005</v>
      </c>
      <c r="CN26" s="18">
        <f t="shared" ca="1" si="23"/>
        <v>99499728.819999993</v>
      </c>
      <c r="CO26" s="19">
        <f t="shared" ref="CO26:CO75" ca="1" si="27">+CP26+CQ26</f>
        <v>379962.21</v>
      </c>
      <c r="CP26" s="18">
        <f t="shared" ca="1" si="21"/>
        <v>174482.32</v>
      </c>
      <c r="CQ26" s="18">
        <f t="shared" ca="1" si="21"/>
        <v>205479.89</v>
      </c>
      <c r="CR26" s="18">
        <f t="shared" ca="1" si="21"/>
        <v>523650.76</v>
      </c>
      <c r="CS26" s="18">
        <f t="shared" ca="1" si="21"/>
        <v>0</v>
      </c>
      <c r="CT26" s="18">
        <f t="shared" ca="1" si="21"/>
        <v>0</v>
      </c>
      <c r="CU26" s="19">
        <f t="shared" ca="1" si="9"/>
        <v>815708867.04250586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1059225931.64</v>
      </c>
      <c r="E27" s="18">
        <f t="shared" ca="1" si="17"/>
        <v>111994176.17200117</v>
      </c>
      <c r="F27" s="18">
        <f t="shared" ca="1" si="17"/>
        <v>789675256.71699858</v>
      </c>
      <c r="G27" s="18">
        <f t="shared" ca="1" si="17"/>
        <v>157556498.75100029</v>
      </c>
      <c r="H27" s="18">
        <f t="shared" ca="1" si="17"/>
        <v>6542189.5099999998</v>
      </c>
      <c r="I27" s="18">
        <f t="shared" ca="1" si="17"/>
        <v>46010436.869999997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139671982.67000002</v>
      </c>
      <c r="P27" s="18">
        <f t="shared" ca="1" si="17"/>
        <v>0</v>
      </c>
      <c r="Q27" s="18">
        <f t="shared" ca="1" si="17"/>
        <v>89082061.040000007</v>
      </c>
      <c r="R27" s="18">
        <f t="shared" ca="1" si="17"/>
        <v>0</v>
      </c>
      <c r="S27" s="18">
        <f t="shared" ca="1" si="17"/>
        <v>0</v>
      </c>
      <c r="T27" s="18">
        <f t="shared" ca="1" si="11"/>
        <v>1248454653.2415359</v>
      </c>
      <c r="U27" s="18">
        <f t="shared" ca="1" si="18"/>
        <v>16687434.788464004</v>
      </c>
      <c r="V27" s="18">
        <f t="shared" ca="1" si="18"/>
        <v>20520544.100000001</v>
      </c>
      <c r="W27" s="18">
        <f t="shared" ca="1" si="18"/>
        <v>445235231.59999996</v>
      </c>
      <c r="X27" s="18">
        <f t="shared" ca="1" si="18"/>
        <v>0</v>
      </c>
      <c r="Y27" s="18">
        <f t="shared" ca="1" si="18"/>
        <v>78757003.219999999</v>
      </c>
      <c r="Z27" s="18">
        <f t="shared" ca="1" si="18"/>
        <v>50833976.43</v>
      </c>
      <c r="AA27" s="18">
        <f t="shared" ca="1" si="18"/>
        <v>0</v>
      </c>
      <c r="AB27" s="18">
        <f t="shared" ca="1" si="18"/>
        <v>0</v>
      </c>
      <c r="AC27" s="18">
        <f t="shared" ca="1" si="18"/>
        <v>5189405.01</v>
      </c>
      <c r="AD27" s="18">
        <f t="shared" ca="1" si="18"/>
        <v>20707561.359999999</v>
      </c>
      <c r="AE27" s="18">
        <f t="shared" ca="1" si="18"/>
        <v>0</v>
      </c>
      <c r="AF27" s="18">
        <f t="shared" ca="1" si="18"/>
        <v>1687136.1</v>
      </c>
      <c r="AG27" s="18">
        <f t="shared" ca="1" si="18"/>
        <v>445017.77</v>
      </c>
      <c r="AH27" s="18">
        <f t="shared" ca="1" si="18"/>
        <v>276489.11</v>
      </c>
      <c r="AI27" s="18">
        <f t="shared" ca="1" si="18"/>
        <v>5666.61</v>
      </c>
      <c r="AJ27" s="18">
        <f t="shared" ca="1" si="18"/>
        <v>293457.13999999996</v>
      </c>
      <c r="AK27" s="18">
        <f t="shared" ca="1" si="15"/>
        <v>73064.33</v>
      </c>
      <c r="AL27" s="18">
        <f t="shared" ca="1" si="15"/>
        <v>0</v>
      </c>
      <c r="AM27" s="18">
        <f t="shared" ca="1" si="15"/>
        <v>8119184.4299999997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3119402.13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58244201.479999997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420945.71</v>
      </c>
      <c r="BO27" s="18">
        <f t="shared" ca="1" si="19"/>
        <v>0</v>
      </c>
      <c r="BP27" s="18">
        <f t="shared" ca="1" si="16"/>
        <v>205856370.78</v>
      </c>
      <c r="BQ27" s="18">
        <f t="shared" ca="1" si="16"/>
        <v>64772180.799999997</v>
      </c>
      <c r="BR27" s="18">
        <f t="shared" ca="1" si="16"/>
        <v>124564854.67</v>
      </c>
      <c r="BS27" s="18">
        <f t="shared" ca="1" si="16"/>
        <v>142563303.88999999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66477.850000000006</v>
      </c>
      <c r="CA27" s="18">
        <f t="shared" ca="1" si="20"/>
        <v>12707478.390000001</v>
      </c>
      <c r="CB27" s="18">
        <f t="shared" ca="1" si="20"/>
        <v>0</v>
      </c>
      <c r="CC27" s="18">
        <f t="shared" ca="1" si="20"/>
        <v>4613000.9800000004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1981768319.0599999</v>
      </c>
      <c r="CJ27" s="18">
        <f t="shared" ca="1" si="22"/>
        <v>21106.5</v>
      </c>
      <c r="CK27" s="18">
        <f t="shared" ca="1" si="22"/>
        <v>352375.22</v>
      </c>
      <c r="CL27" s="19">
        <f t="shared" ca="1" si="26"/>
        <v>318910975.25009519</v>
      </c>
      <c r="CM27" s="18">
        <f t="shared" ca="1" si="23"/>
        <v>9603629.6399999764</v>
      </c>
      <c r="CN27" s="18">
        <f t="shared" ca="1" si="23"/>
        <v>309307345.6100952</v>
      </c>
      <c r="CO27" s="19">
        <f t="shared" ca="1" si="27"/>
        <v>1662483862.0899048</v>
      </c>
      <c r="CP27" s="18">
        <f t="shared" ca="1" si="21"/>
        <v>313136654.78997988</v>
      </c>
      <c r="CQ27" s="18">
        <f t="shared" ca="1" si="21"/>
        <v>1349347207.2999249</v>
      </c>
      <c r="CR27" s="18">
        <f t="shared" ca="1" si="21"/>
        <v>3432265.4900000016</v>
      </c>
      <c r="CS27" s="18">
        <f t="shared" ca="1" si="21"/>
        <v>0</v>
      </c>
      <c r="CT27" s="18">
        <f t="shared" ca="1" si="21"/>
        <v>0</v>
      </c>
      <c r="CU27" s="19">
        <f t="shared" ca="1" si="9"/>
        <v>5839954275.8199997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253641687.93793446</v>
      </c>
      <c r="E28" s="18">
        <f t="shared" ca="1" si="17"/>
        <v>58034418.369934969</v>
      </c>
      <c r="F28" s="18">
        <f t="shared" ca="1" si="17"/>
        <v>53912362.747502662</v>
      </c>
      <c r="G28" s="18">
        <f t="shared" ca="1" si="17"/>
        <v>141694906.82049683</v>
      </c>
      <c r="H28" s="18">
        <f t="shared" ca="1" si="17"/>
        <v>4813499.01</v>
      </c>
      <c r="I28" s="18">
        <f t="shared" ca="1" si="17"/>
        <v>86349400.390000001</v>
      </c>
      <c r="J28" s="18">
        <f t="shared" ca="1" si="17"/>
        <v>-3453.99</v>
      </c>
      <c r="K28" s="18">
        <f t="shared" ca="1" si="17"/>
        <v>240000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6213881.2599999998</v>
      </c>
      <c r="P28" s="18">
        <f t="shared" ca="1" si="17"/>
        <v>3681991.41</v>
      </c>
      <c r="Q28" s="18">
        <f t="shared" ca="1" si="17"/>
        <v>429186.29</v>
      </c>
      <c r="R28" s="18">
        <f t="shared" ca="1" si="17"/>
        <v>0</v>
      </c>
      <c r="S28" s="18">
        <f t="shared" ca="1" si="17"/>
        <v>0</v>
      </c>
      <c r="T28" s="18">
        <f t="shared" ca="1" si="11"/>
        <v>2245405746.46</v>
      </c>
      <c r="U28" s="18">
        <f t="shared" ca="1" si="18"/>
        <v>2829656.26</v>
      </c>
      <c r="V28" s="18">
        <f t="shared" ca="1" si="18"/>
        <v>256390030.22999999</v>
      </c>
      <c r="W28" s="18">
        <f t="shared" ca="1" si="18"/>
        <v>1310574139.25</v>
      </c>
      <c r="X28" s="18">
        <f t="shared" ca="1" si="18"/>
        <v>0</v>
      </c>
      <c r="Y28" s="18">
        <f t="shared" ca="1" si="18"/>
        <v>26715430.080000002</v>
      </c>
      <c r="Z28" s="18">
        <f t="shared" ca="1" si="18"/>
        <v>46260097.210000001</v>
      </c>
      <c r="AA28" s="18">
        <f t="shared" ca="1" si="18"/>
        <v>0</v>
      </c>
      <c r="AB28" s="18">
        <f t="shared" ca="1" si="18"/>
        <v>0</v>
      </c>
      <c r="AC28" s="18">
        <f t="shared" ca="1" si="18"/>
        <v>2618971.5499999998</v>
      </c>
      <c r="AD28" s="18">
        <f t="shared" ca="1" si="18"/>
        <v>14868033.640000001</v>
      </c>
      <c r="AE28" s="18">
        <f t="shared" ca="1" si="18"/>
        <v>0</v>
      </c>
      <c r="AF28" s="18">
        <f t="shared" ca="1" si="18"/>
        <v>3368456.63</v>
      </c>
      <c r="AG28" s="18">
        <f t="shared" ca="1" si="18"/>
        <v>6138046.9199999999</v>
      </c>
      <c r="AH28" s="18">
        <f t="shared" ca="1" si="18"/>
        <v>0</v>
      </c>
      <c r="AI28" s="18">
        <f t="shared" ca="1" si="18"/>
        <v>0</v>
      </c>
      <c r="AJ28" s="18">
        <f t="shared" ca="1" si="18"/>
        <v>371521.22</v>
      </c>
      <c r="AK28" s="18">
        <f t="shared" ca="1" si="15"/>
        <v>11413.71</v>
      </c>
      <c r="AL28" s="18">
        <f t="shared" ca="1" si="15"/>
        <v>0</v>
      </c>
      <c r="AM28" s="18">
        <f t="shared" ca="1" si="15"/>
        <v>21027486.890000001</v>
      </c>
      <c r="AN28" s="18">
        <f t="shared" ca="1" si="15"/>
        <v>0</v>
      </c>
      <c r="AO28" s="18">
        <f t="shared" ca="1" si="15"/>
        <v>0</v>
      </c>
      <c r="AP28" s="18">
        <f t="shared" ca="1" si="15"/>
        <v>14790070.15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380164786.63</v>
      </c>
      <c r="AU28" s="18">
        <f t="shared" ca="1" si="15"/>
        <v>4079411.4000000004</v>
      </c>
      <c r="AV28" s="18">
        <f t="shared" ca="1" si="15"/>
        <v>3584852.54</v>
      </c>
      <c r="AW28" s="18">
        <f t="shared" ca="1" si="15"/>
        <v>0</v>
      </c>
      <c r="AX28" s="18">
        <f t="shared" ca="1" si="15"/>
        <v>3484829.7100000004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241880404.65000001</v>
      </c>
      <c r="BE28" s="18">
        <f t="shared" ca="1" si="19"/>
        <v>4039.1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24338794.329999998</v>
      </c>
      <c r="BO28" s="18">
        <f t="shared" ca="1" si="19"/>
        <v>0</v>
      </c>
      <c r="BP28" s="18">
        <f t="shared" ca="1" si="16"/>
        <v>163586575.58000001</v>
      </c>
      <c r="BQ28" s="18">
        <f t="shared" ca="1" si="16"/>
        <v>2609330.66</v>
      </c>
      <c r="BR28" s="18">
        <f t="shared" ca="1" si="16"/>
        <v>41961767.200000003</v>
      </c>
      <c r="BS28" s="18">
        <f t="shared" ca="1" si="16"/>
        <v>109667101.39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211079.38</v>
      </c>
      <c r="BX28" s="18">
        <f t="shared" ca="1" si="16"/>
        <v>0</v>
      </c>
      <c r="BY28" s="18">
        <f t="shared" ca="1" si="16"/>
        <v>0</v>
      </c>
      <c r="BZ28" s="18">
        <f t="shared" ca="1" si="16"/>
        <v>4018188.82</v>
      </c>
      <c r="CA28" s="18">
        <f t="shared" ca="1" si="20"/>
        <v>179532084.41</v>
      </c>
      <c r="CB28" s="18">
        <f t="shared" ca="1" si="20"/>
        <v>256361.74</v>
      </c>
      <c r="CC28" s="18">
        <f t="shared" ca="1" si="20"/>
        <v>15783228.960000001</v>
      </c>
      <c r="CD28" s="18">
        <f t="shared" ca="1" si="20"/>
        <v>0</v>
      </c>
      <c r="CE28" s="18">
        <f t="shared" ca="1" si="20"/>
        <v>0</v>
      </c>
      <c r="CF28" s="18">
        <f t="shared" ca="1" si="20"/>
        <v>312876.80000000005</v>
      </c>
      <c r="CG28" s="18">
        <f t="shared" ca="1" si="20"/>
        <v>3264723.63</v>
      </c>
      <c r="CH28" s="18">
        <f t="shared" ca="1" si="20"/>
        <v>0</v>
      </c>
      <c r="CI28" s="19">
        <f t="shared" ca="1" si="25"/>
        <v>172666811.45999995</v>
      </c>
      <c r="CJ28" s="18">
        <f t="shared" ca="1" si="22"/>
        <v>0</v>
      </c>
      <c r="CK28" s="18">
        <f t="shared" ca="1" si="22"/>
        <v>0</v>
      </c>
      <c r="CL28" s="19">
        <f t="shared" ca="1" si="26"/>
        <v>6085041.4500000002</v>
      </c>
      <c r="CM28" s="18">
        <f t="shared" ca="1" si="23"/>
        <v>33485.03</v>
      </c>
      <c r="CN28" s="18">
        <f t="shared" ca="1" si="23"/>
        <v>6051556.4199999999</v>
      </c>
      <c r="CO28" s="19">
        <f t="shared" ca="1" si="27"/>
        <v>166581770.00999996</v>
      </c>
      <c r="CP28" s="18">
        <f t="shared" ca="1" si="21"/>
        <v>0</v>
      </c>
      <c r="CQ28" s="18">
        <f t="shared" ca="1" si="21"/>
        <v>166581770.00999996</v>
      </c>
      <c r="CR28" s="18">
        <f t="shared" ca="1" si="21"/>
        <v>673237.78</v>
      </c>
      <c r="CS28" s="18">
        <f t="shared" ca="1" si="21"/>
        <v>0</v>
      </c>
      <c r="CT28" s="18">
        <f t="shared" ca="1" si="21"/>
        <v>0</v>
      </c>
      <c r="CU28" s="19">
        <f t="shared" ca="1" si="9"/>
        <v>5658815778.6779337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76971633.800000012</v>
      </c>
      <c r="E29" s="18">
        <f t="shared" ca="1" si="17"/>
        <v>10378421.060000001</v>
      </c>
      <c r="F29" s="18">
        <f t="shared" ca="1" si="17"/>
        <v>50806806.800000004</v>
      </c>
      <c r="G29" s="18">
        <f t="shared" ca="1" si="17"/>
        <v>15786405.940000001</v>
      </c>
      <c r="H29" s="18">
        <f t="shared" ca="1" si="17"/>
        <v>75600.320000000007</v>
      </c>
      <c r="I29" s="18">
        <f t="shared" ca="1" si="17"/>
        <v>2740664.18</v>
      </c>
      <c r="J29" s="18">
        <f t="shared" ca="1" si="17"/>
        <v>6627.95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7260655.3399999999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-87.46</v>
      </c>
      <c r="U29" s="18">
        <f t="shared" ca="1" si="18"/>
        <v>0</v>
      </c>
      <c r="V29" s="18">
        <f t="shared" ca="1" si="18"/>
        <v>0</v>
      </c>
      <c r="W29" s="18">
        <f t="shared" ca="1" si="18"/>
        <v>241156558.66999999</v>
      </c>
      <c r="X29" s="18">
        <f t="shared" ca="1" si="18"/>
        <v>0</v>
      </c>
      <c r="Y29" s="18">
        <f t="shared" ca="1" si="18"/>
        <v>1462356.1</v>
      </c>
      <c r="Z29" s="18">
        <f t="shared" ca="1" si="18"/>
        <v>15226300.35</v>
      </c>
      <c r="AA29" s="18">
        <f t="shared" ca="1" si="18"/>
        <v>0</v>
      </c>
      <c r="AB29" s="18">
        <f t="shared" ca="1" si="18"/>
        <v>0</v>
      </c>
      <c r="AC29" s="18">
        <f t="shared" ca="1" si="18"/>
        <v>37854.479999999996</v>
      </c>
      <c r="AD29" s="18">
        <f t="shared" ca="1" si="18"/>
        <v>355814.68</v>
      </c>
      <c r="AE29" s="18">
        <f t="shared" ca="1" si="18"/>
        <v>0</v>
      </c>
      <c r="AF29" s="18">
        <f t="shared" ca="1" si="18"/>
        <v>0</v>
      </c>
      <c r="AG29" s="18">
        <f t="shared" ca="1" si="18"/>
        <v>2060455.19</v>
      </c>
      <c r="AH29" s="18">
        <f t="shared" ca="1" si="18"/>
        <v>0</v>
      </c>
      <c r="AI29" s="18">
        <f t="shared" ca="1" si="18"/>
        <v>0</v>
      </c>
      <c r="AJ29" s="18">
        <f t="shared" ca="1" si="18"/>
        <v>298777.34000000003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90787.38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16605.259999999998</v>
      </c>
      <c r="BC29" s="18">
        <f t="shared" ca="1" si="19"/>
        <v>0</v>
      </c>
      <c r="BD29" s="18">
        <f t="shared" ca="1" si="19"/>
        <v>749148.95</v>
      </c>
      <c r="BE29" s="18">
        <f t="shared" ca="1" si="19"/>
        <v>-3318.51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14462123.720000001</v>
      </c>
      <c r="BN29" s="18">
        <f t="shared" ca="1" si="19"/>
        <v>929191.23</v>
      </c>
      <c r="BO29" s="18">
        <f t="shared" ca="1" si="19"/>
        <v>0</v>
      </c>
      <c r="BP29" s="18">
        <f t="shared" ca="1" si="16"/>
        <v>3154100.84</v>
      </c>
      <c r="BQ29" s="18">
        <f t="shared" ca="1" si="16"/>
        <v>61244.25</v>
      </c>
      <c r="BR29" s="18">
        <f t="shared" ca="1" si="16"/>
        <v>4921976.0199999996</v>
      </c>
      <c r="BS29" s="18">
        <f t="shared" ca="1" si="16"/>
        <v>6585615.3899999997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1185984.22</v>
      </c>
      <c r="CS29" s="18">
        <f t="shared" ca="1" si="21"/>
        <v>0</v>
      </c>
      <c r="CT29" s="18">
        <f t="shared" ca="1" si="21"/>
        <v>0</v>
      </c>
      <c r="CU29" s="19">
        <f t="shared" ca="1" si="9"/>
        <v>379806669.69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393918757.11900002</v>
      </c>
      <c r="E30" s="18">
        <f t="shared" ca="1" si="17"/>
        <v>34212500.802545324</v>
      </c>
      <c r="F30" s="18">
        <f t="shared" ca="1" si="17"/>
        <v>257114360.91523987</v>
      </c>
      <c r="G30" s="18">
        <f t="shared" ca="1" si="17"/>
        <v>102591895.40121484</v>
      </c>
      <c r="H30" s="18">
        <f t="shared" ca="1" si="17"/>
        <v>103578392.22920001</v>
      </c>
      <c r="I30" s="18">
        <f t="shared" ca="1" si="17"/>
        <v>96461141.450000003</v>
      </c>
      <c r="J30" s="18">
        <f t="shared" ca="1" si="17"/>
        <v>158114.07999999999</v>
      </c>
      <c r="K30" s="18">
        <f t="shared" ca="1" si="17"/>
        <v>0</v>
      </c>
      <c r="L30" s="18">
        <f t="shared" ca="1" si="17"/>
        <v>0</v>
      </c>
      <c r="M30" s="18">
        <f t="shared" ca="1" si="17"/>
        <v>4374874.68</v>
      </c>
      <c r="N30" s="18">
        <f t="shared" ca="1" si="17"/>
        <v>0</v>
      </c>
      <c r="O30" s="18">
        <f t="shared" ca="1" si="17"/>
        <v>220903975.947</v>
      </c>
      <c r="P30" s="18">
        <f t="shared" ca="1" si="17"/>
        <v>0</v>
      </c>
      <c r="Q30" s="18">
        <f t="shared" ca="1" si="17"/>
        <v>40433520.308499999</v>
      </c>
      <c r="R30" s="18">
        <f t="shared" ca="1" si="17"/>
        <v>0</v>
      </c>
      <c r="S30" s="18">
        <f t="shared" ca="1" si="17"/>
        <v>0</v>
      </c>
      <c r="T30" s="18">
        <f t="shared" ca="1" si="11"/>
        <v>2091929629.3467002</v>
      </c>
      <c r="U30" s="18">
        <f t="shared" ca="1" si="18"/>
        <v>246808.85680000001</v>
      </c>
      <c r="V30" s="18">
        <f t="shared" ca="1" si="18"/>
        <v>92231671.607500017</v>
      </c>
      <c r="W30" s="18">
        <f t="shared" ca="1" si="18"/>
        <v>1197673506.1178</v>
      </c>
      <c r="X30" s="18">
        <f t="shared" ca="1" si="18"/>
        <v>79770.559999999998</v>
      </c>
      <c r="Y30" s="18">
        <f t="shared" ca="1" si="18"/>
        <v>50862219.076200001</v>
      </c>
      <c r="Z30" s="18">
        <f t="shared" ca="1" si="18"/>
        <v>96483732.368200004</v>
      </c>
      <c r="AA30" s="18">
        <f t="shared" ca="1" si="18"/>
        <v>2912.3300000000004</v>
      </c>
      <c r="AB30" s="18">
        <f t="shared" ca="1" si="18"/>
        <v>0</v>
      </c>
      <c r="AC30" s="18">
        <f t="shared" ca="1" si="18"/>
        <v>4376809.7186000003</v>
      </c>
      <c r="AD30" s="18">
        <f t="shared" ca="1" si="18"/>
        <v>54644957.278700002</v>
      </c>
      <c r="AE30" s="18">
        <f t="shared" ca="1" si="18"/>
        <v>7250</v>
      </c>
      <c r="AF30" s="18">
        <f t="shared" ca="1" si="18"/>
        <v>9247317.9801000003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832332.05169999995</v>
      </c>
      <c r="AK30" s="18">
        <f t="shared" ca="1" si="15"/>
        <v>980047.25</v>
      </c>
      <c r="AL30" s="18">
        <f t="shared" ca="1" si="15"/>
        <v>0</v>
      </c>
      <c r="AM30" s="18">
        <f t="shared" ca="1" si="15"/>
        <v>499691.25109999999</v>
      </c>
      <c r="AN30" s="18">
        <f t="shared" ca="1" si="15"/>
        <v>643072.46</v>
      </c>
      <c r="AO30" s="18">
        <f t="shared" ca="1" si="15"/>
        <v>0</v>
      </c>
      <c r="AP30" s="18">
        <f t="shared" ca="1" si="15"/>
        <v>3217326.2420999999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517544911.97460002</v>
      </c>
      <c r="AU30" s="18">
        <f t="shared" ca="1" si="15"/>
        <v>42960424.566600002</v>
      </c>
      <c r="AV30" s="18">
        <f t="shared" ca="1" si="15"/>
        <v>85115494.399000004</v>
      </c>
      <c r="AW30" s="18">
        <f t="shared" ca="1" si="15"/>
        <v>0</v>
      </c>
      <c r="AX30" s="18">
        <f t="shared" ca="1" si="15"/>
        <v>41514446.170699999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27076394.033299997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9194293.0057999995</v>
      </c>
      <c r="BO30" s="18">
        <f t="shared" ca="1" si="19"/>
        <v>0</v>
      </c>
      <c r="BP30" s="18">
        <f t="shared" ca="1" si="16"/>
        <v>199157130.43700001</v>
      </c>
      <c r="BQ30" s="18">
        <f t="shared" ca="1" si="16"/>
        <v>14721200.947900001</v>
      </c>
      <c r="BR30" s="18">
        <f t="shared" ca="1" si="16"/>
        <v>109427617.70519999</v>
      </c>
      <c r="BS30" s="18">
        <f t="shared" ca="1" si="16"/>
        <v>81893642.408000007</v>
      </c>
      <c r="BT30" s="18">
        <f t="shared" ca="1" si="16"/>
        <v>0</v>
      </c>
      <c r="BU30" s="18">
        <f t="shared" ca="1" si="16"/>
        <v>0</v>
      </c>
      <c r="BV30" s="18">
        <f t="shared" ca="1" si="16"/>
        <v>6424617.5800000001</v>
      </c>
      <c r="BW30" s="18">
        <f t="shared" ca="1" si="16"/>
        <v>267863.2</v>
      </c>
      <c r="BX30" s="18">
        <f t="shared" ca="1" si="16"/>
        <v>0</v>
      </c>
      <c r="BY30" s="18">
        <f t="shared" ca="1" si="16"/>
        <v>0</v>
      </c>
      <c r="BZ30" s="18">
        <f t="shared" ca="1" si="16"/>
        <v>7662814.4600000009</v>
      </c>
      <c r="CA30" s="18">
        <f t="shared" ca="1" si="20"/>
        <v>275390828.59999996</v>
      </c>
      <c r="CB30" s="18">
        <f t="shared" ca="1" si="20"/>
        <v>11328664.629999999</v>
      </c>
      <c r="CC30" s="18">
        <f t="shared" ca="1" si="20"/>
        <v>2873621.97</v>
      </c>
      <c r="CD30" s="18">
        <f t="shared" ca="1" si="20"/>
        <v>0</v>
      </c>
      <c r="CE30" s="18">
        <f t="shared" ca="1" si="20"/>
        <v>536574.94999999995</v>
      </c>
      <c r="CF30" s="18">
        <f t="shared" ca="1" si="20"/>
        <v>31632916.34</v>
      </c>
      <c r="CG30" s="18">
        <f t="shared" ca="1" si="20"/>
        <v>3465444.58</v>
      </c>
      <c r="CH30" s="18">
        <f t="shared" ca="1" si="20"/>
        <v>0</v>
      </c>
      <c r="CI30" s="19">
        <f t="shared" ca="1" si="25"/>
        <v>88138138.49000001</v>
      </c>
      <c r="CJ30" s="18">
        <f t="shared" ca="1" si="22"/>
        <v>537573.71</v>
      </c>
      <c r="CK30" s="18">
        <f t="shared" ca="1" si="22"/>
        <v>13182729.439999999</v>
      </c>
      <c r="CL30" s="19">
        <f t="shared" ca="1" si="26"/>
        <v>43452304.670000002</v>
      </c>
      <c r="CM30" s="18">
        <f t="shared" ca="1" si="23"/>
        <v>625573.31999999995</v>
      </c>
      <c r="CN30" s="18">
        <f t="shared" ca="1" si="23"/>
        <v>42826731.350000001</v>
      </c>
      <c r="CO30" s="19">
        <f t="shared" ca="1" si="27"/>
        <v>30965530.670000002</v>
      </c>
      <c r="CP30" s="18">
        <f t="shared" ca="1" si="21"/>
        <v>7262208.5</v>
      </c>
      <c r="CQ30" s="18">
        <f t="shared" ca="1" si="21"/>
        <v>23703322.170000002</v>
      </c>
      <c r="CR30" s="18">
        <f t="shared" ca="1" si="21"/>
        <v>4047578.14</v>
      </c>
      <c r="CS30" s="18">
        <f t="shared" ca="1" si="21"/>
        <v>0</v>
      </c>
      <c r="CT30" s="18">
        <f t="shared" ca="1" si="21"/>
        <v>0</v>
      </c>
      <c r="CU30" s="19">
        <f t="shared" ca="1" si="9"/>
        <v>6025818414.7273016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20514982.539999999</v>
      </c>
      <c r="E31" s="18">
        <f t="shared" ca="1" si="17"/>
        <v>2120062.2400000002</v>
      </c>
      <c r="F31" s="18">
        <f t="shared" ca="1" si="17"/>
        <v>7443373.7199999988</v>
      </c>
      <c r="G31" s="18">
        <f t="shared" ca="1" si="17"/>
        <v>10951546.58</v>
      </c>
      <c r="H31" s="18">
        <f t="shared" ca="1" si="17"/>
        <v>3865412.42</v>
      </c>
      <c r="I31" s="18">
        <f t="shared" ca="1" si="17"/>
        <v>8816664.6799999997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3967678.87</v>
      </c>
      <c r="P31" s="18">
        <f t="shared" ca="1" si="17"/>
        <v>0</v>
      </c>
      <c r="Q31" s="18">
        <f t="shared" ca="1" si="17"/>
        <v>1582315.9699999997</v>
      </c>
      <c r="R31" s="18">
        <f t="shared" ca="1" si="17"/>
        <v>0</v>
      </c>
      <c r="S31" s="18">
        <f t="shared" ca="1" si="17"/>
        <v>0</v>
      </c>
      <c r="T31" s="18">
        <f t="shared" ca="1" si="11"/>
        <v>326447700.32999992</v>
      </c>
      <c r="U31" s="18">
        <f t="shared" ca="1" si="18"/>
        <v>2655664.8800000004</v>
      </c>
      <c r="V31" s="18">
        <f t="shared" ca="1" si="18"/>
        <v>1719308.77</v>
      </c>
      <c r="W31" s="18">
        <f t="shared" ca="1" si="18"/>
        <v>23214768.670000002</v>
      </c>
      <c r="X31" s="18">
        <f t="shared" ca="1" si="18"/>
        <v>0</v>
      </c>
      <c r="Y31" s="18">
        <f t="shared" ca="1" si="18"/>
        <v>1988816.8199999998</v>
      </c>
      <c r="Z31" s="18">
        <f t="shared" ca="1" si="18"/>
        <v>4934818.6000000006</v>
      </c>
      <c r="AA31" s="18">
        <f t="shared" ca="1" si="18"/>
        <v>0</v>
      </c>
      <c r="AB31" s="18">
        <f t="shared" ca="1" si="18"/>
        <v>0</v>
      </c>
      <c r="AC31" s="18">
        <f t="shared" ca="1" si="18"/>
        <v>724479.39</v>
      </c>
      <c r="AD31" s="18">
        <f t="shared" ca="1" si="18"/>
        <v>10548022.66</v>
      </c>
      <c r="AE31" s="18">
        <f t="shared" ca="1" si="18"/>
        <v>0</v>
      </c>
      <c r="AF31" s="18">
        <f t="shared" ca="1" si="18"/>
        <v>91695.75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240440.43000000002</v>
      </c>
      <c r="AK31" s="18">
        <f t="shared" ca="1" si="15"/>
        <v>63169.07</v>
      </c>
      <c r="AL31" s="18">
        <f t="shared" ca="1" si="15"/>
        <v>0</v>
      </c>
      <c r="AM31" s="18">
        <f t="shared" ca="1" si="15"/>
        <v>219933.83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57513518.509999998</v>
      </c>
      <c r="AU31" s="18">
        <f t="shared" ca="1" si="15"/>
        <v>3395766.84</v>
      </c>
      <c r="AV31" s="18">
        <f t="shared" ca="1" si="15"/>
        <v>4909965.76</v>
      </c>
      <c r="AW31" s="18">
        <f t="shared" ca="1" si="15"/>
        <v>0</v>
      </c>
      <c r="AX31" s="18">
        <f t="shared" ca="1" si="15"/>
        <v>2454812.2799999998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24140673.179999996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139103</v>
      </c>
      <c r="BM31" s="18">
        <f t="shared" ca="1" si="19"/>
        <v>0</v>
      </c>
      <c r="BN31" s="18">
        <f t="shared" ca="1" si="19"/>
        <v>17980.150000000001</v>
      </c>
      <c r="BO31" s="18">
        <f t="shared" ca="1" si="19"/>
        <v>0</v>
      </c>
      <c r="BP31" s="18">
        <f t="shared" ca="1" si="16"/>
        <v>12647466.920000002</v>
      </c>
      <c r="BQ31" s="18">
        <f t="shared" ca="1" si="16"/>
        <v>92774.47</v>
      </c>
      <c r="BR31" s="18">
        <f t="shared" ca="1" si="16"/>
        <v>13899069.779999999</v>
      </c>
      <c r="BS31" s="18">
        <f t="shared" ca="1" si="16"/>
        <v>4444100.3099999996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797982.53999999992</v>
      </c>
      <c r="CA31" s="18">
        <f t="shared" ca="1" si="20"/>
        <v>30513604.420000002</v>
      </c>
      <c r="CB31" s="18">
        <f t="shared" ca="1" si="20"/>
        <v>0</v>
      </c>
      <c r="CC31" s="18">
        <f t="shared" ca="1" si="20"/>
        <v>893088.15999999992</v>
      </c>
      <c r="CD31" s="18">
        <f t="shared" ca="1" si="20"/>
        <v>0</v>
      </c>
      <c r="CE31" s="18">
        <f t="shared" ca="1" si="20"/>
        <v>0</v>
      </c>
      <c r="CF31" s="18">
        <f t="shared" ca="1" si="20"/>
        <v>14022</v>
      </c>
      <c r="CG31" s="18">
        <f t="shared" ca="1" si="20"/>
        <v>0</v>
      </c>
      <c r="CH31" s="18">
        <f t="shared" ca="1" si="20"/>
        <v>0</v>
      </c>
      <c r="CI31" s="19">
        <f t="shared" ca="1" si="25"/>
        <v>76703695</v>
      </c>
      <c r="CJ31" s="18">
        <f t="shared" ca="1" si="22"/>
        <v>0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76703695</v>
      </c>
      <c r="CP31" s="18">
        <f t="shared" ca="1" si="21"/>
        <v>0</v>
      </c>
      <c r="CQ31" s="18">
        <f t="shared" ca="1" si="21"/>
        <v>76703695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644173496.99999976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421216352.29219908</v>
      </c>
      <c r="E32" s="18">
        <f t="shared" ca="1" si="17"/>
        <v>50196021.580057003</v>
      </c>
      <c r="F32" s="18">
        <f t="shared" ca="1" si="17"/>
        <v>103180226.875828</v>
      </c>
      <c r="G32" s="18">
        <f t="shared" ca="1" si="17"/>
        <v>267840103.83631408</v>
      </c>
      <c r="H32" s="18">
        <f t="shared" ca="1" si="17"/>
        <v>44559235.225574002</v>
      </c>
      <c r="I32" s="18">
        <f t="shared" ca="1" si="17"/>
        <v>71560041.670000002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151060269.69109899</v>
      </c>
      <c r="P32" s="18">
        <f t="shared" ca="1" si="17"/>
        <v>0</v>
      </c>
      <c r="Q32" s="18">
        <f t="shared" ca="1" si="17"/>
        <v>51874550.937417001</v>
      </c>
      <c r="R32" s="18">
        <f t="shared" ca="1" si="17"/>
        <v>0</v>
      </c>
      <c r="S32" s="18">
        <f t="shared" ca="1" si="17"/>
        <v>0</v>
      </c>
      <c r="T32" s="18">
        <f t="shared" ca="1" si="11"/>
        <v>3672477765.2199993</v>
      </c>
      <c r="U32" s="18">
        <f t="shared" ca="1" si="18"/>
        <v>0</v>
      </c>
      <c r="V32" s="18">
        <f t="shared" ca="1" si="18"/>
        <v>234817716.18000001</v>
      </c>
      <c r="W32" s="18">
        <f t="shared" ca="1" si="18"/>
        <v>2720196101.71</v>
      </c>
      <c r="X32" s="18">
        <f t="shared" ca="1" si="18"/>
        <v>1249081.44</v>
      </c>
      <c r="Y32" s="18">
        <f t="shared" ca="1" si="18"/>
        <v>104454788.47999999</v>
      </c>
      <c r="Z32" s="18">
        <f t="shared" ca="1" si="18"/>
        <v>30879313.129999999</v>
      </c>
      <c r="AA32" s="18">
        <f t="shared" ca="1" si="18"/>
        <v>0</v>
      </c>
      <c r="AB32" s="18">
        <f t="shared" ca="1" si="18"/>
        <v>0</v>
      </c>
      <c r="AC32" s="18">
        <f t="shared" ca="1" si="18"/>
        <v>13063175.84014</v>
      </c>
      <c r="AD32" s="18">
        <f t="shared" ca="1" si="18"/>
        <v>50558316.005296007</v>
      </c>
      <c r="AE32" s="18">
        <f t="shared" ca="1" si="18"/>
        <v>47851</v>
      </c>
      <c r="AF32" s="18">
        <f t="shared" ca="1" si="18"/>
        <v>6300569.8900000006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1509049.21</v>
      </c>
      <c r="AK32" s="18">
        <f t="shared" ca="1" si="15"/>
        <v>1809531.06</v>
      </c>
      <c r="AL32" s="18">
        <f t="shared" ca="1" si="15"/>
        <v>0</v>
      </c>
      <c r="AM32" s="18">
        <f t="shared" ca="1" si="15"/>
        <v>17039871.079999998</v>
      </c>
      <c r="AN32" s="18">
        <f t="shared" ca="1" si="15"/>
        <v>494761.64</v>
      </c>
      <c r="AO32" s="18">
        <f t="shared" ca="1" si="15"/>
        <v>388384.12</v>
      </c>
      <c r="AP32" s="18">
        <f t="shared" ca="1" si="15"/>
        <v>2156845.73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638796131.00489604</v>
      </c>
      <c r="AU32" s="18">
        <f t="shared" ca="1" si="15"/>
        <v>52828306.196696006</v>
      </c>
      <c r="AV32" s="18">
        <f t="shared" ca="1" si="15"/>
        <v>36664278.157195993</v>
      </c>
      <c r="AW32" s="18">
        <f t="shared" ca="1" si="15"/>
        <v>0</v>
      </c>
      <c r="AX32" s="18">
        <f t="shared" ca="1" si="15"/>
        <v>31872829.757142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26596023.119998001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1854831.0700000003</v>
      </c>
      <c r="BM32" s="18">
        <f t="shared" ca="1" si="19"/>
        <v>0</v>
      </c>
      <c r="BN32" s="18">
        <f t="shared" ca="1" si="19"/>
        <v>40193990.550017998</v>
      </c>
      <c r="BO32" s="18">
        <f t="shared" ca="1" si="19"/>
        <v>0</v>
      </c>
      <c r="BP32" s="18">
        <f t="shared" ca="1" si="16"/>
        <v>200963362.27893201</v>
      </c>
      <c r="BQ32" s="18">
        <f t="shared" ca="1" si="16"/>
        <v>36794068.976711005</v>
      </c>
      <c r="BR32" s="18">
        <f t="shared" ca="1" si="16"/>
        <v>125206555.97226201</v>
      </c>
      <c r="BS32" s="18">
        <f t="shared" ca="1" si="16"/>
        <v>108629424.710039</v>
      </c>
      <c r="BT32" s="18">
        <f t="shared" ca="1" si="16"/>
        <v>0</v>
      </c>
      <c r="BU32" s="18">
        <f t="shared" ca="1" si="16"/>
        <v>0</v>
      </c>
      <c r="BV32" s="18">
        <f t="shared" ca="1" si="16"/>
        <v>22168242.309999995</v>
      </c>
      <c r="BW32" s="18">
        <f t="shared" ca="1" si="16"/>
        <v>269544.62</v>
      </c>
      <c r="BX32" s="18">
        <f t="shared" ca="1" si="16"/>
        <v>0</v>
      </c>
      <c r="BY32" s="18">
        <f t="shared" ca="1" si="16"/>
        <v>0</v>
      </c>
      <c r="BZ32" s="18">
        <f t="shared" ca="1" si="16"/>
        <v>4781307.9800000004</v>
      </c>
      <c r="CA32" s="18">
        <f t="shared" ca="1" si="20"/>
        <v>148991556.92000002</v>
      </c>
      <c r="CB32" s="18">
        <f t="shared" ca="1" si="20"/>
        <v>537298.26</v>
      </c>
      <c r="CC32" s="18">
        <f t="shared" ca="1" si="20"/>
        <v>28476424.57</v>
      </c>
      <c r="CD32" s="18">
        <f t="shared" ca="1" si="20"/>
        <v>0</v>
      </c>
      <c r="CE32" s="18">
        <f t="shared" ca="1" si="20"/>
        <v>0</v>
      </c>
      <c r="CF32" s="18">
        <f t="shared" ca="1" si="20"/>
        <v>716976.22</v>
      </c>
      <c r="CG32" s="18">
        <f t="shared" ca="1" si="20"/>
        <v>3789107.56</v>
      </c>
      <c r="CH32" s="18">
        <f t="shared" ca="1" si="20"/>
        <v>344885.73</v>
      </c>
      <c r="CI32" s="19">
        <f t="shared" ca="1" si="25"/>
        <v>217225860.84999999</v>
      </c>
      <c r="CJ32" s="18">
        <f t="shared" ca="1" si="22"/>
        <v>2321214.61</v>
      </c>
      <c r="CK32" s="18">
        <f t="shared" ca="1" si="22"/>
        <v>48672983.820003994</v>
      </c>
      <c r="CL32" s="19">
        <f t="shared" ca="1" si="26"/>
        <v>165819928.88999999</v>
      </c>
      <c r="CM32" s="18">
        <f t="shared" ca="1" si="23"/>
        <v>8501313.8900000006</v>
      </c>
      <c r="CN32" s="18">
        <f t="shared" ca="1" si="23"/>
        <v>157318615</v>
      </c>
      <c r="CO32" s="19">
        <f t="shared" ca="1" si="27"/>
        <v>411733.529996</v>
      </c>
      <c r="CP32" s="18">
        <f t="shared" ca="1" si="21"/>
        <v>238791.29999599999</v>
      </c>
      <c r="CQ32" s="18">
        <f t="shared" ca="1" si="21"/>
        <v>172942.23</v>
      </c>
      <c r="CR32" s="18">
        <f t="shared" ca="1" si="21"/>
        <v>37266203.399999999</v>
      </c>
      <c r="CS32" s="18">
        <f t="shared" ca="1" si="21"/>
        <v>0</v>
      </c>
      <c r="CT32" s="18">
        <f t="shared" ca="1" si="21"/>
        <v>100168.63999999998</v>
      </c>
      <c r="CU32" s="19">
        <f t="shared" ca="1" si="9"/>
        <v>9362780950.4056129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266071865.51977807</v>
      </c>
      <c r="E33" s="18">
        <f t="shared" ca="1" si="17"/>
        <v>136386794.32977834</v>
      </c>
      <c r="F33" s="18">
        <f t="shared" ca="1" si="17"/>
        <v>50785406.489999831</v>
      </c>
      <c r="G33" s="18">
        <f t="shared" ca="1" si="17"/>
        <v>78899664.699999914</v>
      </c>
      <c r="H33" s="18">
        <f t="shared" ca="1" si="17"/>
        <v>8665912.5199999977</v>
      </c>
      <c r="I33" s="18">
        <f t="shared" ca="1" si="17"/>
        <v>103946827.00000092</v>
      </c>
      <c r="J33" s="18">
        <f t="shared" ca="1" si="17"/>
        <v>2916014.2499999967</v>
      </c>
      <c r="K33" s="18">
        <f t="shared" ca="1" si="17"/>
        <v>942577.84999999986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173286724.89000005</v>
      </c>
      <c r="P33" s="18">
        <f t="shared" ca="1" si="17"/>
        <v>0</v>
      </c>
      <c r="Q33" s="18">
        <f t="shared" ca="1" si="17"/>
        <v>1850</v>
      </c>
      <c r="R33" s="18">
        <f t="shared" ca="1" si="17"/>
        <v>0</v>
      </c>
      <c r="S33" s="18">
        <f t="shared" ca="1" si="17"/>
        <v>0</v>
      </c>
      <c r="T33" s="18">
        <f t="shared" ca="1" si="11"/>
        <v>1924718569.4586093</v>
      </c>
      <c r="U33" s="18">
        <f t="shared" ca="1" si="18"/>
        <v>123565375.09999993</v>
      </c>
      <c r="V33" s="18">
        <f t="shared" ca="1" si="18"/>
        <v>38509371.759999856</v>
      </c>
      <c r="W33" s="18">
        <f t="shared" ca="1" si="18"/>
        <v>654234661.93001509</v>
      </c>
      <c r="X33" s="18">
        <f t="shared" ca="1" si="18"/>
        <v>7921104.4699988449</v>
      </c>
      <c r="Y33" s="18">
        <f t="shared" ca="1" si="18"/>
        <v>76624427.760000095</v>
      </c>
      <c r="Z33" s="18">
        <f t="shared" ca="1" si="18"/>
        <v>50320171.240000136</v>
      </c>
      <c r="AA33" s="18">
        <f t="shared" ca="1" si="18"/>
        <v>122933.87999999998</v>
      </c>
      <c r="AB33" s="18">
        <f t="shared" ca="1" si="18"/>
        <v>0</v>
      </c>
      <c r="AC33" s="18">
        <f t="shared" ca="1" si="18"/>
        <v>3294018.0299998568</v>
      </c>
      <c r="AD33" s="18">
        <f t="shared" ca="1" si="18"/>
        <v>28402321.209996145</v>
      </c>
      <c r="AE33" s="18">
        <f t="shared" ca="1" si="18"/>
        <v>17800</v>
      </c>
      <c r="AF33" s="18">
        <f t="shared" ca="1" si="18"/>
        <v>1070184.0699999998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467647</v>
      </c>
      <c r="AK33" s="18">
        <f t="shared" ca="1" si="15"/>
        <v>166692.66000000006</v>
      </c>
      <c r="AL33" s="18">
        <f t="shared" ca="1" si="15"/>
        <v>0</v>
      </c>
      <c r="AM33" s="18">
        <f t="shared" ca="1" si="15"/>
        <v>14790</v>
      </c>
      <c r="AN33" s="18">
        <f t="shared" ca="1" si="15"/>
        <v>0</v>
      </c>
      <c r="AO33" s="18">
        <f t="shared" ca="1" si="15"/>
        <v>0</v>
      </c>
      <c r="AP33" s="18">
        <f t="shared" ca="1" si="15"/>
        <v>942734.23000000056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378804828.36999923</v>
      </c>
      <c r="AU33" s="18">
        <f t="shared" ca="1" si="15"/>
        <v>36761989.530024134</v>
      </c>
      <c r="AV33" s="18">
        <f t="shared" ca="1" si="15"/>
        <v>7431676.3899998721</v>
      </c>
      <c r="AW33" s="18">
        <f t="shared" ca="1" si="15"/>
        <v>0</v>
      </c>
      <c r="AX33" s="18">
        <f t="shared" ca="1" si="15"/>
        <v>6532411.1200030893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40614073.249996252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1785240.6999999618</v>
      </c>
      <c r="BO33" s="18">
        <f t="shared" ca="1" si="19"/>
        <v>0</v>
      </c>
      <c r="BP33" s="18">
        <f t="shared" ca="1" si="16"/>
        <v>84151974.899999976</v>
      </c>
      <c r="BQ33" s="18">
        <f t="shared" ca="1" si="16"/>
        <v>692440.94999999972</v>
      </c>
      <c r="BR33" s="18">
        <f t="shared" ca="1" si="16"/>
        <v>6800540.9599999981</v>
      </c>
      <c r="BS33" s="18">
        <f t="shared" ca="1" si="16"/>
        <v>16782322.72000001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41492.130000000005</v>
      </c>
      <c r="BX33" s="18">
        <f t="shared" ca="1" si="16"/>
        <v>0</v>
      </c>
      <c r="BY33" s="18">
        <f t="shared" ca="1" si="16"/>
        <v>0</v>
      </c>
      <c r="BZ33" s="18">
        <f t="shared" ca="1" si="16"/>
        <v>7864159.7599999988</v>
      </c>
      <c r="CA33" s="18">
        <f t="shared" ca="1" si="20"/>
        <v>177575143.71999922</v>
      </c>
      <c r="CB33" s="18">
        <f t="shared" ca="1" si="20"/>
        <v>0</v>
      </c>
      <c r="CC33" s="18">
        <f t="shared" ca="1" si="20"/>
        <v>16494125.639999999</v>
      </c>
      <c r="CD33" s="18">
        <f t="shared" ca="1" si="20"/>
        <v>0</v>
      </c>
      <c r="CE33" s="18">
        <f t="shared" ca="1" si="20"/>
        <v>0</v>
      </c>
      <c r="CF33" s="18">
        <f t="shared" ca="1" si="20"/>
        <v>50610</v>
      </c>
      <c r="CG33" s="18">
        <f t="shared" ca="1" si="20"/>
        <v>739202.96999999962</v>
      </c>
      <c r="CH33" s="18">
        <f t="shared" ca="1" si="20"/>
        <v>7616864.6100000013</v>
      </c>
      <c r="CI33" s="19">
        <f t="shared" ca="1" si="25"/>
        <v>215865042.86999977</v>
      </c>
      <c r="CJ33" s="18">
        <f t="shared" ca="1" si="22"/>
        <v>29283074.21999979</v>
      </c>
      <c r="CK33" s="18">
        <f t="shared" ca="1" si="22"/>
        <v>2853773.5699999994</v>
      </c>
      <c r="CL33" s="19">
        <f t="shared" ca="1" si="26"/>
        <v>183728195.07999998</v>
      </c>
      <c r="CM33" s="18">
        <f t="shared" ca="1" si="23"/>
        <v>5070871.4800000004</v>
      </c>
      <c r="CN33" s="18">
        <f t="shared" ca="1" si="23"/>
        <v>178657323.59999999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4264793.2200000165</v>
      </c>
      <c r="CS33" s="18">
        <f t="shared" ca="1" si="21"/>
        <v>0</v>
      </c>
      <c r="CT33" s="18">
        <f t="shared" ca="1" si="21"/>
        <v>0</v>
      </c>
      <c r="CU33" s="19">
        <f t="shared" ca="1" si="9"/>
        <v>4477093508.6384201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16458138.110000297</v>
      </c>
      <c r="E34" s="18">
        <f t="shared" ca="1" si="17"/>
        <v>11728437.140000278</v>
      </c>
      <c r="F34" s="18">
        <f t="shared" ca="1" si="17"/>
        <v>953779.3399999995</v>
      </c>
      <c r="G34" s="18">
        <f t="shared" ca="1" si="17"/>
        <v>3775921.6300000204</v>
      </c>
      <c r="H34" s="18">
        <f t="shared" ca="1" si="17"/>
        <v>3573.54</v>
      </c>
      <c r="I34" s="18">
        <f t="shared" ca="1" si="17"/>
        <v>30028872.060000621</v>
      </c>
      <c r="J34" s="18">
        <f t="shared" ca="1" si="17"/>
        <v>0</v>
      </c>
      <c r="K34" s="18">
        <f t="shared" ca="1" si="17"/>
        <v>1251724.2699999993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6718764.8899999931</v>
      </c>
      <c r="P34" s="18">
        <f t="shared" ca="1" si="17"/>
        <v>5655676.8499999996</v>
      </c>
      <c r="Q34" s="18">
        <f t="shared" ca="1" si="17"/>
        <v>22357.66</v>
      </c>
      <c r="R34" s="18">
        <f t="shared" ca="1" si="17"/>
        <v>0</v>
      </c>
      <c r="S34" s="18">
        <f t="shared" ca="1" si="17"/>
        <v>0</v>
      </c>
      <c r="T34" s="18">
        <f t="shared" ca="1" si="11"/>
        <v>717195787.100106</v>
      </c>
      <c r="U34" s="18">
        <f t="shared" ca="1" si="18"/>
        <v>3008584.97</v>
      </c>
      <c r="V34" s="18">
        <f t="shared" ca="1" si="18"/>
        <v>15264138.68000051</v>
      </c>
      <c r="W34" s="18">
        <f t="shared" ca="1" si="18"/>
        <v>323628290.71990144</v>
      </c>
      <c r="X34" s="18">
        <f t="shared" ca="1" si="18"/>
        <v>0</v>
      </c>
      <c r="Y34" s="18">
        <f t="shared" ca="1" si="18"/>
        <v>3665146.42</v>
      </c>
      <c r="Z34" s="18">
        <f t="shared" ca="1" si="18"/>
        <v>7622826.0599999949</v>
      </c>
      <c r="AA34" s="18">
        <f t="shared" ca="1" si="18"/>
        <v>3235.5599999999995</v>
      </c>
      <c r="AB34" s="18">
        <f t="shared" ca="1" si="18"/>
        <v>0</v>
      </c>
      <c r="AC34" s="18">
        <f t="shared" ca="1" si="18"/>
        <v>433420.23000000347</v>
      </c>
      <c r="AD34" s="18">
        <f t="shared" ca="1" si="18"/>
        <v>6950658.1499999771</v>
      </c>
      <c r="AE34" s="18">
        <f t="shared" ca="1" si="18"/>
        <v>0</v>
      </c>
      <c r="AF34" s="18">
        <f t="shared" ca="1" si="18"/>
        <v>48158.900000000009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381607.63999999996</v>
      </c>
      <c r="AK34" s="18">
        <f t="shared" ca="1" si="15"/>
        <v>65337.560000000034</v>
      </c>
      <c r="AL34" s="18">
        <f t="shared" ca="1" si="15"/>
        <v>0</v>
      </c>
      <c r="AM34" s="18">
        <f t="shared" ca="1" si="15"/>
        <v>1224891.1200000001</v>
      </c>
      <c r="AN34" s="18">
        <f t="shared" ca="1" si="15"/>
        <v>0</v>
      </c>
      <c r="AO34" s="18">
        <f t="shared" ca="1" si="15"/>
        <v>0</v>
      </c>
      <c r="AP34" s="18">
        <f t="shared" ca="1" si="15"/>
        <v>5278.36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18129303.770000141</v>
      </c>
      <c r="AU34" s="18">
        <f t="shared" ca="1" si="15"/>
        <v>285401.60000000137</v>
      </c>
      <c r="AV34" s="18">
        <f t="shared" ca="1" si="15"/>
        <v>477802.84999999288</v>
      </c>
      <c r="AW34" s="18">
        <f t="shared" ca="1" si="15"/>
        <v>0</v>
      </c>
      <c r="AX34" s="18">
        <f t="shared" ca="1" si="15"/>
        <v>517765.8400000016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2975646.67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1046396.8499999907</v>
      </c>
      <c r="BO34" s="18">
        <f t="shared" ca="1" si="19"/>
        <v>0</v>
      </c>
      <c r="BP34" s="18">
        <f t="shared" ca="1" si="16"/>
        <v>625181.1100000001</v>
      </c>
      <c r="BQ34" s="18">
        <f t="shared" ca="1" si="16"/>
        <v>0</v>
      </c>
      <c r="BR34" s="18">
        <f t="shared" ca="1" si="16"/>
        <v>88747.449999999968</v>
      </c>
      <c r="BS34" s="18">
        <f t="shared" ca="1" si="16"/>
        <v>1453618.4100000034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2328825.6699999995</v>
      </c>
      <c r="CA34" s="18">
        <f t="shared" ca="1" si="20"/>
        <v>48967190.70000001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10618860.81000014</v>
      </c>
      <c r="CS34" s="18">
        <f t="shared" ca="1" si="21"/>
        <v>0</v>
      </c>
      <c r="CT34" s="18">
        <f t="shared" ca="1" si="21"/>
        <v>0</v>
      </c>
      <c r="CU34" s="19">
        <f t="shared" ca="1" si="9"/>
        <v>1227151210.5800092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71207077.389999986</v>
      </c>
      <c r="E35" s="18">
        <f t="shared" ca="1" si="17"/>
        <v>13493714.9</v>
      </c>
      <c r="F35" s="18">
        <f t="shared" ca="1" si="17"/>
        <v>57713362.489999987</v>
      </c>
      <c r="G35" s="18">
        <f t="shared" ca="1" si="17"/>
        <v>0</v>
      </c>
      <c r="H35" s="18">
        <f t="shared" ca="1" si="17"/>
        <v>108509266.02999999</v>
      </c>
      <c r="I35" s="18">
        <f t="shared" ca="1" si="17"/>
        <v>7448413.0300000003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129130437.44</v>
      </c>
      <c r="P35" s="18">
        <f t="shared" ca="1" si="17"/>
        <v>0</v>
      </c>
      <c r="Q35" s="18">
        <f t="shared" ca="1" si="17"/>
        <v>12578906.529999999</v>
      </c>
      <c r="R35" s="18">
        <f t="shared" ca="1" si="17"/>
        <v>0</v>
      </c>
      <c r="S35" s="18">
        <f t="shared" ca="1" si="17"/>
        <v>0</v>
      </c>
      <c r="T35" s="18">
        <f t="shared" ca="1" si="11"/>
        <v>45046.42</v>
      </c>
      <c r="U35" s="18">
        <f t="shared" ca="1" si="18"/>
        <v>0</v>
      </c>
      <c r="V35" s="18">
        <f t="shared" ca="1" si="18"/>
        <v>0</v>
      </c>
      <c r="W35" s="18">
        <f t="shared" ca="1" si="18"/>
        <v>45468209.109999999</v>
      </c>
      <c r="X35" s="18">
        <f t="shared" ca="1" si="18"/>
        <v>0</v>
      </c>
      <c r="Y35" s="18">
        <f t="shared" ca="1" si="18"/>
        <v>54810258.219999999</v>
      </c>
      <c r="Z35" s="18">
        <f t="shared" ca="1" si="18"/>
        <v>21164522.520000003</v>
      </c>
      <c r="AA35" s="18">
        <f t="shared" ca="1" si="18"/>
        <v>0</v>
      </c>
      <c r="AB35" s="18">
        <f t="shared" ca="1" si="18"/>
        <v>0</v>
      </c>
      <c r="AC35" s="18">
        <f t="shared" ca="1" si="18"/>
        <v>1932214.8</v>
      </c>
      <c r="AD35" s="18">
        <f t="shared" ca="1" si="18"/>
        <v>20762127.739999998</v>
      </c>
      <c r="AE35" s="18">
        <f t="shared" ca="1" si="18"/>
        <v>0</v>
      </c>
      <c r="AF35" s="18">
        <f t="shared" ca="1" si="18"/>
        <v>2065457.98</v>
      </c>
      <c r="AG35" s="18">
        <f t="shared" ca="1" si="18"/>
        <v>0</v>
      </c>
      <c r="AH35" s="18">
        <f t="shared" ca="1" si="18"/>
        <v>6841528.3200000003</v>
      </c>
      <c r="AI35" s="18">
        <f t="shared" ca="1" si="18"/>
        <v>0</v>
      </c>
      <c r="AJ35" s="18">
        <f t="shared" ca="1" si="18"/>
        <v>290276.96999999997</v>
      </c>
      <c r="AK35" s="18">
        <f t="shared" ca="1" si="15"/>
        <v>13070.12</v>
      </c>
      <c r="AL35" s="18">
        <f t="shared" ca="1" si="15"/>
        <v>0</v>
      </c>
      <c r="AM35" s="18">
        <f t="shared" ca="1" si="15"/>
        <v>101883653.5</v>
      </c>
      <c r="AN35" s="18">
        <f t="shared" ca="1" si="15"/>
        <v>4259231.1399999997</v>
      </c>
      <c r="AO35" s="18">
        <f t="shared" ca="1" si="15"/>
        <v>2624712.2200000002</v>
      </c>
      <c r="AP35" s="18">
        <f t="shared" ca="1" si="15"/>
        <v>16733875.819999998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263628355.66</v>
      </c>
      <c r="AU35" s="18">
        <f t="shared" ca="1" si="15"/>
        <v>8185056.3300000001</v>
      </c>
      <c r="AV35" s="18">
        <f t="shared" ca="1" si="15"/>
        <v>3216304.15</v>
      </c>
      <c r="AW35" s="18">
        <f t="shared" ca="1" si="15"/>
        <v>0</v>
      </c>
      <c r="AX35" s="18">
        <f t="shared" ca="1" si="15"/>
        <v>2345499.3199999998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26103404.629999999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10037365.66</v>
      </c>
      <c r="BQ35" s="18">
        <f t="shared" ca="1" si="16"/>
        <v>2917226.85</v>
      </c>
      <c r="BR35" s="18">
        <f t="shared" ca="1" si="16"/>
        <v>3587379.71</v>
      </c>
      <c r="BS35" s="18">
        <f t="shared" ca="1" si="16"/>
        <v>1301469735.5500002</v>
      </c>
      <c r="BT35" s="18">
        <f t="shared" ca="1" si="16"/>
        <v>0</v>
      </c>
      <c r="BU35" s="18">
        <f t="shared" ca="1" si="16"/>
        <v>0</v>
      </c>
      <c r="BV35" s="18">
        <f t="shared" ca="1" si="16"/>
        <v>48267766.729999997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982463.38</v>
      </c>
      <c r="CI35" s="19">
        <f t="shared" ca="1" si="25"/>
        <v>24392976.98</v>
      </c>
      <c r="CJ35" s="18">
        <f t="shared" ca="1" si="22"/>
        <v>155888.42000000001</v>
      </c>
      <c r="CK35" s="18">
        <f t="shared" ca="1" si="22"/>
        <v>24237088.559999999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17665211</v>
      </c>
      <c r="CS35" s="18">
        <f t="shared" ca="1" si="21"/>
        <v>0</v>
      </c>
      <c r="CT35" s="18">
        <f t="shared" ca="1" si="21"/>
        <v>0</v>
      </c>
      <c r="CU35" s="19">
        <f t="shared" ca="1" si="9"/>
        <v>2320850082.1500001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31033628.630000003</v>
      </c>
      <c r="E36" s="18">
        <f t="shared" ca="1" si="17"/>
        <v>5488359</v>
      </c>
      <c r="F36" s="18">
        <f t="shared" ca="1" si="17"/>
        <v>12388495.630000003</v>
      </c>
      <c r="G36" s="18">
        <f t="shared" ca="1" si="17"/>
        <v>13156774</v>
      </c>
      <c r="H36" s="18">
        <f t="shared" ca="1" si="17"/>
        <v>0</v>
      </c>
      <c r="I36" s="18">
        <f t="shared" ca="1" si="17"/>
        <v>15643279</v>
      </c>
      <c r="J36" s="18">
        <f t="shared" ca="1" si="17"/>
        <v>857362.51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18523923</v>
      </c>
      <c r="P36" s="18">
        <f t="shared" ca="1" si="17"/>
        <v>0</v>
      </c>
      <c r="Q36" s="18">
        <f t="shared" ca="1" si="17"/>
        <v>21848</v>
      </c>
      <c r="R36" s="18">
        <f t="shared" ca="1" si="17"/>
        <v>0</v>
      </c>
      <c r="S36" s="18">
        <f t="shared" ca="1" si="17"/>
        <v>0</v>
      </c>
      <c r="T36" s="18">
        <f t="shared" ca="1" si="11"/>
        <v>388450515.09000003</v>
      </c>
      <c r="U36" s="18">
        <f t="shared" ca="1" si="18"/>
        <v>4482010</v>
      </c>
      <c r="V36" s="18">
        <f t="shared" ca="1" si="18"/>
        <v>25073158</v>
      </c>
      <c r="W36" s="18">
        <f t="shared" ca="1" si="18"/>
        <v>372739426.98000002</v>
      </c>
      <c r="X36" s="18">
        <f t="shared" ca="1" si="18"/>
        <v>7557796</v>
      </c>
      <c r="Y36" s="18">
        <f t="shared" ca="1" si="18"/>
        <v>9482625.5300000012</v>
      </c>
      <c r="Z36" s="18">
        <f t="shared" ca="1" si="18"/>
        <v>11116448</v>
      </c>
      <c r="AA36" s="18">
        <f t="shared" ca="1" si="18"/>
        <v>0</v>
      </c>
      <c r="AB36" s="18">
        <f t="shared" ca="1" si="18"/>
        <v>0</v>
      </c>
      <c r="AC36" s="18">
        <f t="shared" ca="1" si="18"/>
        <v>1348031</v>
      </c>
      <c r="AD36" s="18">
        <f t="shared" ca="1" si="18"/>
        <v>5264855</v>
      </c>
      <c r="AE36" s="18">
        <f t="shared" ca="1" si="18"/>
        <v>0</v>
      </c>
      <c r="AF36" s="18">
        <f t="shared" ca="1" si="18"/>
        <v>109178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872806</v>
      </c>
      <c r="AK36" s="18">
        <f t="shared" ca="1" si="15"/>
        <v>271937</v>
      </c>
      <c r="AL36" s="18">
        <f t="shared" ca="1" si="15"/>
        <v>0</v>
      </c>
      <c r="AM36" s="18">
        <f t="shared" ca="1" si="15"/>
        <v>4182095</v>
      </c>
      <c r="AN36" s="18">
        <f t="shared" ca="1" si="15"/>
        <v>0</v>
      </c>
      <c r="AO36" s="18">
        <f t="shared" ca="1" si="15"/>
        <v>0</v>
      </c>
      <c r="AP36" s="18">
        <f t="shared" ca="1" si="15"/>
        <v>499199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33484400</v>
      </c>
      <c r="AU36" s="18">
        <f t="shared" ca="1" si="15"/>
        <v>3624285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20078250.390000001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3014236</v>
      </c>
      <c r="BQ36" s="18">
        <f t="shared" ca="1" si="16"/>
        <v>295293</v>
      </c>
      <c r="BR36" s="18">
        <f t="shared" ca="1" si="16"/>
        <v>4578877</v>
      </c>
      <c r="BS36" s="18">
        <f t="shared" ca="1" si="16"/>
        <v>5492890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337974026.79000008</v>
      </c>
      <c r="CJ36" s="18">
        <f t="shared" ca="1" si="22"/>
        <v>0</v>
      </c>
      <c r="CK36" s="18">
        <f t="shared" ca="1" si="22"/>
        <v>185908353.89000002</v>
      </c>
      <c r="CL36" s="19">
        <f t="shared" ca="1" si="26"/>
        <v>152065672.9000001</v>
      </c>
      <c r="CM36" s="18">
        <f t="shared" ca="1" si="23"/>
        <v>0</v>
      </c>
      <c r="CN36" s="18">
        <f t="shared" ca="1" si="23"/>
        <v>152065672.9000001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8935141.4800000004</v>
      </c>
      <c r="CS36" s="18">
        <f t="shared" ca="1" si="21"/>
        <v>0</v>
      </c>
      <c r="CT36" s="18">
        <f t="shared" ca="1" si="21"/>
        <v>0</v>
      </c>
      <c r="CU36" s="19">
        <f t="shared" ca="1" si="9"/>
        <v>1315007521.4000001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545415090.69000006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328811838.18000001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874226928.87000012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671387138.30998254</v>
      </c>
      <c r="E38" s="18">
        <f t="shared" ca="1" si="17"/>
        <v>99970410.329977587</v>
      </c>
      <c r="F38" s="18">
        <f t="shared" ca="1" si="17"/>
        <v>395228111.97000498</v>
      </c>
      <c r="G38" s="18">
        <f t="shared" ca="1" si="17"/>
        <v>176188616.00999999</v>
      </c>
      <c r="H38" s="18">
        <f t="shared" ca="1" si="17"/>
        <v>24878723.140000001</v>
      </c>
      <c r="I38" s="18">
        <f t="shared" ca="1" si="17"/>
        <v>21708882.620000001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94493697.429999992</v>
      </c>
      <c r="P38" s="18">
        <f t="shared" ca="1" si="17"/>
        <v>314514.03999999998</v>
      </c>
      <c r="Q38" s="18">
        <f t="shared" ca="1" si="17"/>
        <v>8459491.1600000001</v>
      </c>
      <c r="R38" s="18">
        <f t="shared" ca="1" si="17"/>
        <v>0</v>
      </c>
      <c r="S38" s="18">
        <f t="shared" ca="1" si="17"/>
        <v>0</v>
      </c>
      <c r="T38" s="18">
        <f t="shared" ca="1" si="11"/>
        <v>600511617.17000008</v>
      </c>
      <c r="U38" s="18">
        <f t="shared" ca="1" si="18"/>
        <v>0</v>
      </c>
      <c r="V38" s="18">
        <f t="shared" ca="1" si="18"/>
        <v>70958754.280000001</v>
      </c>
      <c r="W38" s="18">
        <f t="shared" ca="1" si="18"/>
        <v>773097893.88</v>
      </c>
      <c r="X38" s="18">
        <f t="shared" ca="1" si="18"/>
        <v>1500</v>
      </c>
      <c r="Y38" s="18">
        <f t="shared" ca="1" si="18"/>
        <v>30880694.16</v>
      </c>
      <c r="Z38" s="18">
        <f t="shared" ca="1" si="18"/>
        <v>46167077.509999998</v>
      </c>
      <c r="AA38" s="18">
        <f t="shared" ca="1" si="18"/>
        <v>0</v>
      </c>
      <c r="AB38" s="18">
        <f t="shared" ca="1" si="18"/>
        <v>0</v>
      </c>
      <c r="AC38" s="18">
        <f t="shared" ca="1" si="18"/>
        <v>5967087.1499999994</v>
      </c>
      <c r="AD38" s="18">
        <f t="shared" ca="1" si="18"/>
        <v>26632247.860000003</v>
      </c>
      <c r="AE38" s="18">
        <f t="shared" ca="1" si="18"/>
        <v>2955386</v>
      </c>
      <c r="AF38" s="18">
        <f t="shared" ca="1" si="18"/>
        <v>5105570.13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484944.47000000003</v>
      </c>
      <c r="AK38" s="18">
        <f t="shared" ca="1" si="28"/>
        <v>264443.8</v>
      </c>
      <c r="AL38" s="18">
        <f t="shared" ca="1" si="28"/>
        <v>0</v>
      </c>
      <c r="AM38" s="18">
        <f t="shared" ca="1" si="28"/>
        <v>155597290.14000002</v>
      </c>
      <c r="AN38" s="18">
        <f t="shared" ca="1" si="28"/>
        <v>0</v>
      </c>
      <c r="AO38" s="18">
        <f t="shared" ca="1" si="28"/>
        <v>0</v>
      </c>
      <c r="AP38" s="18">
        <f t="shared" ca="1" si="28"/>
        <v>6426199.7000000002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27940741.530000001</v>
      </c>
      <c r="BE38" s="18">
        <f t="shared" ca="1" si="19"/>
        <v>-2348965.39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151097.88</v>
      </c>
      <c r="BM38" s="18">
        <f t="shared" ca="1" si="19"/>
        <v>9785.2000000000007</v>
      </c>
      <c r="BN38" s="18">
        <f t="shared" ca="1" si="19"/>
        <v>2905652.16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70555963.780000001</v>
      </c>
      <c r="BQ38" s="18">
        <f t="shared" ca="1" si="29"/>
        <v>2176475.61</v>
      </c>
      <c r="BR38" s="18">
        <f t="shared" ca="1" si="29"/>
        <v>11894813.549999999</v>
      </c>
      <c r="BS38" s="18">
        <f t="shared" ca="1" si="29"/>
        <v>24998015.390000001</v>
      </c>
      <c r="BT38" s="18">
        <f t="shared" ca="1" si="29"/>
        <v>0</v>
      </c>
      <c r="BU38" s="18">
        <f t="shared" ca="1" si="29"/>
        <v>0</v>
      </c>
      <c r="BV38" s="18">
        <f t="shared" ca="1" si="29"/>
        <v>17068295.200000003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380347.14</v>
      </c>
      <c r="CA38" s="18">
        <f t="shared" ca="1" si="29"/>
        <v>22770930.420000002</v>
      </c>
      <c r="CB38" s="18">
        <f t="shared" ca="1" si="29"/>
        <v>0</v>
      </c>
      <c r="CC38" s="18">
        <f t="shared" ca="1" si="20"/>
        <v>265577.25</v>
      </c>
      <c r="CD38" s="18">
        <f t="shared" ca="1" si="20"/>
        <v>699829.33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67040675.530004598</v>
      </c>
      <c r="CJ38" s="18">
        <f t="shared" ca="1" si="22"/>
        <v>14229.97</v>
      </c>
      <c r="CK38" s="18">
        <f t="shared" ca="1" si="22"/>
        <v>0</v>
      </c>
      <c r="CL38" s="19">
        <f t="shared" ca="1" si="26"/>
        <v>52822203.719999999</v>
      </c>
      <c r="CM38" s="18">
        <f t="shared" ca="1" si="23"/>
        <v>16403135.7700001</v>
      </c>
      <c r="CN38" s="18">
        <f t="shared" ca="1" si="23"/>
        <v>36419067.949999899</v>
      </c>
      <c r="CO38" s="19">
        <f t="shared" ca="1" si="27"/>
        <v>14204241.840004601</v>
      </c>
      <c r="CP38" s="18">
        <f t="shared" ca="1" si="21"/>
        <v>0</v>
      </c>
      <c r="CQ38" s="18">
        <f t="shared" ca="1" si="21"/>
        <v>14204241.840004601</v>
      </c>
      <c r="CR38" s="18">
        <f t="shared" ca="1" si="21"/>
        <v>938104.59</v>
      </c>
      <c r="CS38" s="18">
        <f t="shared" ca="1" si="21"/>
        <v>0</v>
      </c>
      <c r="CT38" s="18">
        <f t="shared" ca="1" si="21"/>
        <v>0</v>
      </c>
      <c r="CU38" s="19">
        <f t="shared" ca="1" si="9"/>
        <v>2793740492.1199875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88610745.780000001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76743635.25</v>
      </c>
      <c r="F39" s="18">
        <f t="shared" ca="1" si="30"/>
        <v>11867110.529999999</v>
      </c>
      <c r="G39" s="18">
        <f t="shared" ca="1" si="30"/>
        <v>0</v>
      </c>
      <c r="H39" s="18">
        <f t="shared" ca="1" si="30"/>
        <v>0</v>
      </c>
      <c r="I39" s="18">
        <f t="shared" ca="1" si="30"/>
        <v>65445518.560000002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2124590011.4199998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2999387.68</v>
      </c>
      <c r="V39" s="18">
        <f t="shared" ca="1" si="31"/>
        <v>58445853.93</v>
      </c>
      <c r="W39" s="18">
        <f t="shared" ca="1" si="31"/>
        <v>175221544.13999999</v>
      </c>
      <c r="X39" s="18">
        <f t="shared" ca="1" si="31"/>
        <v>0</v>
      </c>
      <c r="Y39" s="18">
        <f t="shared" ca="1" si="31"/>
        <v>35621.480000000003</v>
      </c>
      <c r="Z39" s="18">
        <f t="shared" ca="1" si="31"/>
        <v>1131882.1100000001</v>
      </c>
      <c r="AA39" s="18">
        <f t="shared" ca="1" si="31"/>
        <v>0</v>
      </c>
      <c r="AB39" s="18">
        <f t="shared" ca="1" si="31"/>
        <v>0</v>
      </c>
      <c r="AC39" s="18">
        <f t="shared" ca="1" si="31"/>
        <v>5367223.25</v>
      </c>
      <c r="AD39" s="18">
        <f t="shared" ca="1" si="31"/>
        <v>9569653.3800000008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278617.3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142024.87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16613334.9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23805486.859999999</v>
      </c>
      <c r="BO39" s="18">
        <f t="shared" ca="1" si="32"/>
        <v>0</v>
      </c>
      <c r="BP39" s="18">
        <f t="shared" ca="1" si="29"/>
        <v>110856.5</v>
      </c>
      <c r="BQ39" s="18">
        <f t="shared" ca="1" si="29"/>
        <v>0</v>
      </c>
      <c r="BR39" s="18">
        <f t="shared" ca="1" si="29"/>
        <v>0</v>
      </c>
      <c r="BS39" s="18">
        <f t="shared" ca="1" si="29"/>
        <v>1344272.7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81709354.260000005</v>
      </c>
      <c r="CJ39" s="18">
        <f t="shared" ca="1" si="22"/>
        <v>0</v>
      </c>
      <c r="CK39" s="18">
        <f t="shared" ca="1" si="22"/>
        <v>0</v>
      </c>
      <c r="CL39" s="19">
        <f t="shared" ca="1" si="26"/>
        <v>81709354.260000005</v>
      </c>
      <c r="CM39" s="18">
        <f t="shared" ca="1" si="23"/>
        <v>1367513.04</v>
      </c>
      <c r="CN39" s="18">
        <f t="shared" ca="1" si="23"/>
        <v>80341841.219999999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953794.64</v>
      </c>
      <c r="CS39" s="18">
        <f t="shared" ca="1" si="34"/>
        <v>0</v>
      </c>
      <c r="CT39" s="18">
        <f t="shared" ca="1" si="34"/>
        <v>0</v>
      </c>
      <c r="CU39" s="19">
        <f t="shared" ca="1" si="9"/>
        <v>2656375183.7600002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24770572.049999997</v>
      </c>
      <c r="E40" s="18">
        <f t="shared" ca="1" si="30"/>
        <v>3576781.3499999996</v>
      </c>
      <c r="F40" s="18">
        <f t="shared" ca="1" si="30"/>
        <v>14902186.34</v>
      </c>
      <c r="G40" s="18">
        <f t="shared" ca="1" si="30"/>
        <v>6291604.3600000003</v>
      </c>
      <c r="H40" s="18">
        <f t="shared" ca="1" si="30"/>
        <v>1306645.2748449999</v>
      </c>
      <c r="I40" s="18">
        <f t="shared" ca="1" si="30"/>
        <v>24261429.559999999</v>
      </c>
      <c r="J40" s="18">
        <f t="shared" ca="1" si="30"/>
        <v>0</v>
      </c>
      <c r="K40" s="18">
        <f t="shared" ca="1" si="30"/>
        <v>9313425.3399999999</v>
      </c>
      <c r="L40" s="18">
        <f t="shared" ca="1" si="30"/>
        <v>0</v>
      </c>
      <c r="M40" s="18">
        <f t="shared" ca="1" si="30"/>
        <v>0</v>
      </c>
      <c r="N40" s="18">
        <f t="shared" ca="1" si="30"/>
        <v>257155</v>
      </c>
      <c r="O40" s="18">
        <f t="shared" ca="1" si="30"/>
        <v>62296210.876759999</v>
      </c>
      <c r="P40" s="18">
        <f t="shared" ca="1" si="30"/>
        <v>0</v>
      </c>
      <c r="Q40" s="18">
        <f t="shared" ca="1" si="30"/>
        <v>3133343.141361</v>
      </c>
      <c r="R40" s="18">
        <f t="shared" ca="1" si="30"/>
        <v>0</v>
      </c>
      <c r="S40" s="18">
        <f t="shared" ca="1" si="30"/>
        <v>0</v>
      </c>
      <c r="T40" s="18">
        <f t="shared" ca="1" si="11"/>
        <v>8004234089.6011295</v>
      </c>
      <c r="U40" s="18">
        <f t="shared" ca="1" si="31"/>
        <v>2460482.27</v>
      </c>
      <c r="V40" s="18">
        <f t="shared" ca="1" si="31"/>
        <v>251233409.39074999</v>
      </c>
      <c r="W40" s="18">
        <f t="shared" ca="1" si="31"/>
        <v>10415663.640000001</v>
      </c>
      <c r="X40" s="18">
        <f t="shared" ca="1" si="31"/>
        <v>0</v>
      </c>
      <c r="Y40" s="18">
        <f t="shared" ca="1" si="31"/>
        <v>12684489.576484</v>
      </c>
      <c r="Z40" s="18">
        <f t="shared" ca="1" si="31"/>
        <v>6583485.7071909998</v>
      </c>
      <c r="AA40" s="18">
        <f t="shared" ca="1" si="31"/>
        <v>0</v>
      </c>
      <c r="AB40" s="18">
        <f t="shared" ca="1" si="31"/>
        <v>0</v>
      </c>
      <c r="AC40" s="18">
        <f t="shared" ca="1" si="31"/>
        <v>653001.715616</v>
      </c>
      <c r="AD40" s="18">
        <f t="shared" ca="1" si="31"/>
        <v>10742985.173610002</v>
      </c>
      <c r="AE40" s="18">
        <f t="shared" ca="1" si="31"/>
        <v>2850</v>
      </c>
      <c r="AF40" s="18">
        <f t="shared" ca="1" si="31"/>
        <v>523832.8</v>
      </c>
      <c r="AG40" s="18">
        <f t="shared" ca="1" si="31"/>
        <v>5203547.34</v>
      </c>
      <c r="AH40" s="18">
        <f t="shared" ca="1" si="31"/>
        <v>7250204.0694220001</v>
      </c>
      <c r="AI40" s="18">
        <f t="shared" ca="1" si="31"/>
        <v>0</v>
      </c>
      <c r="AJ40" s="18">
        <f t="shared" ca="1" si="31"/>
        <v>2538162.0499999998</v>
      </c>
      <c r="AK40" s="18">
        <f t="shared" ca="1" si="28"/>
        <v>21626.52</v>
      </c>
      <c r="AL40" s="18">
        <f t="shared" ca="1" si="28"/>
        <v>0</v>
      </c>
      <c r="AM40" s="18">
        <f t="shared" ca="1" si="28"/>
        <v>872594.73</v>
      </c>
      <c r="AN40" s="18">
        <f t="shared" ca="1" si="28"/>
        <v>0</v>
      </c>
      <c r="AO40" s="18">
        <f t="shared" ca="1" si="28"/>
        <v>0</v>
      </c>
      <c r="AP40" s="18">
        <f t="shared" ca="1" si="28"/>
        <v>54001.29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74005176.606317997</v>
      </c>
      <c r="AU40" s="18">
        <f t="shared" ca="1" si="28"/>
        <v>3026011.7385580004</v>
      </c>
      <c r="AV40" s="18">
        <f t="shared" ca="1" si="28"/>
        <v>0</v>
      </c>
      <c r="AW40" s="18">
        <f t="shared" ca="1" si="28"/>
        <v>0</v>
      </c>
      <c r="AX40" s="18">
        <f t="shared" ca="1" si="28"/>
        <v>2576987.634846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2224718.4920920003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4229891.7529960005</v>
      </c>
      <c r="BO40" s="18">
        <f t="shared" ca="1" si="32"/>
        <v>0</v>
      </c>
      <c r="BP40" s="18">
        <f t="shared" ca="1" si="29"/>
        <v>37673771.702126004</v>
      </c>
      <c r="BQ40" s="18">
        <f t="shared" ca="1" si="29"/>
        <v>13432598.060000001</v>
      </c>
      <c r="BR40" s="18">
        <f t="shared" ca="1" si="29"/>
        <v>58002976.349999994</v>
      </c>
      <c r="BS40" s="18">
        <f t="shared" ca="1" si="29"/>
        <v>5971115.68609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13535.83</v>
      </c>
      <c r="BX40" s="18">
        <f t="shared" ca="1" si="29"/>
        <v>0</v>
      </c>
      <c r="BY40" s="18">
        <f t="shared" ca="1" si="29"/>
        <v>0</v>
      </c>
      <c r="BZ40" s="18">
        <f t="shared" ca="1" si="29"/>
        <v>530461.37</v>
      </c>
      <c r="CA40" s="18">
        <f t="shared" ca="1" si="29"/>
        <v>25341376.68</v>
      </c>
      <c r="CB40" s="18">
        <f t="shared" ca="1" si="29"/>
        <v>0</v>
      </c>
      <c r="CC40" s="18">
        <f t="shared" ca="1" si="29"/>
        <v>766673.88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157716.73000000001</v>
      </c>
      <c r="CH40" s="18">
        <f t="shared" ca="1" si="33"/>
        <v>2117.38</v>
      </c>
      <c r="CI40" s="19">
        <f t="shared" ca="1" si="25"/>
        <v>57364701.159999996</v>
      </c>
      <c r="CJ40" s="18">
        <f t="shared" ca="1" si="22"/>
        <v>0</v>
      </c>
      <c r="CK40" s="18">
        <f t="shared" ca="1" si="22"/>
        <v>0</v>
      </c>
      <c r="CL40" s="19">
        <f t="shared" ca="1" si="26"/>
        <v>57364701.159999996</v>
      </c>
      <c r="CM40" s="18">
        <f t="shared" ca="1" si="23"/>
        <v>0</v>
      </c>
      <c r="CN40" s="18">
        <f t="shared" ca="1" si="23"/>
        <v>57364701.159999996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15671115.979723001</v>
      </c>
      <c r="CS40" s="18">
        <f t="shared" ca="1" si="34"/>
        <v>625081694.42320895</v>
      </c>
      <c r="CT40" s="18">
        <f t="shared" ca="1" si="34"/>
        <v>0</v>
      </c>
      <c r="CU40" s="19">
        <f t="shared" ca="1" si="9"/>
        <v>9366885848.5731258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7596959.9299999997</v>
      </c>
      <c r="E41" s="18">
        <f t="shared" ca="1" si="30"/>
        <v>1286144.2</v>
      </c>
      <c r="F41" s="18">
        <f t="shared" ca="1" si="30"/>
        <v>3388820.21</v>
      </c>
      <c r="G41" s="18">
        <f t="shared" ca="1" si="30"/>
        <v>2921995.52</v>
      </c>
      <c r="H41" s="18">
        <f t="shared" ca="1" si="30"/>
        <v>41224.590000000004</v>
      </c>
      <c r="I41" s="18">
        <f t="shared" ca="1" si="30"/>
        <v>1368606.87</v>
      </c>
      <c r="J41" s="18">
        <f t="shared" ca="1" si="30"/>
        <v>0</v>
      </c>
      <c r="K41" s="18">
        <f t="shared" ca="1" si="30"/>
        <v>90623.45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19960524.82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394673332.43000001</v>
      </c>
      <c r="X41" s="18">
        <f t="shared" ca="1" si="31"/>
        <v>6327429.6100000003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312560.29000000004</v>
      </c>
      <c r="AD41" s="18">
        <f t="shared" ca="1" si="31"/>
        <v>256962.03999999998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23278169.919999998</v>
      </c>
      <c r="AU41" s="18">
        <f t="shared" ca="1" si="28"/>
        <v>769984.73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2570396.5499999998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7946542.4900000002</v>
      </c>
      <c r="BO41" s="18">
        <f t="shared" ca="1" si="32"/>
        <v>0</v>
      </c>
      <c r="BP41" s="18">
        <f t="shared" ca="1" si="29"/>
        <v>1581277.1600000001</v>
      </c>
      <c r="BQ41" s="18">
        <f t="shared" ca="1" si="29"/>
        <v>0</v>
      </c>
      <c r="BR41" s="18">
        <f t="shared" ca="1" si="29"/>
        <v>1896381.28</v>
      </c>
      <c r="BS41" s="18">
        <f t="shared" ca="1" si="29"/>
        <v>674892.14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469345868.30000013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9138.83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32947659.640000165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283281.42999999155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151093.51000000007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33391173.410000157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10066946.610000001</v>
      </c>
      <c r="E43" s="18">
        <f t="shared" ca="1" si="30"/>
        <v>5622382.5300000599</v>
      </c>
      <c r="F43" s="18">
        <f t="shared" ca="1" si="30"/>
        <v>208967.80000000008</v>
      </c>
      <c r="G43" s="18">
        <f t="shared" ca="1" si="30"/>
        <v>4235596.2799999416</v>
      </c>
      <c r="H43" s="18">
        <f t="shared" ca="1" si="30"/>
        <v>0</v>
      </c>
      <c r="I43" s="18">
        <f t="shared" ca="1" si="30"/>
        <v>5361809.0599999642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405627.39</v>
      </c>
      <c r="P43" s="18">
        <f t="shared" ca="1" si="30"/>
        <v>0</v>
      </c>
      <c r="Q43" s="18">
        <f t="shared" ca="1" si="30"/>
        <v>106437.98</v>
      </c>
      <c r="R43" s="18">
        <f t="shared" ca="1" si="30"/>
        <v>0</v>
      </c>
      <c r="S43" s="18">
        <f t="shared" ca="1" si="30"/>
        <v>0</v>
      </c>
      <c r="T43" s="18">
        <f t="shared" ca="1" si="11"/>
        <v>67050779.219999962</v>
      </c>
      <c r="U43" s="18">
        <f t="shared" ca="1" si="31"/>
        <v>1162242.45</v>
      </c>
      <c r="V43" s="18">
        <f t="shared" ca="1" si="31"/>
        <v>1190694.149999972</v>
      </c>
      <c r="W43" s="18">
        <f t="shared" ca="1" si="31"/>
        <v>45653438.039999895</v>
      </c>
      <c r="X43" s="18">
        <f t="shared" ca="1" si="31"/>
        <v>0</v>
      </c>
      <c r="Y43" s="18">
        <f t="shared" ca="1" si="31"/>
        <v>34632.959999999999</v>
      </c>
      <c r="Z43" s="18">
        <f t="shared" ca="1" si="31"/>
        <v>222100.12000000023</v>
      </c>
      <c r="AA43" s="18">
        <f t="shared" ca="1" si="31"/>
        <v>0</v>
      </c>
      <c r="AB43" s="18">
        <f t="shared" ca="1" si="31"/>
        <v>0</v>
      </c>
      <c r="AC43" s="18">
        <f t="shared" ca="1" si="31"/>
        <v>144425.50999999643</v>
      </c>
      <c r="AD43" s="18">
        <f t="shared" ca="1" si="31"/>
        <v>127372.47000000881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240429.61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2700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40227962.720000364</v>
      </c>
      <c r="AU43" s="18">
        <f t="shared" ca="1" si="28"/>
        <v>2401909.8300000089</v>
      </c>
      <c r="AV43" s="18">
        <f t="shared" ca="1" si="28"/>
        <v>516479.36999999941</v>
      </c>
      <c r="AW43" s="18">
        <f t="shared" ca="1" si="28"/>
        <v>0</v>
      </c>
      <c r="AX43" s="18">
        <f t="shared" ca="1" si="28"/>
        <v>441821.5699999975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19148786.190000199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72676.999999999869</v>
      </c>
      <c r="BM43" s="18">
        <f t="shared" ca="1" si="32"/>
        <v>0</v>
      </c>
      <c r="BN43" s="18">
        <f t="shared" ca="1" si="32"/>
        <v>193273.31000000043</v>
      </c>
      <c r="BO43" s="18">
        <f t="shared" ca="1" si="32"/>
        <v>0</v>
      </c>
      <c r="BP43" s="18">
        <f t="shared" ca="1" si="29"/>
        <v>17663239.899999999</v>
      </c>
      <c r="BQ43" s="18">
        <f t="shared" ca="1" si="29"/>
        <v>0</v>
      </c>
      <c r="BR43" s="18">
        <f t="shared" ca="1" si="29"/>
        <v>61758.540000000008</v>
      </c>
      <c r="BS43" s="18">
        <f t="shared" ca="1" si="29"/>
        <v>8911967.500000013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221409511.50000042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7037308.2299999753</v>
      </c>
      <c r="E44" s="18">
        <f t="shared" ca="1" si="30"/>
        <v>5439614.0799999731</v>
      </c>
      <c r="F44" s="18">
        <f t="shared" ca="1" si="30"/>
        <v>0</v>
      </c>
      <c r="G44" s="18">
        <f t="shared" ca="1" si="30"/>
        <v>1597694.150000002</v>
      </c>
      <c r="H44" s="18">
        <f t="shared" ca="1" si="30"/>
        <v>0</v>
      </c>
      <c r="I44" s="18">
        <f t="shared" ca="1" si="30"/>
        <v>15124967.959999816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2071555.8399999978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320737813.75990009</v>
      </c>
      <c r="U44" s="18">
        <f t="shared" ca="1" si="31"/>
        <v>9343006.3999999911</v>
      </c>
      <c r="V44" s="18">
        <f t="shared" ca="1" si="31"/>
        <v>41052173.159999952</v>
      </c>
      <c r="W44" s="18">
        <f t="shared" ca="1" si="31"/>
        <v>335582489.76000941</v>
      </c>
      <c r="X44" s="18">
        <f t="shared" ca="1" si="31"/>
        <v>0</v>
      </c>
      <c r="Y44" s="18">
        <f t="shared" ca="1" si="31"/>
        <v>45003.909999999996</v>
      </c>
      <c r="Z44" s="18">
        <f t="shared" ca="1" si="31"/>
        <v>138849.08999999994</v>
      </c>
      <c r="AA44" s="18">
        <f t="shared" ca="1" si="31"/>
        <v>0</v>
      </c>
      <c r="AB44" s="18">
        <f t="shared" ca="1" si="31"/>
        <v>0</v>
      </c>
      <c r="AC44" s="18">
        <f t="shared" ca="1" si="31"/>
        <v>744748.91999999678</v>
      </c>
      <c r="AD44" s="18">
        <f t="shared" ca="1" si="31"/>
        <v>368127.19999999949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279382.33999999997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19595.09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14503979.590000331</v>
      </c>
      <c r="AU44" s="18">
        <f t="shared" ca="1" si="28"/>
        <v>783430.23000000382</v>
      </c>
      <c r="AV44" s="18">
        <f t="shared" ca="1" si="28"/>
        <v>713881.49000000337</v>
      </c>
      <c r="AW44" s="18">
        <f t="shared" ca="1" si="28"/>
        <v>0</v>
      </c>
      <c r="AX44" s="18">
        <f t="shared" ca="1" si="28"/>
        <v>701499.76000000408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11157167.749998985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4466780.3100000387</v>
      </c>
      <c r="BO44" s="18">
        <f t="shared" ca="1" si="32"/>
        <v>0</v>
      </c>
      <c r="BP44" s="18">
        <f t="shared" ca="1" si="29"/>
        <v>201785.93000000034</v>
      </c>
      <c r="BQ44" s="18">
        <f t="shared" ca="1" si="29"/>
        <v>0</v>
      </c>
      <c r="BR44" s="18">
        <f t="shared" ca="1" si="29"/>
        <v>427.18</v>
      </c>
      <c r="BS44" s="18">
        <f t="shared" ca="1" si="29"/>
        <v>601531.38999999803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4200</v>
      </c>
      <c r="BX44" s="18">
        <f t="shared" ca="1" si="29"/>
        <v>0</v>
      </c>
      <c r="BY44" s="18">
        <f t="shared" ca="1" si="29"/>
        <v>0</v>
      </c>
      <c r="BZ44" s="18">
        <f t="shared" ca="1" si="29"/>
        <v>2655923.0900000008</v>
      </c>
      <c r="CA44" s="18">
        <f t="shared" ca="1" si="29"/>
        <v>44956340.329999827</v>
      </c>
      <c r="CB44" s="18">
        <f t="shared" ca="1" si="29"/>
        <v>0</v>
      </c>
      <c r="CC44" s="18">
        <f t="shared" ca="1" si="29"/>
        <v>551447.84999999986</v>
      </c>
      <c r="CD44" s="18">
        <f t="shared" ca="1" si="29"/>
        <v>0</v>
      </c>
      <c r="CE44" s="18">
        <f t="shared" ca="1" si="33"/>
        <v>0</v>
      </c>
      <c r="CF44" s="18">
        <f t="shared" ca="1" si="33"/>
        <v>7680</v>
      </c>
      <c r="CG44" s="18">
        <f t="shared" ca="1" si="33"/>
        <v>81200.929999999993</v>
      </c>
      <c r="CH44" s="18">
        <f t="shared" ca="1" si="33"/>
        <v>0</v>
      </c>
      <c r="CI44" s="19">
        <f t="shared" ca="1" si="25"/>
        <v>32393517.799999997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652611.15999999992</v>
      </c>
      <c r="CL44" s="19">
        <f t="shared" ca="1" si="26"/>
        <v>31740906.639999997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568670.15</v>
      </c>
      <c r="CN44" s="18">
        <f t="shared" ca="1" si="37"/>
        <v>31172236.489999998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1175604.8500000047</v>
      </c>
      <c r="CS44" s="18">
        <f t="shared" ca="1" si="34"/>
        <v>0</v>
      </c>
      <c r="CT44" s="18">
        <f t="shared" ca="1" si="34"/>
        <v>0</v>
      </c>
      <c r="CU44" s="19">
        <f t="shared" ref="CU44:CU58" ca="1" si="38">+D44+SUM(H44:CI44)+SUM(CR44:CT44)</f>
        <v>847501420.13990831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12781589.849999968</v>
      </c>
      <c r="E45" s="18">
        <f t="shared" ca="1" si="30"/>
        <v>3525764.4299999764</v>
      </c>
      <c r="F45" s="18">
        <f t="shared" ca="1" si="30"/>
        <v>6256565.0699999975</v>
      </c>
      <c r="G45" s="18">
        <f t="shared" ca="1" si="30"/>
        <v>2999260.349999994</v>
      </c>
      <c r="H45" s="18">
        <f t="shared" ca="1" si="30"/>
        <v>0</v>
      </c>
      <c r="I45" s="18">
        <f t="shared" ca="1" si="30"/>
        <v>10936066.05000007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523287653.01997769</v>
      </c>
      <c r="X45" s="18">
        <f t="shared" ca="1" si="31"/>
        <v>7605987.2500000428</v>
      </c>
      <c r="Y45" s="18">
        <f t="shared" ca="1" si="31"/>
        <v>527420.53</v>
      </c>
      <c r="Z45" s="18">
        <f t="shared" ca="1" si="31"/>
        <v>3896635.1500004265</v>
      </c>
      <c r="AA45" s="18">
        <f t="shared" ca="1" si="31"/>
        <v>1352.19</v>
      </c>
      <c r="AB45" s="18">
        <f t="shared" ca="1" si="31"/>
        <v>0</v>
      </c>
      <c r="AC45" s="18">
        <f t="shared" ca="1" si="31"/>
        <v>532449.36000000406</v>
      </c>
      <c r="AD45" s="18">
        <f t="shared" ca="1" si="31"/>
        <v>1068566.5400000145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269440.43</v>
      </c>
      <c r="AK45" s="18">
        <f t="shared" ca="1" si="28"/>
        <v>524090.50999999774</v>
      </c>
      <c r="AL45" s="18">
        <f t="shared" ca="1" si="28"/>
        <v>0</v>
      </c>
      <c r="AM45" s="18">
        <f t="shared" ca="1" si="28"/>
        <v>271294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37740297.079999991</v>
      </c>
      <c r="AU45" s="18">
        <f t="shared" ca="1" si="28"/>
        <v>22727710.339999687</v>
      </c>
      <c r="AV45" s="18">
        <f t="shared" ca="1" si="28"/>
        <v>169438.67000000077</v>
      </c>
      <c r="AW45" s="18">
        <f t="shared" ca="1" si="28"/>
        <v>0</v>
      </c>
      <c r="AX45" s="18">
        <f t="shared" ca="1" si="28"/>
        <v>167425.16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5380758.219999766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3074162.3899999983</v>
      </c>
      <c r="BQ45" s="18">
        <f t="shared" ca="1" si="29"/>
        <v>0</v>
      </c>
      <c r="BR45" s="18">
        <f t="shared" ca="1" si="29"/>
        <v>6425611.459999999</v>
      </c>
      <c r="BS45" s="18">
        <f t="shared" ca="1" si="29"/>
        <v>472892.51000000042</v>
      </c>
      <c r="BT45" s="18">
        <f t="shared" ca="1" si="29"/>
        <v>0</v>
      </c>
      <c r="BU45" s="18">
        <f t="shared" ca="1" si="29"/>
        <v>0</v>
      </c>
      <c r="BV45" s="18">
        <f t="shared" ca="1" si="29"/>
        <v>1084171.75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1538596.3000000007</v>
      </c>
      <c r="CB45" s="18">
        <f t="shared" ca="1" si="29"/>
        <v>0</v>
      </c>
      <c r="CC45" s="18">
        <f t="shared" ca="1" si="33"/>
        <v>-87888.399999999965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100354.84999999998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640499601.36997759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16103966.73</v>
      </c>
      <c r="E46" s="18">
        <f t="shared" ca="1" si="30"/>
        <v>71365.460000000006</v>
      </c>
      <c r="F46" s="18">
        <f t="shared" ca="1" si="30"/>
        <v>9380176.5199999996</v>
      </c>
      <c r="G46" s="18">
        <f t="shared" ca="1" si="30"/>
        <v>6652424.75</v>
      </c>
      <c r="H46" s="18">
        <f t="shared" ca="1" si="30"/>
        <v>86464.39</v>
      </c>
      <c r="I46" s="18">
        <f t="shared" ca="1" si="30"/>
        <v>445639.78</v>
      </c>
      <c r="J46" s="18">
        <f t="shared" ca="1" si="30"/>
        <v>0</v>
      </c>
      <c r="K46" s="18">
        <f t="shared" ca="1" si="30"/>
        <v>92319482.199999988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14433304.48</v>
      </c>
      <c r="P46" s="18">
        <f t="shared" ca="1" si="30"/>
        <v>0</v>
      </c>
      <c r="Q46" s="18">
        <f t="shared" ca="1" si="30"/>
        <v>4582351.97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51169588.659999996</v>
      </c>
      <c r="X46" s="18">
        <f t="shared" ca="1" si="31"/>
        <v>189467.85</v>
      </c>
      <c r="Y46" s="18">
        <f t="shared" ca="1" si="31"/>
        <v>18227709.609999999</v>
      </c>
      <c r="Z46" s="18">
        <f t="shared" ca="1" si="31"/>
        <v>40122994.890000001</v>
      </c>
      <c r="AA46" s="18">
        <f t="shared" ca="1" si="31"/>
        <v>0</v>
      </c>
      <c r="AB46" s="18">
        <f t="shared" ca="1" si="31"/>
        <v>0</v>
      </c>
      <c r="AC46" s="18">
        <f t="shared" ca="1" si="31"/>
        <v>39497.17</v>
      </c>
      <c r="AD46" s="18">
        <f t="shared" ca="1" si="31"/>
        <v>5202246.62</v>
      </c>
      <c r="AE46" s="18">
        <f t="shared" ca="1" si="31"/>
        <v>0</v>
      </c>
      <c r="AF46" s="18">
        <f t="shared" ca="1" si="31"/>
        <v>531027.01</v>
      </c>
      <c r="AG46" s="18">
        <f t="shared" ca="1" si="31"/>
        <v>-13965494.65</v>
      </c>
      <c r="AH46" s="18">
        <f t="shared" ca="1" si="31"/>
        <v>0</v>
      </c>
      <c r="AI46" s="18">
        <f t="shared" ca="1" si="31"/>
        <v>76017297.850000009</v>
      </c>
      <c r="AJ46" s="18">
        <f t="shared" ca="1" si="31"/>
        <v>0</v>
      </c>
      <c r="AK46" s="18">
        <f t="shared" ca="1" si="28"/>
        <v>2654.68</v>
      </c>
      <c r="AL46" s="18">
        <f t="shared" ca="1" si="28"/>
        <v>0</v>
      </c>
      <c r="AM46" s="18">
        <f t="shared" ca="1" si="28"/>
        <v>5045835.7200000007</v>
      </c>
      <c r="AN46" s="18">
        <f t="shared" ca="1" si="28"/>
        <v>0</v>
      </c>
      <c r="AO46" s="18">
        <f t="shared" ca="1" si="28"/>
        <v>0</v>
      </c>
      <c r="AP46" s="18">
        <f t="shared" ca="1" si="28"/>
        <v>434614.1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44369838.899999999</v>
      </c>
      <c r="AU46" s="18">
        <f t="shared" ca="1" si="28"/>
        <v>2474684.4900000002</v>
      </c>
      <c r="AV46" s="18">
        <f t="shared" ca="1" si="28"/>
        <v>465506.7</v>
      </c>
      <c r="AW46" s="18">
        <f t="shared" ca="1" si="28"/>
        <v>0</v>
      </c>
      <c r="AX46" s="18">
        <f t="shared" ca="1" si="28"/>
        <v>464831.23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7069378.3699999992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3134.95</v>
      </c>
      <c r="BM46" s="18">
        <f t="shared" ca="1" si="32"/>
        <v>0</v>
      </c>
      <c r="BN46" s="18">
        <f t="shared" ca="1" si="32"/>
        <v>49557027.209999993</v>
      </c>
      <c r="BO46" s="18">
        <f t="shared" ca="1" si="32"/>
        <v>0</v>
      </c>
      <c r="BP46" s="18">
        <f t="shared" ca="1" si="29"/>
        <v>17316868.98</v>
      </c>
      <c r="BQ46" s="18">
        <f t="shared" ca="1" si="29"/>
        <v>327293.05999999994</v>
      </c>
      <c r="BR46" s="18">
        <f t="shared" ca="1" si="29"/>
        <v>15768026.530000001</v>
      </c>
      <c r="BS46" s="18">
        <f t="shared" ca="1" si="29"/>
        <v>2903257.7199999997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210432</v>
      </c>
      <c r="CI46" s="19">
        <f t="shared" ca="1" si="25"/>
        <v>18306466.640000001</v>
      </c>
      <c r="CJ46" s="18">
        <f t="shared" ca="1" si="36"/>
        <v>0</v>
      </c>
      <c r="CK46" s="18">
        <f t="shared" ca="1" si="36"/>
        <v>18306466.640000001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9570697.1300000008</v>
      </c>
      <c r="CS46" s="18">
        <f t="shared" ca="1" si="34"/>
        <v>0</v>
      </c>
      <c r="CT46" s="18">
        <f t="shared" ca="1" si="34"/>
        <v>0</v>
      </c>
      <c r="CU46" s="19">
        <f t="shared" ca="1" si="38"/>
        <v>479796092.97000003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390169.75999999983</v>
      </c>
      <c r="E47" s="18">
        <f t="shared" ca="1" si="30"/>
        <v>25443</v>
      </c>
      <c r="F47" s="18">
        <f t="shared" ca="1" si="30"/>
        <v>0</v>
      </c>
      <c r="G47" s="18">
        <f t="shared" ca="1" si="30"/>
        <v>364726.75999999983</v>
      </c>
      <c r="H47" s="18">
        <f t="shared" ca="1" si="30"/>
        <v>368912.75</v>
      </c>
      <c r="I47" s="18">
        <f t="shared" ca="1" si="30"/>
        <v>92360.77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211966.7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347539.87000000029</v>
      </c>
      <c r="X47" s="18">
        <f t="shared" ca="1" si="31"/>
        <v>0</v>
      </c>
      <c r="Y47" s="18">
        <f t="shared" ca="1" si="31"/>
        <v>53519.72</v>
      </c>
      <c r="Z47" s="18">
        <f t="shared" ca="1" si="31"/>
        <v>342510</v>
      </c>
      <c r="AA47" s="18">
        <f t="shared" ca="1" si="31"/>
        <v>0</v>
      </c>
      <c r="AB47" s="18">
        <f t="shared" ca="1" si="31"/>
        <v>0</v>
      </c>
      <c r="AC47" s="18">
        <f t="shared" ca="1" si="31"/>
        <v>1045.0999999999999</v>
      </c>
      <c r="AD47" s="18">
        <f t="shared" ca="1" si="31"/>
        <v>14395.92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994.79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4450353.42</v>
      </c>
      <c r="AU47" s="18">
        <f t="shared" ca="1" si="28"/>
        <v>83527.17</v>
      </c>
      <c r="AV47" s="18">
        <f t="shared" ca="1" si="28"/>
        <v>0.8</v>
      </c>
      <c r="AW47" s="18">
        <f t="shared" ca="1" si="28"/>
        <v>0</v>
      </c>
      <c r="AX47" s="18">
        <f t="shared" ca="1" si="28"/>
        <v>0.8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5848.52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344928.02999999991</v>
      </c>
      <c r="BO47" s="18">
        <f t="shared" ca="1" si="32"/>
        <v>0</v>
      </c>
      <c r="BP47" s="18">
        <f t="shared" ca="1" si="29"/>
        <v>79085.190000000031</v>
      </c>
      <c r="BQ47" s="18">
        <f t="shared" ca="1" si="29"/>
        <v>0</v>
      </c>
      <c r="BR47" s="18">
        <f t="shared" ca="1" si="29"/>
        <v>14491.980000000001</v>
      </c>
      <c r="BS47" s="18">
        <f t="shared" ca="1" si="29"/>
        <v>93485.62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1653091.46</v>
      </c>
      <c r="CJ47" s="18">
        <f t="shared" ca="1" si="36"/>
        <v>0</v>
      </c>
      <c r="CK47" s="18">
        <f t="shared" ca="1" si="36"/>
        <v>1653091.46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59252.599999999962</v>
      </c>
      <c r="CS47" s="18">
        <f t="shared" ca="1" si="34"/>
        <v>0</v>
      </c>
      <c r="CT47" s="18">
        <f t="shared" ca="1" si="34"/>
        <v>0</v>
      </c>
      <c r="CU47" s="19">
        <f t="shared" ca="1" si="38"/>
        <v>8610339.25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4290.1100000000006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1856710352.3200002</v>
      </c>
      <c r="U48" s="18">
        <f t="shared" ca="1" si="31"/>
        <v>2352075</v>
      </c>
      <c r="V48" s="18">
        <f t="shared" ca="1" si="31"/>
        <v>107163889.50999998</v>
      </c>
      <c r="W48" s="18">
        <f t="shared" ca="1" si="31"/>
        <v>784839343.18299997</v>
      </c>
      <c r="X48" s="18">
        <f t="shared" ca="1" si="31"/>
        <v>0</v>
      </c>
      <c r="Y48" s="18">
        <f t="shared" ca="1" si="31"/>
        <v>0</v>
      </c>
      <c r="Z48" s="18">
        <f t="shared" ca="1" si="31"/>
        <v>612521.34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184891.38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162971686.91999999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163476.74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2751367.08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54936562.07</v>
      </c>
      <c r="CJ48" s="18">
        <f t="shared" ca="1" si="36"/>
        <v>0</v>
      </c>
      <c r="CK48" s="18">
        <f t="shared" ca="1" si="36"/>
        <v>25181494.780000001</v>
      </c>
      <c r="CL48" s="19">
        <f t="shared" ca="1" si="26"/>
        <v>29755067.289999999</v>
      </c>
      <c r="CM48" s="18">
        <f t="shared" ca="1" si="37"/>
        <v>498489.48</v>
      </c>
      <c r="CN48" s="18">
        <f t="shared" ca="1" si="37"/>
        <v>29256577.809999999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7241463.0999999996</v>
      </c>
      <c r="CS48" s="18">
        <f t="shared" ca="1" si="34"/>
        <v>0</v>
      </c>
      <c r="CT48" s="18">
        <f t="shared" ca="1" si="34"/>
        <v>653017.69000000006</v>
      </c>
      <c r="CU48" s="19">
        <f t="shared" ca="1" si="38"/>
        <v>2980584936.4430003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13068352.430000003</v>
      </c>
      <c r="E49" s="18">
        <f t="shared" ca="1" si="30"/>
        <v>2672194.6500000008</v>
      </c>
      <c r="F49" s="18">
        <f t="shared" ca="1" si="30"/>
        <v>1046653.7000000001</v>
      </c>
      <c r="G49" s="18">
        <f t="shared" ca="1" si="30"/>
        <v>9349504.0800000019</v>
      </c>
      <c r="H49" s="18">
        <f t="shared" ca="1" si="30"/>
        <v>241351.97999999998</v>
      </c>
      <c r="I49" s="18">
        <f t="shared" ca="1" si="30"/>
        <v>4652712.1800000016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63028.83</v>
      </c>
      <c r="P49" s="18">
        <f t="shared" ca="1" si="30"/>
        <v>0</v>
      </c>
      <c r="Q49" s="18">
        <f t="shared" ca="1" si="30"/>
        <v>14243.2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682742520.67000031</v>
      </c>
      <c r="X49" s="18">
        <f t="shared" ca="1" si="31"/>
        <v>0</v>
      </c>
      <c r="Y49" s="18">
        <f t="shared" ca="1" si="31"/>
        <v>653358.46</v>
      </c>
      <c r="Z49" s="18">
        <f t="shared" ca="1" si="31"/>
        <v>701550.06</v>
      </c>
      <c r="AA49" s="18">
        <f t="shared" ca="1" si="31"/>
        <v>0</v>
      </c>
      <c r="AB49" s="18">
        <f t="shared" ca="1" si="31"/>
        <v>0</v>
      </c>
      <c r="AC49" s="18">
        <f t="shared" ca="1" si="31"/>
        <v>451471.94</v>
      </c>
      <c r="AD49" s="18">
        <f t="shared" ca="1" si="31"/>
        <v>7392749.7599999998</v>
      </c>
      <c r="AE49" s="18">
        <f t="shared" ca="1" si="31"/>
        <v>0</v>
      </c>
      <c r="AF49" s="18">
        <f t="shared" ca="1" si="31"/>
        <v>17971.96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27173.919999999998</v>
      </c>
      <c r="AK49" s="18">
        <f t="shared" ca="1" si="28"/>
        <v>0</v>
      </c>
      <c r="AL49" s="18">
        <f t="shared" ca="1" si="28"/>
        <v>0</v>
      </c>
      <c r="AM49" s="18">
        <f t="shared" ca="1" si="28"/>
        <v>49725</v>
      </c>
      <c r="AN49" s="18">
        <f t="shared" ca="1" si="28"/>
        <v>0</v>
      </c>
      <c r="AO49" s="18">
        <f t="shared" ca="1" si="28"/>
        <v>0</v>
      </c>
      <c r="AP49" s="18">
        <f t="shared" ca="1" si="28"/>
        <v>2228.25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34667932.989999995</v>
      </c>
      <c r="AU49" s="18">
        <f t="shared" ca="1" si="28"/>
        <v>4867488.97</v>
      </c>
      <c r="AV49" s="18">
        <f t="shared" ca="1" si="28"/>
        <v>1871565.52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8088073.4499999974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1498604.8700000006</v>
      </c>
      <c r="BO49" s="18">
        <f t="shared" ca="1" si="32"/>
        <v>0</v>
      </c>
      <c r="BP49" s="18">
        <f t="shared" ca="1" si="29"/>
        <v>36885887.460000001</v>
      </c>
      <c r="BQ49" s="18">
        <f t="shared" ca="1" si="29"/>
        <v>53024.13</v>
      </c>
      <c r="BR49" s="18">
        <f t="shared" ca="1" si="29"/>
        <v>152272.85999999999</v>
      </c>
      <c r="BS49" s="18">
        <f t="shared" ca="1" si="29"/>
        <v>1194318.5000000002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244677.72</v>
      </c>
      <c r="BZ49" s="18">
        <f t="shared" ca="1" si="29"/>
        <v>161941.47</v>
      </c>
      <c r="CA49" s="18">
        <f t="shared" ca="1" si="29"/>
        <v>75906651.239999995</v>
      </c>
      <c r="CB49" s="18">
        <f t="shared" ca="1" si="29"/>
        <v>686720</v>
      </c>
      <c r="CC49" s="18">
        <f t="shared" ca="1" si="33"/>
        <v>2230906.04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25242.75</v>
      </c>
      <c r="CH49" s="18">
        <f t="shared" ca="1" si="33"/>
        <v>0</v>
      </c>
      <c r="CI49" s="19">
        <f t="shared" ca="1" si="25"/>
        <v>27354509.079999998</v>
      </c>
      <c r="CJ49" s="18">
        <f t="shared" ca="1" si="36"/>
        <v>4017</v>
      </c>
      <c r="CK49" s="18">
        <f t="shared" ca="1" si="36"/>
        <v>1570312.08</v>
      </c>
      <c r="CL49" s="19">
        <f t="shared" ca="1" si="26"/>
        <v>25780180</v>
      </c>
      <c r="CM49" s="18">
        <f t="shared" ca="1" si="37"/>
        <v>0</v>
      </c>
      <c r="CN49" s="18">
        <f t="shared" ca="1" si="37"/>
        <v>25780180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3173630.1200000015</v>
      </c>
      <c r="CS49" s="18">
        <f t="shared" ca="1" si="34"/>
        <v>0</v>
      </c>
      <c r="CT49" s="18">
        <f t="shared" ca="1" si="34"/>
        <v>0</v>
      </c>
      <c r="CU49" s="19">
        <f t="shared" ca="1" si="38"/>
        <v>909145448.31000054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4370505.2799999993</v>
      </c>
      <c r="E50" s="18">
        <f t="shared" ca="1" si="30"/>
        <v>3232939.9</v>
      </c>
      <c r="F50" s="18">
        <f t="shared" ca="1" si="30"/>
        <v>240610.28</v>
      </c>
      <c r="G50" s="18">
        <f t="shared" ca="1" si="30"/>
        <v>896955.1</v>
      </c>
      <c r="H50" s="18">
        <f t="shared" ca="1" si="30"/>
        <v>3415.18</v>
      </c>
      <c r="I50" s="18">
        <f t="shared" ca="1" si="30"/>
        <v>9024330.0399999991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39809806.950000003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1008258308.6799999</v>
      </c>
      <c r="X50" s="18">
        <f t="shared" ca="1" si="31"/>
        <v>0</v>
      </c>
      <c r="Y50" s="18">
        <f t="shared" ca="1" si="31"/>
        <v>997554.87</v>
      </c>
      <c r="Z50" s="18">
        <f t="shared" ca="1" si="31"/>
        <v>348548.27</v>
      </c>
      <c r="AA50" s="18">
        <f t="shared" ca="1" si="31"/>
        <v>8422.7199999999993</v>
      </c>
      <c r="AB50" s="18">
        <f t="shared" ca="1" si="31"/>
        <v>63726</v>
      </c>
      <c r="AC50" s="18">
        <f t="shared" ca="1" si="31"/>
        <v>183611.91</v>
      </c>
      <c r="AD50" s="18">
        <f t="shared" ca="1" si="31"/>
        <v>470927</v>
      </c>
      <c r="AE50" s="18">
        <f t="shared" ca="1" si="31"/>
        <v>0</v>
      </c>
      <c r="AF50" s="18">
        <f t="shared" ca="1" si="31"/>
        <v>3476.33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334532.38</v>
      </c>
      <c r="AK50" s="18">
        <f t="shared" ca="1" si="28"/>
        <v>0</v>
      </c>
      <c r="AL50" s="18">
        <f t="shared" ca="1" si="28"/>
        <v>0</v>
      </c>
      <c r="AM50" s="18">
        <f t="shared" ca="1" si="28"/>
        <v>338135.24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18060401.07</v>
      </c>
      <c r="AU50" s="18">
        <f t="shared" ca="1" si="28"/>
        <v>222146.42</v>
      </c>
      <c r="AV50" s="18">
        <f t="shared" ca="1" si="28"/>
        <v>607214.43999999994</v>
      </c>
      <c r="AW50" s="18">
        <f t="shared" ca="1" si="28"/>
        <v>0</v>
      </c>
      <c r="AX50" s="18">
        <f t="shared" ca="1" si="28"/>
        <v>204113.82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12054520.26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7089003.3799999999</v>
      </c>
      <c r="BO50" s="18">
        <f t="shared" ca="1" si="32"/>
        <v>0</v>
      </c>
      <c r="BP50" s="18">
        <f t="shared" ca="1" si="29"/>
        <v>300207.89</v>
      </c>
      <c r="BQ50" s="18">
        <f t="shared" ca="1" si="29"/>
        <v>0</v>
      </c>
      <c r="BR50" s="18">
        <f t="shared" ca="1" si="29"/>
        <v>604291.27</v>
      </c>
      <c r="BS50" s="18">
        <f t="shared" ca="1" si="29"/>
        <v>830962.5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13146291.279999999</v>
      </c>
      <c r="CS50" s="18">
        <f t="shared" ca="1" si="34"/>
        <v>0</v>
      </c>
      <c r="CT50" s="18">
        <f t="shared" ca="1" si="34"/>
        <v>0</v>
      </c>
      <c r="CU50" s="19">
        <f t="shared" ca="1" si="38"/>
        <v>1117334453.1800001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77450374.309574783</v>
      </c>
      <c r="U51" s="18">
        <f t="shared" ca="1" si="31"/>
        <v>0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27256.120000000003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83750</v>
      </c>
      <c r="CJ51" s="18">
        <f t="shared" ca="1" si="36"/>
        <v>0</v>
      </c>
      <c r="CK51" s="18">
        <f t="shared" ca="1" si="36"/>
        <v>83750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724291670.95000005</v>
      </c>
      <c r="CS51" s="18">
        <f t="shared" ca="1" si="34"/>
        <v>68103</v>
      </c>
      <c r="CT51" s="18">
        <f t="shared" ca="1" si="34"/>
        <v>0</v>
      </c>
      <c r="CU51" s="19">
        <f t="shared" ca="1" si="38"/>
        <v>801921154.37957478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77737767.470000088</v>
      </c>
      <c r="E52" s="18">
        <f t="shared" ca="1" si="30"/>
        <v>35366081.710000113</v>
      </c>
      <c r="F52" s="18">
        <f t="shared" ca="1" si="30"/>
        <v>34152399.889999978</v>
      </c>
      <c r="G52" s="18">
        <f t="shared" ca="1" si="30"/>
        <v>8219285.870000002</v>
      </c>
      <c r="H52" s="18">
        <f t="shared" ca="1" si="30"/>
        <v>0</v>
      </c>
      <c r="I52" s="18">
        <f t="shared" ca="1" si="30"/>
        <v>8063515.0099999998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1917258.13</v>
      </c>
      <c r="P52" s="18">
        <f t="shared" ca="1" si="30"/>
        <v>0</v>
      </c>
      <c r="Q52" s="18">
        <f t="shared" ca="1" si="30"/>
        <v>53983.35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203668899.56</v>
      </c>
      <c r="X52" s="18">
        <f t="shared" ca="1" si="31"/>
        <v>156915.76999999999</v>
      </c>
      <c r="Y52" s="18">
        <f t="shared" ca="1" si="31"/>
        <v>2590572.4300000002</v>
      </c>
      <c r="Z52" s="18">
        <f t="shared" ca="1" si="31"/>
        <v>1234717.21</v>
      </c>
      <c r="AA52" s="18">
        <f t="shared" ca="1" si="31"/>
        <v>310.48</v>
      </c>
      <c r="AB52" s="18">
        <f t="shared" ca="1" si="31"/>
        <v>0</v>
      </c>
      <c r="AC52" s="18">
        <f t="shared" ca="1" si="31"/>
        <v>0</v>
      </c>
      <c r="AD52" s="18">
        <f t="shared" ca="1" si="31"/>
        <v>3725553.55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50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101153.04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37358271.049999997</v>
      </c>
      <c r="BE52" s="18">
        <f t="shared" ca="1" si="32"/>
        <v>452077.46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165885359.71000001</v>
      </c>
      <c r="BO52" s="18">
        <f t="shared" ca="1" si="32"/>
        <v>0</v>
      </c>
      <c r="BP52" s="18">
        <f t="shared" ca="1" si="29"/>
        <v>41076657.18</v>
      </c>
      <c r="BQ52" s="18">
        <f t="shared" ca="1" si="29"/>
        <v>239644.37</v>
      </c>
      <c r="BR52" s="18">
        <f t="shared" ca="1" si="29"/>
        <v>1679247.34</v>
      </c>
      <c r="BS52" s="18">
        <f t="shared" ca="1" si="29"/>
        <v>3137581.33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41689.599999999999</v>
      </c>
      <c r="CS52" s="18">
        <f t="shared" ca="1" si="34"/>
        <v>0</v>
      </c>
      <c r="CT52" s="18">
        <f t="shared" ca="1" si="34"/>
        <v>0</v>
      </c>
      <c r="CU52" s="19">
        <f t="shared" ca="1" si="38"/>
        <v>549125939.16000021</v>
      </c>
    </row>
    <row r="53" spans="1:99" ht="12.75" customHeight="1">
      <c r="A53" s="57" t="s">
        <v>239</v>
      </c>
      <c r="B53" s="17">
        <v>1058</v>
      </c>
      <c r="C53" s="58" t="s">
        <v>146</v>
      </c>
      <c r="D53" s="19">
        <f t="shared" ca="1" si="24"/>
        <v>18099917.600000001</v>
      </c>
      <c r="E53" s="18">
        <f t="shared" ca="1" si="30"/>
        <v>1094.92</v>
      </c>
      <c r="F53" s="18">
        <f t="shared" ca="1" si="30"/>
        <v>18098822.68</v>
      </c>
      <c r="G53" s="18">
        <f t="shared" ca="1" si="30"/>
        <v>0</v>
      </c>
      <c r="H53" s="18">
        <f t="shared" ca="1" si="30"/>
        <v>0</v>
      </c>
      <c r="I53" s="18">
        <f t="shared" ca="1" si="30"/>
        <v>5793.85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10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275738.32</v>
      </c>
      <c r="X53" s="18">
        <f t="shared" ca="1" si="31"/>
        <v>0</v>
      </c>
      <c r="Y53" s="18">
        <f t="shared" ca="1" si="31"/>
        <v>24753428.640000001</v>
      </c>
      <c r="Z53" s="18">
        <f t="shared" ca="1" si="31"/>
        <v>24917315.710000001</v>
      </c>
      <c r="AA53" s="18">
        <f t="shared" ca="1" si="31"/>
        <v>0</v>
      </c>
      <c r="AB53" s="18">
        <f t="shared" ca="1" si="31"/>
        <v>0</v>
      </c>
      <c r="AC53" s="18">
        <f t="shared" ca="1" si="31"/>
        <v>11777.69</v>
      </c>
      <c r="AD53" s="18">
        <f t="shared" ca="1" si="31"/>
        <v>2183829.29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1037424.14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5451.1</v>
      </c>
      <c r="AU53" s="18">
        <f t="shared" ca="1" si="28"/>
        <v>324</v>
      </c>
      <c r="AV53" s="18">
        <f t="shared" ca="1" si="28"/>
        <v>324</v>
      </c>
      <c r="AW53" s="18">
        <f t="shared" ca="1" si="28"/>
        <v>0</v>
      </c>
      <c r="AX53" s="18">
        <f t="shared" ca="1" si="28"/>
        <v>109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5112141.99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131522353.39</v>
      </c>
      <c r="BN53" s="18">
        <f t="shared" ca="1" si="32"/>
        <v>38046707.310000002</v>
      </c>
      <c r="BO53" s="18">
        <f t="shared" ca="1" si="32"/>
        <v>0</v>
      </c>
      <c r="BP53" s="18">
        <f t="shared" ca="1" si="29"/>
        <v>21.88</v>
      </c>
      <c r="BQ53" s="18">
        <f t="shared" ca="1" si="29"/>
        <v>0</v>
      </c>
      <c r="BR53" s="18">
        <f t="shared" ca="1" si="29"/>
        <v>0</v>
      </c>
      <c r="BS53" s="18">
        <f t="shared" ca="1" si="29"/>
        <v>2057.0700000000002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0</v>
      </c>
      <c r="CJ53" s="18">
        <f t="shared" ca="1" si="36"/>
        <v>0</v>
      </c>
      <c r="CK53" s="18">
        <f t="shared" ca="1" si="36"/>
        <v>0</v>
      </c>
      <c r="CL53" s="19">
        <f t="shared" ca="1" si="26"/>
        <v>0</v>
      </c>
      <c r="CM53" s="18">
        <f t="shared" ca="1" si="37"/>
        <v>0</v>
      </c>
      <c r="CN53" s="18">
        <f t="shared" ca="1" si="37"/>
        <v>0</v>
      </c>
      <c r="CO53" s="19">
        <f t="shared" ca="1" si="27"/>
        <v>0</v>
      </c>
      <c r="CP53" s="18">
        <f t="shared" ca="1" si="34"/>
        <v>0</v>
      </c>
      <c r="CQ53" s="18">
        <f t="shared" ca="1" si="34"/>
        <v>0</v>
      </c>
      <c r="CR53" s="18">
        <f t="shared" ca="1" si="34"/>
        <v>0</v>
      </c>
      <c r="CS53" s="18">
        <f t="shared" ca="1" si="34"/>
        <v>0</v>
      </c>
      <c r="CT53" s="18">
        <f t="shared" ca="1" si="34"/>
        <v>0</v>
      </c>
      <c r="CU53" s="19">
        <f t="shared" ref="CU53:CU54" ca="1" si="39">+D53+SUM(H53:CI53)+SUM(CR53:CT53)</f>
        <v>245974724.97999999</v>
      </c>
    </row>
    <row r="54" spans="1:99" ht="12.75" customHeight="1">
      <c r="A54" s="57" t="s">
        <v>241</v>
      </c>
      <c r="B54" s="17">
        <v>1059</v>
      </c>
      <c r="C54" s="58" t="s">
        <v>146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40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27841.87</v>
      </c>
      <c r="AK54" s="18">
        <f t="shared" ca="1" si="40"/>
        <v>0</v>
      </c>
      <c r="AL54" s="18">
        <f t="shared" ca="1" si="40"/>
        <v>0</v>
      </c>
      <c r="AM54" s="18">
        <f t="shared" ca="1" si="40"/>
        <v>5921610.8700000001</v>
      </c>
      <c r="AN54" s="18">
        <f t="shared" ca="1" si="40"/>
        <v>0</v>
      </c>
      <c r="AO54" s="18">
        <f t="shared" ca="1" si="40"/>
        <v>0</v>
      </c>
      <c r="AP54" s="18">
        <f t="shared" ca="1" si="40"/>
        <v>0</v>
      </c>
      <c r="AQ54" s="18">
        <f t="shared" ca="1" si="40"/>
        <v>0</v>
      </c>
      <c r="AR54" s="18">
        <f t="shared" ca="1" si="40"/>
        <v>0</v>
      </c>
      <c r="AS54" s="18">
        <f t="shared" ca="1" si="40"/>
        <v>0</v>
      </c>
      <c r="AT54" s="18">
        <f t="shared" ca="1" si="40"/>
        <v>0</v>
      </c>
      <c r="AU54" s="18">
        <f t="shared" ca="1" si="40"/>
        <v>0</v>
      </c>
      <c r="AV54" s="18">
        <f t="shared" ca="1" si="40"/>
        <v>0</v>
      </c>
      <c r="AW54" s="18">
        <f t="shared" ca="1" si="40"/>
        <v>0</v>
      </c>
      <c r="AX54" s="18">
        <f t="shared" ca="1" si="40"/>
        <v>0</v>
      </c>
      <c r="AY54" s="18">
        <f t="shared" ca="1" si="40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756520.77</v>
      </c>
      <c r="BE54" s="18">
        <f t="shared" ca="1" si="32"/>
        <v>907269.6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5921610.8700000001</v>
      </c>
      <c r="BM54" s="18">
        <f t="shared" ca="1" si="32"/>
        <v>4462030.9000000004</v>
      </c>
      <c r="BN54" s="18">
        <f t="shared" ca="1" si="32"/>
        <v>0</v>
      </c>
      <c r="BO54" s="18">
        <f t="shared" ref="BO54:CD69" ca="1" si="41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1"/>
        <v>0</v>
      </c>
      <c r="BQ54" s="18">
        <f t="shared" ca="1" si="41"/>
        <v>0</v>
      </c>
      <c r="BR54" s="18">
        <f t="shared" ca="1" si="41"/>
        <v>0</v>
      </c>
      <c r="BS54" s="18">
        <f t="shared" ca="1" si="41"/>
        <v>0</v>
      </c>
      <c r="BT54" s="18">
        <f t="shared" ca="1" si="41"/>
        <v>0</v>
      </c>
      <c r="BU54" s="18">
        <f t="shared" ca="1" si="41"/>
        <v>0</v>
      </c>
      <c r="BV54" s="18">
        <f t="shared" ca="1" si="41"/>
        <v>0</v>
      </c>
      <c r="BW54" s="18">
        <f t="shared" ca="1" si="41"/>
        <v>0</v>
      </c>
      <c r="BX54" s="18">
        <f t="shared" ca="1" si="41"/>
        <v>0</v>
      </c>
      <c r="BY54" s="18">
        <f t="shared" ca="1" si="41"/>
        <v>0</v>
      </c>
      <c r="BZ54" s="18">
        <f t="shared" ca="1" si="41"/>
        <v>0</v>
      </c>
      <c r="CA54" s="18">
        <f t="shared" ca="1" si="41"/>
        <v>0</v>
      </c>
      <c r="CB54" s="18">
        <f t="shared" ca="1" si="41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5443726.9900000002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9"/>
        <v>23440611.870000005</v>
      </c>
    </row>
    <row r="55" spans="1:99" ht="12.75" customHeight="1">
      <c r="A55" s="57" t="s">
        <v>243</v>
      </c>
      <c r="B55" s="17">
        <v>2001</v>
      </c>
      <c r="C55" s="58" t="s">
        <v>146</v>
      </c>
      <c r="D55" s="19">
        <f t="shared" ca="1" si="24"/>
        <v>0</v>
      </c>
      <c r="E55" s="18">
        <f t="shared" ref="E55:S70" ca="1" si="4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2"/>
        <v>0</v>
      </c>
      <c r="G55" s="18">
        <f t="shared" ca="1" si="42"/>
        <v>0</v>
      </c>
      <c r="H55" s="18">
        <f t="shared" ca="1" si="42"/>
        <v>0</v>
      </c>
      <c r="I55" s="18">
        <f t="shared" ca="1" si="42"/>
        <v>0</v>
      </c>
      <c r="J55" s="18">
        <f t="shared" ca="1" si="42"/>
        <v>0</v>
      </c>
      <c r="K55" s="18">
        <f t="shared" ca="1" si="42"/>
        <v>0</v>
      </c>
      <c r="L55" s="18">
        <f t="shared" ca="1" si="42"/>
        <v>0</v>
      </c>
      <c r="M55" s="18">
        <f t="shared" ca="1" si="42"/>
        <v>0</v>
      </c>
      <c r="N55" s="18">
        <f t="shared" ca="1" si="42"/>
        <v>0</v>
      </c>
      <c r="O55" s="18">
        <f t="shared" ca="1" si="42"/>
        <v>0</v>
      </c>
      <c r="P55" s="18">
        <f t="shared" ca="1" si="42"/>
        <v>0</v>
      </c>
      <c r="Q55" s="18">
        <f t="shared" ca="1" si="42"/>
        <v>0</v>
      </c>
      <c r="R55" s="18">
        <f t="shared" ca="1" si="42"/>
        <v>0</v>
      </c>
      <c r="S55" s="18">
        <f t="shared" ca="1" si="42"/>
        <v>0</v>
      </c>
      <c r="T55" s="18">
        <f t="shared" ca="1" si="11"/>
        <v>0</v>
      </c>
      <c r="U55" s="18">
        <f t="shared" ref="U55:AJ70" ca="1" si="43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3"/>
        <v>0</v>
      </c>
      <c r="W55" s="18">
        <f t="shared" ca="1" si="43"/>
        <v>0</v>
      </c>
      <c r="X55" s="18">
        <f t="shared" ca="1" si="43"/>
        <v>0</v>
      </c>
      <c r="Y55" s="18">
        <f t="shared" ca="1" si="43"/>
        <v>0</v>
      </c>
      <c r="Z55" s="18">
        <f t="shared" ca="1" si="43"/>
        <v>0</v>
      </c>
      <c r="AA55" s="18">
        <f t="shared" ca="1" si="43"/>
        <v>0</v>
      </c>
      <c r="AB55" s="18">
        <f t="shared" ca="1" si="43"/>
        <v>0</v>
      </c>
      <c r="AC55" s="18">
        <f t="shared" ca="1" si="43"/>
        <v>0</v>
      </c>
      <c r="AD55" s="18">
        <f t="shared" ca="1" si="43"/>
        <v>0</v>
      </c>
      <c r="AE55" s="18">
        <f t="shared" ca="1" si="43"/>
        <v>0</v>
      </c>
      <c r="AF55" s="18">
        <f t="shared" ca="1" si="43"/>
        <v>0</v>
      </c>
      <c r="AG55" s="18">
        <f t="shared" ca="1" si="43"/>
        <v>0</v>
      </c>
      <c r="AH55" s="18">
        <f t="shared" ca="1" si="43"/>
        <v>0</v>
      </c>
      <c r="AI55" s="18">
        <f t="shared" ca="1" si="43"/>
        <v>0</v>
      </c>
      <c r="AJ55" s="18">
        <f t="shared" ca="1" si="43"/>
        <v>0</v>
      </c>
      <c r="AK55" s="18">
        <f t="shared" ca="1" si="40"/>
        <v>0</v>
      </c>
      <c r="AL55" s="18">
        <f t="shared" ca="1" si="40"/>
        <v>0</v>
      </c>
      <c r="AM55" s="18">
        <f t="shared" ca="1" si="40"/>
        <v>0</v>
      </c>
      <c r="AN55" s="18">
        <f t="shared" ca="1" si="40"/>
        <v>0</v>
      </c>
      <c r="AO55" s="18">
        <f t="shared" ca="1" si="40"/>
        <v>0</v>
      </c>
      <c r="AP55" s="18">
        <f t="shared" ca="1" si="40"/>
        <v>0</v>
      </c>
      <c r="AQ55" s="18">
        <f t="shared" ca="1" si="40"/>
        <v>0</v>
      </c>
      <c r="AR55" s="18">
        <f t="shared" ca="1" si="40"/>
        <v>0</v>
      </c>
      <c r="AS55" s="18">
        <f t="shared" ca="1" si="40"/>
        <v>0</v>
      </c>
      <c r="AT55" s="18">
        <f t="shared" ca="1" si="40"/>
        <v>0</v>
      </c>
      <c r="AU55" s="18">
        <f t="shared" ca="1" si="40"/>
        <v>0</v>
      </c>
      <c r="AV55" s="18">
        <f t="shared" ca="1" si="40"/>
        <v>0</v>
      </c>
      <c r="AW55" s="18">
        <f t="shared" ca="1" si="40"/>
        <v>0</v>
      </c>
      <c r="AX55" s="18">
        <f t="shared" ca="1" si="40"/>
        <v>0</v>
      </c>
      <c r="AY55" s="18">
        <f t="shared" ca="1" si="40"/>
        <v>0</v>
      </c>
      <c r="AZ55" s="18">
        <f t="shared" ref="AZ55:BO70" ca="1" si="44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4"/>
        <v>0</v>
      </c>
      <c r="BB55" s="18">
        <f t="shared" ca="1" si="44"/>
        <v>0</v>
      </c>
      <c r="BC55" s="18">
        <f t="shared" ca="1" si="44"/>
        <v>0</v>
      </c>
      <c r="BD55" s="18">
        <f t="shared" ca="1" si="44"/>
        <v>0</v>
      </c>
      <c r="BE55" s="18">
        <f t="shared" ca="1" si="44"/>
        <v>0</v>
      </c>
      <c r="BF55" s="18">
        <f t="shared" ca="1" si="44"/>
        <v>0</v>
      </c>
      <c r="BG55" s="18">
        <f t="shared" ca="1" si="44"/>
        <v>0</v>
      </c>
      <c r="BH55" s="18">
        <f t="shared" ca="1" si="44"/>
        <v>0</v>
      </c>
      <c r="BI55" s="18">
        <f t="shared" ca="1" si="44"/>
        <v>0</v>
      </c>
      <c r="BJ55" s="18">
        <f t="shared" ca="1" si="44"/>
        <v>0</v>
      </c>
      <c r="BK55" s="18">
        <f t="shared" ca="1" si="44"/>
        <v>0</v>
      </c>
      <c r="BL55" s="18">
        <f t="shared" ca="1" si="44"/>
        <v>0</v>
      </c>
      <c r="BM55" s="18">
        <f t="shared" ca="1" si="44"/>
        <v>0</v>
      </c>
      <c r="BN55" s="18">
        <f t="shared" ca="1" si="44"/>
        <v>0</v>
      </c>
      <c r="BO55" s="18">
        <f t="shared" ca="1" si="44"/>
        <v>0</v>
      </c>
      <c r="BP55" s="18">
        <f t="shared" ca="1" si="41"/>
        <v>0</v>
      </c>
      <c r="BQ55" s="18">
        <f t="shared" ca="1" si="41"/>
        <v>0</v>
      </c>
      <c r="BR55" s="18">
        <f t="shared" ca="1" si="41"/>
        <v>0</v>
      </c>
      <c r="BS55" s="18">
        <f t="shared" ca="1" si="41"/>
        <v>0</v>
      </c>
      <c r="BT55" s="18">
        <f t="shared" ca="1" si="41"/>
        <v>0</v>
      </c>
      <c r="BU55" s="18">
        <f t="shared" ca="1" si="41"/>
        <v>0</v>
      </c>
      <c r="BV55" s="18">
        <f t="shared" ca="1" si="41"/>
        <v>0</v>
      </c>
      <c r="BW55" s="18">
        <f t="shared" ca="1" si="41"/>
        <v>0</v>
      </c>
      <c r="BX55" s="18">
        <f t="shared" ca="1" si="41"/>
        <v>0</v>
      </c>
      <c r="BY55" s="18">
        <f t="shared" ca="1" si="41"/>
        <v>0</v>
      </c>
      <c r="BZ55" s="18">
        <f t="shared" ca="1" si="41"/>
        <v>0</v>
      </c>
      <c r="CA55" s="18">
        <f t="shared" ca="1" si="41"/>
        <v>0</v>
      </c>
      <c r="CB55" s="18">
        <f t="shared" ca="1" si="41"/>
        <v>0</v>
      </c>
      <c r="CC55" s="18">
        <f t="shared" ca="1" si="41"/>
        <v>0</v>
      </c>
      <c r="CD55" s="18">
        <f t="shared" ca="1" si="41"/>
        <v>0</v>
      </c>
      <c r="CE55" s="18">
        <f t="shared" ref="CC55:CH70" ca="1" si="45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5"/>
        <v>0</v>
      </c>
      <c r="CG55" s="18">
        <f t="shared" ca="1" si="45"/>
        <v>0</v>
      </c>
      <c r="CH55" s="18">
        <f t="shared" ca="1" si="45"/>
        <v>0</v>
      </c>
      <c r="CI55" s="19">
        <f t="shared" ca="1" si="25"/>
        <v>7829723761.3568974</v>
      </c>
      <c r="CJ55" s="18">
        <f t="shared" ca="1" si="36"/>
        <v>3051471.2149999999</v>
      </c>
      <c r="CK55" s="18">
        <f t="shared" ca="1" si="36"/>
        <v>48784.122299999843</v>
      </c>
      <c r="CL55" s="19">
        <f t="shared" ca="1" si="26"/>
        <v>1368500945.9335003</v>
      </c>
      <c r="CM55" s="18">
        <f t="shared" ca="1" si="37"/>
        <v>22118467.299000371</v>
      </c>
      <c r="CN55" s="18">
        <f t="shared" ca="1" si="37"/>
        <v>1346382478.6345</v>
      </c>
      <c r="CO55" s="19">
        <f t="shared" ca="1" si="27"/>
        <v>6458122560.0860968</v>
      </c>
      <c r="CP55" s="18">
        <f t="shared" ref="CP55:CT70" ca="1" si="46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510866869.44150078</v>
      </c>
      <c r="CQ55" s="18">
        <f t="shared" ca="1" si="46"/>
        <v>5947255690.6445961</v>
      </c>
      <c r="CR55" s="18">
        <f t="shared" ca="1" si="46"/>
        <v>536809.53000000049</v>
      </c>
      <c r="CS55" s="18">
        <f t="shared" ca="1" si="46"/>
        <v>0</v>
      </c>
      <c r="CT55" s="18">
        <f t="shared" ca="1" si="46"/>
        <v>0</v>
      </c>
      <c r="CU55" s="19">
        <f t="shared" ca="1" si="38"/>
        <v>7830260570.8868971</v>
      </c>
    </row>
    <row r="56" spans="1:99" ht="12.75" customHeight="1">
      <c r="A56" s="57" t="s">
        <v>245</v>
      </c>
      <c r="B56" s="17">
        <v>2002</v>
      </c>
      <c r="C56" s="58" t="s">
        <v>246</v>
      </c>
      <c r="D56" s="19">
        <f t="shared" ca="1" si="24"/>
        <v>0</v>
      </c>
      <c r="E56" s="18">
        <f t="shared" ca="1" si="42"/>
        <v>0</v>
      </c>
      <c r="F56" s="18">
        <f t="shared" ca="1" si="42"/>
        <v>0</v>
      </c>
      <c r="G56" s="18">
        <f t="shared" ca="1" si="42"/>
        <v>0</v>
      </c>
      <c r="H56" s="18">
        <f t="shared" ca="1" si="42"/>
        <v>0</v>
      </c>
      <c r="I56" s="18">
        <f t="shared" ca="1" si="42"/>
        <v>0</v>
      </c>
      <c r="J56" s="18">
        <f t="shared" ca="1" si="42"/>
        <v>0</v>
      </c>
      <c r="K56" s="18">
        <f t="shared" ca="1" si="42"/>
        <v>0</v>
      </c>
      <c r="L56" s="18">
        <f t="shared" ca="1" si="42"/>
        <v>0</v>
      </c>
      <c r="M56" s="18">
        <f t="shared" ca="1" si="42"/>
        <v>0</v>
      </c>
      <c r="N56" s="18">
        <f t="shared" ca="1" si="42"/>
        <v>0</v>
      </c>
      <c r="O56" s="18">
        <f t="shared" ca="1" si="42"/>
        <v>0</v>
      </c>
      <c r="P56" s="18">
        <f t="shared" ca="1" si="42"/>
        <v>0</v>
      </c>
      <c r="Q56" s="18">
        <f t="shared" ca="1" si="42"/>
        <v>0</v>
      </c>
      <c r="R56" s="18">
        <f t="shared" ca="1" si="42"/>
        <v>0</v>
      </c>
      <c r="S56" s="18">
        <f t="shared" ca="1" si="42"/>
        <v>0</v>
      </c>
      <c r="T56" s="18">
        <f t="shared" ca="1" si="11"/>
        <v>0</v>
      </c>
      <c r="U56" s="18">
        <f t="shared" ca="1" si="43"/>
        <v>0</v>
      </c>
      <c r="V56" s="18">
        <f t="shared" ca="1" si="43"/>
        <v>0</v>
      </c>
      <c r="W56" s="18">
        <f t="shared" ca="1" si="43"/>
        <v>0</v>
      </c>
      <c r="X56" s="18">
        <f t="shared" ca="1" si="43"/>
        <v>0</v>
      </c>
      <c r="Y56" s="18">
        <f t="shared" ca="1" si="43"/>
        <v>0</v>
      </c>
      <c r="Z56" s="18">
        <f t="shared" ca="1" si="43"/>
        <v>0</v>
      </c>
      <c r="AA56" s="18">
        <f t="shared" ca="1" si="43"/>
        <v>0</v>
      </c>
      <c r="AB56" s="18">
        <f t="shared" ca="1" si="43"/>
        <v>0</v>
      </c>
      <c r="AC56" s="18">
        <f t="shared" ca="1" si="43"/>
        <v>0</v>
      </c>
      <c r="AD56" s="18">
        <f t="shared" ca="1" si="43"/>
        <v>0</v>
      </c>
      <c r="AE56" s="18">
        <f t="shared" ca="1" si="43"/>
        <v>0</v>
      </c>
      <c r="AF56" s="18">
        <f t="shared" ca="1" si="43"/>
        <v>0</v>
      </c>
      <c r="AG56" s="18">
        <f t="shared" ca="1" si="43"/>
        <v>0</v>
      </c>
      <c r="AH56" s="18">
        <f t="shared" ca="1" si="43"/>
        <v>0</v>
      </c>
      <c r="AI56" s="18">
        <f t="shared" ca="1" si="43"/>
        <v>0</v>
      </c>
      <c r="AJ56" s="18">
        <f t="shared" ca="1" si="43"/>
        <v>0</v>
      </c>
      <c r="AK56" s="18">
        <f t="shared" ca="1" si="40"/>
        <v>0</v>
      </c>
      <c r="AL56" s="18">
        <f t="shared" ca="1" si="40"/>
        <v>0</v>
      </c>
      <c r="AM56" s="18">
        <f t="shared" ca="1" si="40"/>
        <v>0</v>
      </c>
      <c r="AN56" s="18">
        <f t="shared" ca="1" si="40"/>
        <v>0</v>
      </c>
      <c r="AO56" s="18">
        <f t="shared" ca="1" si="40"/>
        <v>0</v>
      </c>
      <c r="AP56" s="18">
        <f t="shared" ca="1" si="40"/>
        <v>0</v>
      </c>
      <c r="AQ56" s="18">
        <f t="shared" ca="1" si="40"/>
        <v>0</v>
      </c>
      <c r="AR56" s="18">
        <f t="shared" ca="1" si="40"/>
        <v>0</v>
      </c>
      <c r="AS56" s="18">
        <f t="shared" ca="1" si="40"/>
        <v>0</v>
      </c>
      <c r="AT56" s="18">
        <f t="shared" ca="1" si="40"/>
        <v>0</v>
      </c>
      <c r="AU56" s="18">
        <f t="shared" ca="1" si="40"/>
        <v>0</v>
      </c>
      <c r="AV56" s="18">
        <f t="shared" ca="1" si="40"/>
        <v>0</v>
      </c>
      <c r="AW56" s="18">
        <f t="shared" ca="1" si="40"/>
        <v>0</v>
      </c>
      <c r="AX56" s="18">
        <f t="shared" ca="1" si="40"/>
        <v>0</v>
      </c>
      <c r="AY56" s="18">
        <f t="shared" ca="1" si="40"/>
        <v>0</v>
      </c>
      <c r="AZ56" s="18">
        <f t="shared" ca="1" si="44"/>
        <v>0</v>
      </c>
      <c r="BA56" s="18">
        <f t="shared" ca="1" si="44"/>
        <v>0</v>
      </c>
      <c r="BB56" s="18">
        <f t="shared" ca="1" si="44"/>
        <v>0</v>
      </c>
      <c r="BC56" s="18">
        <f t="shared" ca="1" si="44"/>
        <v>0</v>
      </c>
      <c r="BD56" s="18">
        <f t="shared" ca="1" si="44"/>
        <v>4285562.1100000003</v>
      </c>
      <c r="BE56" s="18">
        <f t="shared" ca="1" si="44"/>
        <v>0</v>
      </c>
      <c r="BF56" s="18">
        <f t="shared" ca="1" si="44"/>
        <v>0</v>
      </c>
      <c r="BG56" s="18">
        <f t="shared" ca="1" si="44"/>
        <v>0</v>
      </c>
      <c r="BH56" s="18">
        <f t="shared" ca="1" si="44"/>
        <v>0</v>
      </c>
      <c r="BI56" s="18">
        <f t="shared" ca="1" si="44"/>
        <v>0</v>
      </c>
      <c r="BJ56" s="18">
        <f t="shared" ca="1" si="44"/>
        <v>0</v>
      </c>
      <c r="BK56" s="18">
        <f t="shared" ca="1" si="44"/>
        <v>0</v>
      </c>
      <c r="BL56" s="18">
        <f t="shared" ca="1" si="44"/>
        <v>0</v>
      </c>
      <c r="BM56" s="18">
        <f t="shared" ca="1" si="44"/>
        <v>0</v>
      </c>
      <c r="BN56" s="18">
        <f t="shared" ca="1" si="44"/>
        <v>0</v>
      </c>
      <c r="BO56" s="18">
        <f t="shared" ca="1" si="44"/>
        <v>0</v>
      </c>
      <c r="BP56" s="18">
        <f t="shared" ca="1" si="41"/>
        <v>0</v>
      </c>
      <c r="BQ56" s="18">
        <f t="shared" ca="1" si="41"/>
        <v>0</v>
      </c>
      <c r="BR56" s="18">
        <f t="shared" ca="1" si="41"/>
        <v>0</v>
      </c>
      <c r="BS56" s="18">
        <f t="shared" ca="1" si="41"/>
        <v>0</v>
      </c>
      <c r="BT56" s="18">
        <f t="shared" ca="1" si="41"/>
        <v>0</v>
      </c>
      <c r="BU56" s="18">
        <f t="shared" ca="1" si="41"/>
        <v>0</v>
      </c>
      <c r="BV56" s="18">
        <f t="shared" ca="1" si="41"/>
        <v>0</v>
      </c>
      <c r="BW56" s="18">
        <f t="shared" ca="1" si="41"/>
        <v>0</v>
      </c>
      <c r="BX56" s="18">
        <f t="shared" ca="1" si="41"/>
        <v>0</v>
      </c>
      <c r="BY56" s="18">
        <f t="shared" ca="1" si="41"/>
        <v>0</v>
      </c>
      <c r="BZ56" s="18">
        <f t="shared" ca="1" si="41"/>
        <v>0</v>
      </c>
      <c r="CA56" s="18">
        <f t="shared" ca="1" si="41"/>
        <v>0</v>
      </c>
      <c r="CB56" s="18">
        <f t="shared" ca="1" si="41"/>
        <v>0</v>
      </c>
      <c r="CC56" s="18">
        <f t="shared" ca="1" si="45"/>
        <v>0</v>
      </c>
      <c r="CD56" s="18">
        <f t="shared" ca="1" si="45"/>
        <v>0</v>
      </c>
      <c r="CE56" s="18">
        <f t="shared" ca="1" si="45"/>
        <v>0</v>
      </c>
      <c r="CF56" s="18">
        <f t="shared" ca="1" si="45"/>
        <v>0</v>
      </c>
      <c r="CG56" s="18">
        <f t="shared" ca="1" si="45"/>
        <v>0</v>
      </c>
      <c r="CH56" s="18">
        <f t="shared" ca="1" si="45"/>
        <v>363.48571428571427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6"/>
        <v>0</v>
      </c>
      <c r="CQ56" s="18">
        <f t="shared" ca="1" si="46"/>
        <v>0</v>
      </c>
      <c r="CR56" s="18">
        <f t="shared" ca="1" si="46"/>
        <v>0</v>
      </c>
      <c r="CS56" s="18">
        <f t="shared" ca="1" si="46"/>
        <v>0</v>
      </c>
      <c r="CT56" s="18">
        <f t="shared" ca="1" si="46"/>
        <v>0</v>
      </c>
      <c r="CU56" s="19">
        <f t="shared" ca="1" si="38"/>
        <v>4285925.595714286</v>
      </c>
    </row>
    <row r="57" spans="1:99" ht="12.75" customHeight="1">
      <c r="A57" s="57" t="s">
        <v>248</v>
      </c>
      <c r="B57" s="17">
        <v>2005</v>
      </c>
      <c r="C57" s="58" t="s">
        <v>246</v>
      </c>
      <c r="D57" s="19">
        <f t="shared" ca="1" si="24"/>
        <v>0</v>
      </c>
      <c r="E57" s="18">
        <f t="shared" ca="1" si="42"/>
        <v>0</v>
      </c>
      <c r="F57" s="18">
        <f t="shared" ca="1" si="42"/>
        <v>0</v>
      </c>
      <c r="G57" s="18">
        <f t="shared" ca="1" si="42"/>
        <v>0</v>
      </c>
      <c r="H57" s="18">
        <f t="shared" ca="1" si="42"/>
        <v>0</v>
      </c>
      <c r="I57" s="18">
        <f t="shared" ca="1" si="42"/>
        <v>0</v>
      </c>
      <c r="J57" s="18">
        <f t="shared" ca="1" si="42"/>
        <v>0</v>
      </c>
      <c r="K57" s="18">
        <f t="shared" ca="1" si="42"/>
        <v>0</v>
      </c>
      <c r="L57" s="18">
        <f t="shared" ca="1" si="42"/>
        <v>0</v>
      </c>
      <c r="M57" s="18">
        <f t="shared" ca="1" si="42"/>
        <v>0</v>
      </c>
      <c r="N57" s="18">
        <f t="shared" ca="1" si="42"/>
        <v>0</v>
      </c>
      <c r="O57" s="18">
        <f t="shared" ca="1" si="42"/>
        <v>0</v>
      </c>
      <c r="P57" s="18">
        <f t="shared" ca="1" si="42"/>
        <v>0</v>
      </c>
      <c r="Q57" s="18">
        <f t="shared" ca="1" si="42"/>
        <v>0</v>
      </c>
      <c r="R57" s="18">
        <f t="shared" ca="1" si="42"/>
        <v>0</v>
      </c>
      <c r="S57" s="18">
        <f t="shared" ca="1" si="42"/>
        <v>0</v>
      </c>
      <c r="T57" s="18">
        <f t="shared" ca="1" si="11"/>
        <v>0</v>
      </c>
      <c r="U57" s="18">
        <f t="shared" ca="1" si="43"/>
        <v>0</v>
      </c>
      <c r="V57" s="18">
        <f t="shared" ca="1" si="43"/>
        <v>0</v>
      </c>
      <c r="W57" s="18">
        <f t="shared" ca="1" si="43"/>
        <v>0</v>
      </c>
      <c r="X57" s="18">
        <f t="shared" ca="1" si="43"/>
        <v>0</v>
      </c>
      <c r="Y57" s="18">
        <f t="shared" ca="1" si="43"/>
        <v>0</v>
      </c>
      <c r="Z57" s="18">
        <f t="shared" ca="1" si="43"/>
        <v>0</v>
      </c>
      <c r="AA57" s="18">
        <f t="shared" ca="1" si="43"/>
        <v>0</v>
      </c>
      <c r="AB57" s="18">
        <f t="shared" ca="1" si="43"/>
        <v>0</v>
      </c>
      <c r="AC57" s="18">
        <f t="shared" ca="1" si="43"/>
        <v>0</v>
      </c>
      <c r="AD57" s="18">
        <f t="shared" ca="1" si="43"/>
        <v>0</v>
      </c>
      <c r="AE57" s="18">
        <f t="shared" ca="1" si="43"/>
        <v>0</v>
      </c>
      <c r="AF57" s="18">
        <f t="shared" ca="1" si="43"/>
        <v>0</v>
      </c>
      <c r="AG57" s="18">
        <f t="shared" ca="1" si="43"/>
        <v>0</v>
      </c>
      <c r="AH57" s="18">
        <f t="shared" ca="1" si="43"/>
        <v>0</v>
      </c>
      <c r="AI57" s="18">
        <f t="shared" ca="1" si="43"/>
        <v>0</v>
      </c>
      <c r="AJ57" s="18">
        <f t="shared" ca="1" si="43"/>
        <v>0</v>
      </c>
      <c r="AK57" s="18">
        <f t="shared" ca="1" si="40"/>
        <v>0</v>
      </c>
      <c r="AL57" s="18">
        <f t="shared" ca="1" si="40"/>
        <v>0</v>
      </c>
      <c r="AM57" s="18">
        <f t="shared" ca="1" si="40"/>
        <v>0</v>
      </c>
      <c r="AN57" s="18">
        <f t="shared" ca="1" si="40"/>
        <v>0</v>
      </c>
      <c r="AO57" s="18">
        <f t="shared" ca="1" si="40"/>
        <v>0</v>
      </c>
      <c r="AP57" s="18">
        <f t="shared" ca="1" si="40"/>
        <v>0</v>
      </c>
      <c r="AQ57" s="18">
        <f t="shared" ca="1" si="40"/>
        <v>0</v>
      </c>
      <c r="AR57" s="18">
        <f t="shared" ca="1" si="40"/>
        <v>0</v>
      </c>
      <c r="AS57" s="18">
        <f t="shared" ca="1" si="40"/>
        <v>0</v>
      </c>
      <c r="AT57" s="18">
        <f t="shared" ca="1" si="40"/>
        <v>0</v>
      </c>
      <c r="AU57" s="18">
        <f t="shared" ca="1" si="40"/>
        <v>0</v>
      </c>
      <c r="AV57" s="18">
        <f t="shared" ca="1" si="40"/>
        <v>0</v>
      </c>
      <c r="AW57" s="18">
        <f t="shared" ca="1" si="40"/>
        <v>0</v>
      </c>
      <c r="AX57" s="18">
        <f t="shared" ca="1" si="40"/>
        <v>0</v>
      </c>
      <c r="AY57" s="18">
        <f t="shared" ca="1" si="40"/>
        <v>0</v>
      </c>
      <c r="AZ57" s="18">
        <f t="shared" ca="1" si="44"/>
        <v>0</v>
      </c>
      <c r="BA57" s="18">
        <f t="shared" ca="1" si="44"/>
        <v>0</v>
      </c>
      <c r="BB57" s="18">
        <f t="shared" ca="1" si="44"/>
        <v>0</v>
      </c>
      <c r="BC57" s="18">
        <f t="shared" ca="1" si="44"/>
        <v>0</v>
      </c>
      <c r="BD57" s="18">
        <f t="shared" ca="1" si="44"/>
        <v>1114124.8000000464</v>
      </c>
      <c r="BE57" s="18">
        <f t="shared" ca="1" si="44"/>
        <v>0</v>
      </c>
      <c r="BF57" s="18">
        <f t="shared" ca="1" si="44"/>
        <v>0</v>
      </c>
      <c r="BG57" s="18">
        <f t="shared" ca="1" si="44"/>
        <v>0</v>
      </c>
      <c r="BH57" s="18">
        <f t="shared" ca="1" si="44"/>
        <v>0</v>
      </c>
      <c r="BI57" s="18">
        <f t="shared" ca="1" si="44"/>
        <v>0</v>
      </c>
      <c r="BJ57" s="18">
        <f t="shared" ca="1" si="44"/>
        <v>0</v>
      </c>
      <c r="BK57" s="18">
        <f t="shared" ca="1" si="44"/>
        <v>0</v>
      </c>
      <c r="BL57" s="18">
        <f t="shared" ca="1" si="44"/>
        <v>0</v>
      </c>
      <c r="BM57" s="18">
        <f t="shared" ca="1" si="44"/>
        <v>0</v>
      </c>
      <c r="BN57" s="18">
        <f t="shared" ca="1" si="44"/>
        <v>0</v>
      </c>
      <c r="BO57" s="18">
        <f t="shared" ca="1" si="44"/>
        <v>0</v>
      </c>
      <c r="BP57" s="18">
        <f t="shared" ca="1" si="41"/>
        <v>0</v>
      </c>
      <c r="BQ57" s="18">
        <f t="shared" ca="1" si="41"/>
        <v>0</v>
      </c>
      <c r="BR57" s="18">
        <f t="shared" ca="1" si="41"/>
        <v>0</v>
      </c>
      <c r="BS57" s="18">
        <f t="shared" ca="1" si="41"/>
        <v>0</v>
      </c>
      <c r="BT57" s="18">
        <f t="shared" ca="1" si="41"/>
        <v>0</v>
      </c>
      <c r="BU57" s="18">
        <f t="shared" ca="1" si="41"/>
        <v>0</v>
      </c>
      <c r="BV57" s="18">
        <f t="shared" ca="1" si="41"/>
        <v>0</v>
      </c>
      <c r="BW57" s="18">
        <f t="shared" ca="1" si="41"/>
        <v>0</v>
      </c>
      <c r="BX57" s="18">
        <f t="shared" ca="1" si="41"/>
        <v>0</v>
      </c>
      <c r="BY57" s="18">
        <f t="shared" ca="1" si="41"/>
        <v>0</v>
      </c>
      <c r="BZ57" s="18">
        <f t="shared" ca="1" si="41"/>
        <v>0</v>
      </c>
      <c r="CA57" s="18">
        <f t="shared" ca="1" si="41"/>
        <v>0</v>
      </c>
      <c r="CB57" s="18">
        <f t="shared" ca="1" si="41"/>
        <v>0</v>
      </c>
      <c r="CC57" s="18">
        <f t="shared" ca="1" si="45"/>
        <v>0</v>
      </c>
      <c r="CD57" s="18">
        <f t="shared" ca="1" si="45"/>
        <v>0</v>
      </c>
      <c r="CE57" s="18">
        <f t="shared" ca="1" si="45"/>
        <v>0</v>
      </c>
      <c r="CF57" s="18">
        <f t="shared" ca="1" si="45"/>
        <v>0</v>
      </c>
      <c r="CG57" s="18">
        <f t="shared" ca="1" si="45"/>
        <v>0</v>
      </c>
      <c r="CH57" s="18">
        <f t="shared" ca="1" si="45"/>
        <v>0</v>
      </c>
      <c r="CI57" s="19">
        <f t="shared" ca="1" si="25"/>
        <v>368075966.98999995</v>
      </c>
      <c r="CJ57" s="18">
        <f t="shared" ca="1" si="36"/>
        <v>17484.150000000005</v>
      </c>
      <c r="CK57" s="18">
        <f t="shared" ca="1" si="36"/>
        <v>93785262.990000561</v>
      </c>
      <c r="CL57" s="19">
        <f t="shared" ca="1" si="26"/>
        <v>164011441.53999925</v>
      </c>
      <c r="CM57" s="18">
        <f t="shared" ca="1" si="37"/>
        <v>511911.44000000058</v>
      </c>
      <c r="CN57" s="18">
        <f t="shared" ca="1" si="37"/>
        <v>163499530.09999925</v>
      </c>
      <c r="CO57" s="19">
        <f t="shared" ca="1" si="27"/>
        <v>110261778.31000012</v>
      </c>
      <c r="CP57" s="18">
        <f t="shared" ca="1" si="46"/>
        <v>12956877.830000004</v>
      </c>
      <c r="CQ57" s="18">
        <f t="shared" ca="1" si="46"/>
        <v>97304900.480000123</v>
      </c>
      <c r="CR57" s="18">
        <f t="shared" ca="1" si="46"/>
        <v>59058806.559959501</v>
      </c>
      <c r="CS57" s="18">
        <f t="shared" ca="1" si="46"/>
        <v>0</v>
      </c>
      <c r="CT57" s="18">
        <f t="shared" ca="1" si="46"/>
        <v>0</v>
      </c>
      <c r="CU57" s="19">
        <f t="shared" ca="1" si="38"/>
        <v>428248898.34995949</v>
      </c>
    </row>
    <row r="58" spans="1:99" ht="12.75" customHeight="1">
      <c r="A58" s="57" t="s">
        <v>250</v>
      </c>
      <c r="B58" s="17">
        <v>2006</v>
      </c>
      <c r="C58" s="58" t="s">
        <v>246</v>
      </c>
      <c r="D58" s="19">
        <f t="shared" ca="1" si="24"/>
        <v>0</v>
      </c>
      <c r="E58" s="18">
        <f t="shared" ca="1" si="42"/>
        <v>0</v>
      </c>
      <c r="F58" s="18">
        <f t="shared" ca="1" si="42"/>
        <v>0</v>
      </c>
      <c r="G58" s="18">
        <f t="shared" ca="1" si="42"/>
        <v>0</v>
      </c>
      <c r="H58" s="18">
        <f t="shared" ca="1" si="42"/>
        <v>0</v>
      </c>
      <c r="I58" s="18">
        <f t="shared" ca="1" si="42"/>
        <v>0</v>
      </c>
      <c r="J58" s="18">
        <f t="shared" ca="1" si="42"/>
        <v>0</v>
      </c>
      <c r="K58" s="18">
        <f t="shared" ca="1" si="42"/>
        <v>0</v>
      </c>
      <c r="L58" s="18">
        <f t="shared" ca="1" si="42"/>
        <v>0</v>
      </c>
      <c r="M58" s="18">
        <f t="shared" ca="1" si="42"/>
        <v>0</v>
      </c>
      <c r="N58" s="18">
        <f t="shared" ca="1" si="42"/>
        <v>0</v>
      </c>
      <c r="O58" s="18">
        <f t="shared" ca="1" si="42"/>
        <v>0</v>
      </c>
      <c r="P58" s="18">
        <f t="shared" ca="1" si="42"/>
        <v>0</v>
      </c>
      <c r="Q58" s="18">
        <f t="shared" ca="1" si="42"/>
        <v>0</v>
      </c>
      <c r="R58" s="18">
        <f t="shared" ca="1" si="42"/>
        <v>0</v>
      </c>
      <c r="S58" s="18">
        <f t="shared" ca="1" si="42"/>
        <v>0</v>
      </c>
      <c r="T58" s="18">
        <f t="shared" ca="1" si="11"/>
        <v>0</v>
      </c>
      <c r="U58" s="18">
        <f t="shared" ca="1" si="43"/>
        <v>0</v>
      </c>
      <c r="V58" s="18">
        <f t="shared" ca="1" si="43"/>
        <v>0</v>
      </c>
      <c r="W58" s="18">
        <f t="shared" ca="1" si="43"/>
        <v>0</v>
      </c>
      <c r="X58" s="18">
        <f t="shared" ca="1" si="43"/>
        <v>0</v>
      </c>
      <c r="Y58" s="18">
        <f t="shared" ca="1" si="43"/>
        <v>0</v>
      </c>
      <c r="Z58" s="18">
        <f t="shared" ca="1" si="43"/>
        <v>0</v>
      </c>
      <c r="AA58" s="18">
        <f t="shared" ca="1" si="43"/>
        <v>0</v>
      </c>
      <c r="AB58" s="18">
        <f t="shared" ca="1" si="43"/>
        <v>0</v>
      </c>
      <c r="AC58" s="18">
        <f t="shared" ca="1" si="43"/>
        <v>0</v>
      </c>
      <c r="AD58" s="18">
        <f t="shared" ca="1" si="43"/>
        <v>0</v>
      </c>
      <c r="AE58" s="18">
        <f t="shared" ca="1" si="43"/>
        <v>0</v>
      </c>
      <c r="AF58" s="18">
        <f t="shared" ca="1" si="43"/>
        <v>0</v>
      </c>
      <c r="AG58" s="18">
        <f t="shared" ca="1" si="43"/>
        <v>0</v>
      </c>
      <c r="AH58" s="18">
        <f t="shared" ca="1" si="43"/>
        <v>0</v>
      </c>
      <c r="AI58" s="18">
        <f t="shared" ca="1" si="43"/>
        <v>0</v>
      </c>
      <c r="AJ58" s="18">
        <f t="shared" ca="1" si="43"/>
        <v>0</v>
      </c>
      <c r="AK58" s="18">
        <f t="shared" ca="1" si="40"/>
        <v>0</v>
      </c>
      <c r="AL58" s="18">
        <f t="shared" ca="1" si="40"/>
        <v>0</v>
      </c>
      <c r="AM58" s="18">
        <f t="shared" ca="1" si="40"/>
        <v>0</v>
      </c>
      <c r="AN58" s="18">
        <f t="shared" ca="1" si="40"/>
        <v>0</v>
      </c>
      <c r="AO58" s="18">
        <f t="shared" ca="1" si="40"/>
        <v>0</v>
      </c>
      <c r="AP58" s="18">
        <f t="shared" ca="1" si="40"/>
        <v>0</v>
      </c>
      <c r="AQ58" s="18">
        <f t="shared" ca="1" si="40"/>
        <v>0</v>
      </c>
      <c r="AR58" s="18">
        <f t="shared" ca="1" si="40"/>
        <v>0</v>
      </c>
      <c r="AS58" s="18">
        <f t="shared" ca="1" si="40"/>
        <v>0</v>
      </c>
      <c r="AT58" s="18">
        <f t="shared" ca="1" si="40"/>
        <v>0</v>
      </c>
      <c r="AU58" s="18">
        <f t="shared" ca="1" si="40"/>
        <v>0</v>
      </c>
      <c r="AV58" s="18">
        <f t="shared" ca="1" si="40"/>
        <v>0</v>
      </c>
      <c r="AW58" s="18">
        <f t="shared" ca="1" si="40"/>
        <v>0</v>
      </c>
      <c r="AX58" s="18">
        <f t="shared" ca="1" si="40"/>
        <v>0</v>
      </c>
      <c r="AY58" s="18">
        <f t="shared" ca="1" si="40"/>
        <v>0</v>
      </c>
      <c r="AZ58" s="18">
        <f t="shared" ca="1" si="44"/>
        <v>0</v>
      </c>
      <c r="BA58" s="18">
        <f t="shared" ca="1" si="44"/>
        <v>0</v>
      </c>
      <c r="BB58" s="18">
        <f t="shared" ca="1" si="44"/>
        <v>0</v>
      </c>
      <c r="BC58" s="18">
        <f t="shared" ca="1" si="44"/>
        <v>0</v>
      </c>
      <c r="BD58" s="18">
        <f t="shared" ca="1" si="44"/>
        <v>171149.69</v>
      </c>
      <c r="BE58" s="18">
        <f t="shared" ca="1" si="44"/>
        <v>0</v>
      </c>
      <c r="BF58" s="18">
        <f t="shared" ca="1" si="44"/>
        <v>0</v>
      </c>
      <c r="BG58" s="18">
        <f t="shared" ca="1" si="44"/>
        <v>0</v>
      </c>
      <c r="BH58" s="18">
        <f t="shared" ca="1" si="44"/>
        <v>0</v>
      </c>
      <c r="BI58" s="18">
        <f t="shared" ca="1" si="44"/>
        <v>0</v>
      </c>
      <c r="BJ58" s="18">
        <f t="shared" ca="1" si="44"/>
        <v>0</v>
      </c>
      <c r="BK58" s="18">
        <f t="shared" ca="1" si="44"/>
        <v>0</v>
      </c>
      <c r="BL58" s="18">
        <f t="shared" ca="1" si="44"/>
        <v>0</v>
      </c>
      <c r="BM58" s="18">
        <f t="shared" ca="1" si="44"/>
        <v>0</v>
      </c>
      <c r="BN58" s="18">
        <f t="shared" ca="1" si="44"/>
        <v>0</v>
      </c>
      <c r="BO58" s="18">
        <f t="shared" ca="1" si="44"/>
        <v>0</v>
      </c>
      <c r="BP58" s="18">
        <f t="shared" ca="1" si="41"/>
        <v>0</v>
      </c>
      <c r="BQ58" s="18">
        <f t="shared" ca="1" si="41"/>
        <v>0</v>
      </c>
      <c r="BR58" s="18">
        <f t="shared" ca="1" si="41"/>
        <v>0</v>
      </c>
      <c r="BS58" s="18">
        <f t="shared" ca="1" si="41"/>
        <v>0</v>
      </c>
      <c r="BT58" s="18">
        <f t="shared" ca="1" si="41"/>
        <v>0</v>
      </c>
      <c r="BU58" s="18">
        <f t="shared" ca="1" si="41"/>
        <v>0</v>
      </c>
      <c r="BV58" s="18">
        <f t="shared" ca="1" si="41"/>
        <v>0</v>
      </c>
      <c r="BW58" s="18">
        <f t="shared" ca="1" si="41"/>
        <v>0</v>
      </c>
      <c r="BX58" s="18">
        <f t="shared" ca="1" si="41"/>
        <v>0</v>
      </c>
      <c r="BY58" s="18">
        <f t="shared" ca="1" si="41"/>
        <v>0</v>
      </c>
      <c r="BZ58" s="18">
        <f t="shared" ca="1" si="41"/>
        <v>0</v>
      </c>
      <c r="CA58" s="18">
        <f t="shared" ca="1" si="41"/>
        <v>0</v>
      </c>
      <c r="CB58" s="18">
        <f t="shared" ca="1" si="41"/>
        <v>0</v>
      </c>
      <c r="CC58" s="18">
        <f t="shared" ca="1" si="45"/>
        <v>0</v>
      </c>
      <c r="CD58" s="18">
        <f t="shared" ca="1" si="45"/>
        <v>0</v>
      </c>
      <c r="CE58" s="18">
        <f t="shared" ca="1" si="45"/>
        <v>0</v>
      </c>
      <c r="CF58" s="18">
        <f t="shared" ca="1" si="45"/>
        <v>0</v>
      </c>
      <c r="CG58" s="18">
        <f t="shared" ca="1" si="45"/>
        <v>0</v>
      </c>
      <c r="CH58" s="18">
        <f t="shared" ca="1" si="45"/>
        <v>0</v>
      </c>
      <c r="CI58" s="19">
        <f t="shared" ca="1" si="25"/>
        <v>0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0</v>
      </c>
      <c r="CP58" s="18">
        <f t="shared" ca="1" si="46"/>
        <v>0</v>
      </c>
      <c r="CQ58" s="18">
        <f t="shared" ca="1" si="46"/>
        <v>0</v>
      </c>
      <c r="CR58" s="18">
        <f t="shared" ca="1" si="46"/>
        <v>0</v>
      </c>
      <c r="CS58" s="18">
        <f t="shared" ca="1" si="46"/>
        <v>0</v>
      </c>
      <c r="CT58" s="18">
        <f t="shared" ca="1" si="46"/>
        <v>0</v>
      </c>
      <c r="CU58" s="19">
        <f t="shared" ca="1" si="38"/>
        <v>171149.69</v>
      </c>
    </row>
    <row r="59" spans="1:99" ht="12.75" customHeight="1">
      <c r="A59" s="57" t="s">
        <v>252</v>
      </c>
      <c r="B59" s="17">
        <v>2007</v>
      </c>
      <c r="C59" s="58" t="s">
        <v>246</v>
      </c>
      <c r="D59" s="19">
        <f t="shared" ca="1" si="24"/>
        <v>0</v>
      </c>
      <c r="E59" s="18">
        <f t="shared" ca="1" si="42"/>
        <v>0</v>
      </c>
      <c r="F59" s="18">
        <f t="shared" ca="1" si="42"/>
        <v>0</v>
      </c>
      <c r="G59" s="18">
        <f t="shared" ca="1" si="42"/>
        <v>0</v>
      </c>
      <c r="H59" s="18">
        <f t="shared" ca="1" si="42"/>
        <v>0</v>
      </c>
      <c r="I59" s="18">
        <f t="shared" ca="1" si="42"/>
        <v>0</v>
      </c>
      <c r="J59" s="18">
        <f t="shared" ca="1" si="42"/>
        <v>0</v>
      </c>
      <c r="K59" s="18">
        <f t="shared" ca="1" si="42"/>
        <v>0</v>
      </c>
      <c r="L59" s="18">
        <f t="shared" ca="1" si="42"/>
        <v>0</v>
      </c>
      <c r="M59" s="18">
        <f t="shared" ca="1" si="42"/>
        <v>0</v>
      </c>
      <c r="N59" s="18">
        <f t="shared" ca="1" si="42"/>
        <v>0</v>
      </c>
      <c r="O59" s="18">
        <f t="shared" ca="1" si="42"/>
        <v>0</v>
      </c>
      <c r="P59" s="18">
        <f t="shared" ca="1" si="42"/>
        <v>0</v>
      </c>
      <c r="Q59" s="18">
        <f t="shared" ca="1" si="42"/>
        <v>0</v>
      </c>
      <c r="R59" s="18">
        <f t="shared" ca="1" si="42"/>
        <v>0</v>
      </c>
      <c r="S59" s="18">
        <f t="shared" ca="1" si="42"/>
        <v>0</v>
      </c>
      <c r="T59" s="18">
        <f t="shared" ca="1" si="11"/>
        <v>0</v>
      </c>
      <c r="U59" s="18">
        <f t="shared" ca="1" si="43"/>
        <v>0</v>
      </c>
      <c r="V59" s="18">
        <f t="shared" ca="1" si="43"/>
        <v>0</v>
      </c>
      <c r="W59" s="18">
        <f t="shared" ca="1" si="43"/>
        <v>0</v>
      </c>
      <c r="X59" s="18">
        <f t="shared" ca="1" si="43"/>
        <v>0</v>
      </c>
      <c r="Y59" s="18">
        <f t="shared" ca="1" si="43"/>
        <v>0</v>
      </c>
      <c r="Z59" s="18">
        <f t="shared" ca="1" si="43"/>
        <v>0</v>
      </c>
      <c r="AA59" s="18">
        <f t="shared" ca="1" si="43"/>
        <v>0</v>
      </c>
      <c r="AB59" s="18">
        <f t="shared" ca="1" si="43"/>
        <v>0</v>
      </c>
      <c r="AC59" s="18">
        <f t="shared" ca="1" si="43"/>
        <v>0</v>
      </c>
      <c r="AD59" s="18">
        <f t="shared" ca="1" si="43"/>
        <v>0</v>
      </c>
      <c r="AE59" s="18">
        <f t="shared" ca="1" si="43"/>
        <v>0</v>
      </c>
      <c r="AF59" s="18">
        <f t="shared" ca="1" si="43"/>
        <v>0</v>
      </c>
      <c r="AG59" s="18">
        <f t="shared" ca="1" si="43"/>
        <v>0</v>
      </c>
      <c r="AH59" s="18">
        <f t="shared" ca="1" si="43"/>
        <v>0</v>
      </c>
      <c r="AI59" s="18">
        <f t="shared" ca="1" si="43"/>
        <v>0</v>
      </c>
      <c r="AJ59" s="18">
        <f t="shared" ca="1" si="43"/>
        <v>0</v>
      </c>
      <c r="AK59" s="18">
        <f t="shared" ca="1" si="40"/>
        <v>0</v>
      </c>
      <c r="AL59" s="18">
        <f t="shared" ca="1" si="40"/>
        <v>0</v>
      </c>
      <c r="AM59" s="18">
        <f t="shared" ca="1" si="40"/>
        <v>0</v>
      </c>
      <c r="AN59" s="18">
        <f t="shared" ca="1" si="40"/>
        <v>0</v>
      </c>
      <c r="AO59" s="18">
        <f t="shared" ca="1" si="40"/>
        <v>0</v>
      </c>
      <c r="AP59" s="18">
        <f t="shared" ca="1" si="40"/>
        <v>0</v>
      </c>
      <c r="AQ59" s="18">
        <f t="shared" ca="1" si="40"/>
        <v>0</v>
      </c>
      <c r="AR59" s="18">
        <f t="shared" ca="1" si="40"/>
        <v>0</v>
      </c>
      <c r="AS59" s="18">
        <f t="shared" ca="1" si="40"/>
        <v>0</v>
      </c>
      <c r="AT59" s="18">
        <f t="shared" ca="1" si="40"/>
        <v>0</v>
      </c>
      <c r="AU59" s="18">
        <f t="shared" ca="1" si="40"/>
        <v>0</v>
      </c>
      <c r="AV59" s="18">
        <f t="shared" ca="1" si="40"/>
        <v>0</v>
      </c>
      <c r="AW59" s="18">
        <f t="shared" ca="1" si="40"/>
        <v>0</v>
      </c>
      <c r="AX59" s="18">
        <f t="shared" ca="1" si="40"/>
        <v>0</v>
      </c>
      <c r="AY59" s="18">
        <f t="shared" ca="1" si="40"/>
        <v>0</v>
      </c>
      <c r="AZ59" s="18">
        <f t="shared" ca="1" si="44"/>
        <v>0</v>
      </c>
      <c r="BA59" s="18">
        <f t="shared" ca="1" si="44"/>
        <v>0</v>
      </c>
      <c r="BB59" s="18">
        <f t="shared" ca="1" si="44"/>
        <v>0</v>
      </c>
      <c r="BC59" s="18">
        <f t="shared" ca="1" si="44"/>
        <v>0</v>
      </c>
      <c r="BD59" s="18">
        <f t="shared" ca="1" si="44"/>
        <v>469383.21000000008</v>
      </c>
      <c r="BE59" s="18">
        <f t="shared" ca="1" si="44"/>
        <v>818602.32</v>
      </c>
      <c r="BF59" s="18">
        <f t="shared" ca="1" si="44"/>
        <v>0</v>
      </c>
      <c r="BG59" s="18">
        <f t="shared" ca="1" si="44"/>
        <v>0</v>
      </c>
      <c r="BH59" s="18">
        <f t="shared" ca="1" si="44"/>
        <v>0</v>
      </c>
      <c r="BI59" s="18">
        <f t="shared" ca="1" si="44"/>
        <v>0</v>
      </c>
      <c r="BJ59" s="18">
        <f t="shared" ca="1" si="44"/>
        <v>0</v>
      </c>
      <c r="BK59" s="18">
        <f t="shared" ca="1" si="44"/>
        <v>0</v>
      </c>
      <c r="BL59" s="18">
        <f t="shared" ca="1" si="44"/>
        <v>0</v>
      </c>
      <c r="BM59" s="18">
        <f t="shared" ca="1" si="44"/>
        <v>0</v>
      </c>
      <c r="BN59" s="18">
        <f t="shared" ca="1" si="44"/>
        <v>0</v>
      </c>
      <c r="BO59" s="18">
        <f t="shared" ca="1" si="44"/>
        <v>0</v>
      </c>
      <c r="BP59" s="18">
        <f t="shared" ca="1" si="41"/>
        <v>0</v>
      </c>
      <c r="BQ59" s="18">
        <f t="shared" ca="1" si="41"/>
        <v>0</v>
      </c>
      <c r="BR59" s="18">
        <f t="shared" ca="1" si="41"/>
        <v>0</v>
      </c>
      <c r="BS59" s="18">
        <f t="shared" ca="1" si="41"/>
        <v>0</v>
      </c>
      <c r="BT59" s="18">
        <f t="shared" ca="1" si="41"/>
        <v>0</v>
      </c>
      <c r="BU59" s="18">
        <f t="shared" ca="1" si="41"/>
        <v>0</v>
      </c>
      <c r="BV59" s="18">
        <f t="shared" ca="1" si="41"/>
        <v>0</v>
      </c>
      <c r="BW59" s="18">
        <f t="shared" ca="1" si="41"/>
        <v>0</v>
      </c>
      <c r="BX59" s="18">
        <f t="shared" ca="1" si="41"/>
        <v>0</v>
      </c>
      <c r="BY59" s="18">
        <f t="shared" ca="1" si="41"/>
        <v>0</v>
      </c>
      <c r="BZ59" s="18">
        <f t="shared" ca="1" si="41"/>
        <v>0</v>
      </c>
      <c r="CA59" s="18">
        <f t="shared" ca="1" si="41"/>
        <v>0</v>
      </c>
      <c r="CB59" s="18">
        <f t="shared" ca="1" si="41"/>
        <v>0</v>
      </c>
      <c r="CC59" s="18">
        <f t="shared" ca="1" si="45"/>
        <v>0</v>
      </c>
      <c r="CD59" s="18">
        <f t="shared" ca="1" si="45"/>
        <v>0</v>
      </c>
      <c r="CE59" s="18">
        <f t="shared" ca="1" si="45"/>
        <v>0</v>
      </c>
      <c r="CF59" s="18">
        <f t="shared" ca="1" si="45"/>
        <v>0</v>
      </c>
      <c r="CG59" s="18">
        <f t="shared" ca="1" si="45"/>
        <v>0</v>
      </c>
      <c r="CH59" s="18">
        <f t="shared" ca="1" si="45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6"/>
        <v>0</v>
      </c>
      <c r="CQ59" s="18">
        <f t="shared" ca="1" si="46"/>
        <v>0</v>
      </c>
      <c r="CR59" s="18">
        <f t="shared" ca="1" si="46"/>
        <v>0</v>
      </c>
      <c r="CS59" s="18">
        <f t="shared" ca="1" si="46"/>
        <v>0</v>
      </c>
      <c r="CT59" s="18">
        <f t="shared" ca="1" si="46"/>
        <v>0</v>
      </c>
      <c r="CU59" s="19">
        <f t="shared" ref="CU59" ca="1" si="47">+D59+SUM(H59:CI59)+SUM(CR59:CT59)</f>
        <v>1287985.53</v>
      </c>
    </row>
    <row r="60" spans="1:99" ht="12.75" customHeight="1">
      <c r="A60" s="57" t="s">
        <v>254</v>
      </c>
      <c r="B60" s="17">
        <v>3001</v>
      </c>
      <c r="C60" s="58" t="s">
        <v>255</v>
      </c>
      <c r="D60" s="19">
        <f t="shared" ca="1" si="24"/>
        <v>0</v>
      </c>
      <c r="E60" s="18">
        <f t="shared" ca="1" si="42"/>
        <v>0</v>
      </c>
      <c r="F60" s="18">
        <f t="shared" ca="1" si="42"/>
        <v>0</v>
      </c>
      <c r="G60" s="18">
        <f t="shared" ca="1" si="42"/>
        <v>0</v>
      </c>
      <c r="H60" s="18">
        <f t="shared" ca="1" si="42"/>
        <v>0</v>
      </c>
      <c r="I60" s="18">
        <f t="shared" ca="1" si="42"/>
        <v>0</v>
      </c>
      <c r="J60" s="18">
        <f t="shared" ca="1" si="42"/>
        <v>0</v>
      </c>
      <c r="K60" s="18">
        <f t="shared" ca="1" si="42"/>
        <v>0</v>
      </c>
      <c r="L60" s="18">
        <f t="shared" ca="1" si="42"/>
        <v>0</v>
      </c>
      <c r="M60" s="18">
        <f t="shared" ca="1" si="42"/>
        <v>0</v>
      </c>
      <c r="N60" s="18">
        <f t="shared" ca="1" si="42"/>
        <v>0</v>
      </c>
      <c r="O60" s="18">
        <f t="shared" ca="1" si="42"/>
        <v>0</v>
      </c>
      <c r="P60" s="18">
        <f t="shared" ca="1" si="42"/>
        <v>0</v>
      </c>
      <c r="Q60" s="18">
        <f t="shared" ca="1" si="42"/>
        <v>0</v>
      </c>
      <c r="R60" s="18">
        <f t="shared" ca="1" si="42"/>
        <v>0</v>
      </c>
      <c r="S60" s="18">
        <f t="shared" ca="1" si="42"/>
        <v>0</v>
      </c>
      <c r="T60" s="18">
        <f t="shared" ca="1" si="11"/>
        <v>0</v>
      </c>
      <c r="U60" s="18">
        <f t="shared" ca="1" si="43"/>
        <v>0</v>
      </c>
      <c r="V60" s="18">
        <f t="shared" ca="1" si="43"/>
        <v>0</v>
      </c>
      <c r="W60" s="18">
        <f t="shared" ca="1" si="43"/>
        <v>0</v>
      </c>
      <c r="X60" s="18">
        <f t="shared" ca="1" si="43"/>
        <v>0</v>
      </c>
      <c r="Y60" s="18">
        <f t="shared" ca="1" si="43"/>
        <v>0</v>
      </c>
      <c r="Z60" s="18">
        <f t="shared" ca="1" si="43"/>
        <v>0</v>
      </c>
      <c r="AA60" s="18">
        <f t="shared" ca="1" si="43"/>
        <v>0</v>
      </c>
      <c r="AB60" s="18">
        <f t="shared" ca="1" si="43"/>
        <v>0</v>
      </c>
      <c r="AC60" s="18">
        <f t="shared" ca="1" si="43"/>
        <v>0</v>
      </c>
      <c r="AD60" s="18">
        <f t="shared" ca="1" si="43"/>
        <v>0</v>
      </c>
      <c r="AE60" s="18">
        <f t="shared" ca="1" si="43"/>
        <v>0</v>
      </c>
      <c r="AF60" s="18">
        <f t="shared" ca="1" si="43"/>
        <v>0</v>
      </c>
      <c r="AG60" s="18">
        <f t="shared" ca="1" si="43"/>
        <v>0</v>
      </c>
      <c r="AH60" s="18">
        <f t="shared" ca="1" si="43"/>
        <v>0</v>
      </c>
      <c r="AI60" s="18">
        <f t="shared" ca="1" si="43"/>
        <v>0</v>
      </c>
      <c r="AJ60" s="18">
        <f t="shared" ca="1" si="43"/>
        <v>0</v>
      </c>
      <c r="AK60" s="18">
        <f t="shared" ca="1" si="40"/>
        <v>0</v>
      </c>
      <c r="AL60" s="18">
        <f t="shared" ca="1" si="40"/>
        <v>0</v>
      </c>
      <c r="AM60" s="18">
        <f t="shared" ca="1" si="40"/>
        <v>0</v>
      </c>
      <c r="AN60" s="18">
        <f t="shared" ca="1" si="40"/>
        <v>0</v>
      </c>
      <c r="AO60" s="18">
        <f t="shared" ca="1" si="40"/>
        <v>0</v>
      </c>
      <c r="AP60" s="18">
        <f t="shared" ca="1" si="40"/>
        <v>0</v>
      </c>
      <c r="AQ60" s="18">
        <f t="shared" ca="1" si="40"/>
        <v>0</v>
      </c>
      <c r="AR60" s="18">
        <f t="shared" ca="1" si="40"/>
        <v>0</v>
      </c>
      <c r="AS60" s="18">
        <f t="shared" ca="1" si="40"/>
        <v>0</v>
      </c>
      <c r="AT60" s="18">
        <f t="shared" ca="1" si="40"/>
        <v>0</v>
      </c>
      <c r="AU60" s="18">
        <f t="shared" ca="1" si="40"/>
        <v>0</v>
      </c>
      <c r="AV60" s="18">
        <f t="shared" ca="1" si="40"/>
        <v>0</v>
      </c>
      <c r="AW60" s="18">
        <f t="shared" ca="1" si="40"/>
        <v>0</v>
      </c>
      <c r="AX60" s="18">
        <f t="shared" ca="1" si="40"/>
        <v>0</v>
      </c>
      <c r="AY60" s="18">
        <f t="shared" ca="1" si="40"/>
        <v>0</v>
      </c>
      <c r="AZ60" s="18">
        <f t="shared" ca="1" si="44"/>
        <v>0</v>
      </c>
      <c r="BA60" s="18">
        <f t="shared" ca="1" si="44"/>
        <v>0</v>
      </c>
      <c r="BB60" s="18">
        <f t="shared" ca="1" si="44"/>
        <v>0</v>
      </c>
      <c r="BC60" s="18">
        <f t="shared" ca="1" si="44"/>
        <v>0</v>
      </c>
      <c r="BD60" s="18">
        <f t="shared" ca="1" si="44"/>
        <v>0.01</v>
      </c>
      <c r="BE60" s="18">
        <f t="shared" ca="1" si="44"/>
        <v>0</v>
      </c>
      <c r="BF60" s="18">
        <f t="shared" ca="1" si="44"/>
        <v>0</v>
      </c>
      <c r="BG60" s="18">
        <f t="shared" ca="1" si="44"/>
        <v>0</v>
      </c>
      <c r="BH60" s="18">
        <f t="shared" ca="1" si="44"/>
        <v>0</v>
      </c>
      <c r="BI60" s="18">
        <f t="shared" ca="1" si="44"/>
        <v>0</v>
      </c>
      <c r="BJ60" s="18">
        <f t="shared" ca="1" si="44"/>
        <v>0</v>
      </c>
      <c r="BK60" s="18">
        <f t="shared" ca="1" si="44"/>
        <v>0</v>
      </c>
      <c r="BL60" s="18">
        <f t="shared" ca="1" si="44"/>
        <v>0</v>
      </c>
      <c r="BM60" s="18">
        <f t="shared" ca="1" si="44"/>
        <v>0</v>
      </c>
      <c r="BN60" s="18">
        <f t="shared" ca="1" si="44"/>
        <v>0</v>
      </c>
      <c r="BO60" s="18">
        <f t="shared" ca="1" si="44"/>
        <v>0</v>
      </c>
      <c r="BP60" s="18">
        <f t="shared" ca="1" si="41"/>
        <v>0</v>
      </c>
      <c r="BQ60" s="18">
        <f t="shared" ca="1" si="41"/>
        <v>0</v>
      </c>
      <c r="BR60" s="18">
        <f t="shared" ca="1" si="41"/>
        <v>0</v>
      </c>
      <c r="BS60" s="18">
        <f t="shared" ca="1" si="41"/>
        <v>0</v>
      </c>
      <c r="BT60" s="18">
        <f t="shared" ca="1" si="41"/>
        <v>0</v>
      </c>
      <c r="BU60" s="18">
        <f t="shared" ca="1" si="41"/>
        <v>0</v>
      </c>
      <c r="BV60" s="18">
        <f t="shared" ca="1" si="41"/>
        <v>0</v>
      </c>
      <c r="BW60" s="18">
        <f t="shared" ca="1" si="41"/>
        <v>0</v>
      </c>
      <c r="BX60" s="18">
        <f t="shared" ca="1" si="41"/>
        <v>0</v>
      </c>
      <c r="BY60" s="18">
        <f t="shared" ca="1" si="41"/>
        <v>0</v>
      </c>
      <c r="BZ60" s="18">
        <f t="shared" ca="1" si="41"/>
        <v>0</v>
      </c>
      <c r="CA60" s="18">
        <f t="shared" ca="1" si="41"/>
        <v>0</v>
      </c>
      <c r="CB60" s="18">
        <f t="shared" ca="1" si="41"/>
        <v>0</v>
      </c>
      <c r="CC60" s="18">
        <f t="shared" ca="1" si="45"/>
        <v>0</v>
      </c>
      <c r="CD60" s="18">
        <f t="shared" ca="1" si="45"/>
        <v>0</v>
      </c>
      <c r="CE60" s="18">
        <f t="shared" ca="1" si="45"/>
        <v>0</v>
      </c>
      <c r="CF60" s="18">
        <f t="shared" ca="1" si="45"/>
        <v>0</v>
      </c>
      <c r="CG60" s="18">
        <f t="shared" ca="1" si="45"/>
        <v>0</v>
      </c>
      <c r="CH60" s="18">
        <f t="shared" ca="1" si="45"/>
        <v>0</v>
      </c>
      <c r="CI60" s="19">
        <f t="shared" ca="1" si="25"/>
        <v>13304708.675499998</v>
      </c>
      <c r="CJ60" s="18">
        <f t="shared" ref="CJ60:CK75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5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13304708.675499998</v>
      </c>
      <c r="CP60" s="18">
        <f t="shared" ca="1" si="46"/>
        <v>0.01</v>
      </c>
      <c r="CQ60" s="18">
        <f t="shared" ca="1" si="46"/>
        <v>13304708.665499998</v>
      </c>
      <c r="CR60" s="18">
        <f t="shared" ca="1" si="46"/>
        <v>0</v>
      </c>
      <c r="CS60" s="18">
        <f t="shared" ca="1" si="46"/>
        <v>0</v>
      </c>
      <c r="CT60" s="18">
        <f t="shared" ca="1" si="46"/>
        <v>0</v>
      </c>
      <c r="CU60" s="19">
        <f t="shared" ref="CU60:CU75" ca="1" si="50">+D60+SUM(H60:CI60)+SUM(CR60:CT60)</f>
        <v>13304708.685499998</v>
      </c>
    </row>
    <row r="61" spans="1:99" ht="12.75" customHeight="1">
      <c r="A61" s="57" t="s">
        <v>257</v>
      </c>
      <c r="B61" s="17">
        <v>3002</v>
      </c>
      <c r="C61" s="58" t="s">
        <v>255</v>
      </c>
      <c r="D61" s="19">
        <f t="shared" ca="1" si="24"/>
        <v>0</v>
      </c>
      <c r="E61" s="18">
        <f t="shared" ca="1" si="42"/>
        <v>0</v>
      </c>
      <c r="F61" s="18">
        <f t="shared" ca="1" si="42"/>
        <v>0</v>
      </c>
      <c r="G61" s="18">
        <f t="shared" ca="1" si="42"/>
        <v>0</v>
      </c>
      <c r="H61" s="18">
        <f t="shared" ca="1" si="42"/>
        <v>0</v>
      </c>
      <c r="I61" s="18">
        <f t="shared" ca="1" si="42"/>
        <v>0</v>
      </c>
      <c r="J61" s="18">
        <f t="shared" ca="1" si="42"/>
        <v>0</v>
      </c>
      <c r="K61" s="18">
        <f t="shared" ca="1" si="42"/>
        <v>0</v>
      </c>
      <c r="L61" s="18">
        <f t="shared" ca="1" si="42"/>
        <v>0</v>
      </c>
      <c r="M61" s="18">
        <f t="shared" ca="1" si="42"/>
        <v>0</v>
      </c>
      <c r="N61" s="18">
        <f t="shared" ca="1" si="42"/>
        <v>0</v>
      </c>
      <c r="O61" s="18">
        <f t="shared" ca="1" si="42"/>
        <v>0</v>
      </c>
      <c r="P61" s="18">
        <f t="shared" ca="1" si="42"/>
        <v>0</v>
      </c>
      <c r="Q61" s="18">
        <f t="shared" ca="1" si="42"/>
        <v>0</v>
      </c>
      <c r="R61" s="18">
        <f t="shared" ca="1" si="42"/>
        <v>0</v>
      </c>
      <c r="S61" s="18">
        <f t="shared" ca="1" si="42"/>
        <v>0</v>
      </c>
      <c r="T61" s="18">
        <f t="shared" ca="1" si="11"/>
        <v>0</v>
      </c>
      <c r="U61" s="18">
        <f t="shared" ca="1" si="43"/>
        <v>0</v>
      </c>
      <c r="V61" s="18">
        <f t="shared" ca="1" si="43"/>
        <v>0</v>
      </c>
      <c r="W61" s="18">
        <f t="shared" ca="1" si="43"/>
        <v>0</v>
      </c>
      <c r="X61" s="18">
        <f t="shared" ca="1" si="43"/>
        <v>0</v>
      </c>
      <c r="Y61" s="18">
        <f t="shared" ca="1" si="43"/>
        <v>0</v>
      </c>
      <c r="Z61" s="18">
        <f t="shared" ca="1" si="43"/>
        <v>0</v>
      </c>
      <c r="AA61" s="18">
        <f t="shared" ca="1" si="43"/>
        <v>0</v>
      </c>
      <c r="AB61" s="18">
        <f t="shared" ca="1" si="43"/>
        <v>0</v>
      </c>
      <c r="AC61" s="18">
        <f t="shared" ca="1" si="43"/>
        <v>0</v>
      </c>
      <c r="AD61" s="18">
        <f t="shared" ca="1" si="43"/>
        <v>0</v>
      </c>
      <c r="AE61" s="18">
        <f t="shared" ca="1" si="43"/>
        <v>0</v>
      </c>
      <c r="AF61" s="18">
        <f t="shared" ca="1" si="43"/>
        <v>0</v>
      </c>
      <c r="AG61" s="18">
        <f t="shared" ca="1" si="43"/>
        <v>0</v>
      </c>
      <c r="AH61" s="18">
        <f t="shared" ca="1" si="43"/>
        <v>0</v>
      </c>
      <c r="AI61" s="18">
        <f t="shared" ca="1" si="43"/>
        <v>0</v>
      </c>
      <c r="AJ61" s="18">
        <f t="shared" ca="1" si="43"/>
        <v>0</v>
      </c>
      <c r="AK61" s="18">
        <f t="shared" ca="1" si="40"/>
        <v>0</v>
      </c>
      <c r="AL61" s="18">
        <f t="shared" ca="1" si="40"/>
        <v>0</v>
      </c>
      <c r="AM61" s="18">
        <f t="shared" ca="1" si="40"/>
        <v>0</v>
      </c>
      <c r="AN61" s="18">
        <f t="shared" ca="1" si="40"/>
        <v>0</v>
      </c>
      <c r="AO61" s="18">
        <f t="shared" ca="1" si="40"/>
        <v>0</v>
      </c>
      <c r="AP61" s="18">
        <f t="shared" ca="1" si="40"/>
        <v>0</v>
      </c>
      <c r="AQ61" s="18">
        <f t="shared" ca="1" si="40"/>
        <v>0</v>
      </c>
      <c r="AR61" s="18">
        <f t="shared" ca="1" si="40"/>
        <v>0</v>
      </c>
      <c r="AS61" s="18">
        <f t="shared" ca="1" si="40"/>
        <v>0</v>
      </c>
      <c r="AT61" s="18">
        <f t="shared" ca="1" si="40"/>
        <v>0</v>
      </c>
      <c r="AU61" s="18">
        <f t="shared" ca="1" si="40"/>
        <v>0</v>
      </c>
      <c r="AV61" s="18">
        <f t="shared" ca="1" si="40"/>
        <v>0</v>
      </c>
      <c r="AW61" s="18">
        <f t="shared" ca="1" si="40"/>
        <v>0</v>
      </c>
      <c r="AX61" s="18">
        <f t="shared" ca="1" si="40"/>
        <v>0</v>
      </c>
      <c r="AY61" s="18">
        <f t="shared" ca="1" si="40"/>
        <v>0</v>
      </c>
      <c r="AZ61" s="18">
        <f t="shared" ca="1" si="44"/>
        <v>0</v>
      </c>
      <c r="BA61" s="18">
        <f t="shared" ca="1" si="44"/>
        <v>0</v>
      </c>
      <c r="BB61" s="18">
        <f t="shared" ca="1" si="44"/>
        <v>0</v>
      </c>
      <c r="BC61" s="18">
        <f t="shared" ca="1" si="44"/>
        <v>0</v>
      </c>
      <c r="BD61" s="18">
        <f t="shared" ca="1" si="44"/>
        <v>745862.84</v>
      </c>
      <c r="BE61" s="18">
        <f t="shared" ca="1" si="44"/>
        <v>0</v>
      </c>
      <c r="BF61" s="18">
        <f t="shared" ca="1" si="44"/>
        <v>0</v>
      </c>
      <c r="BG61" s="18">
        <f t="shared" ca="1" si="44"/>
        <v>0</v>
      </c>
      <c r="BH61" s="18">
        <f t="shared" ca="1" si="44"/>
        <v>0</v>
      </c>
      <c r="BI61" s="18">
        <f t="shared" ca="1" si="44"/>
        <v>0</v>
      </c>
      <c r="BJ61" s="18">
        <f t="shared" ca="1" si="44"/>
        <v>0</v>
      </c>
      <c r="BK61" s="18">
        <f t="shared" ca="1" si="44"/>
        <v>0</v>
      </c>
      <c r="BL61" s="18">
        <f t="shared" ca="1" si="44"/>
        <v>0</v>
      </c>
      <c r="BM61" s="18">
        <f t="shared" ca="1" si="44"/>
        <v>0</v>
      </c>
      <c r="BN61" s="18">
        <f t="shared" ca="1" si="44"/>
        <v>0</v>
      </c>
      <c r="BO61" s="18">
        <f t="shared" ca="1" si="44"/>
        <v>0</v>
      </c>
      <c r="BP61" s="18">
        <f t="shared" ca="1" si="41"/>
        <v>0</v>
      </c>
      <c r="BQ61" s="18">
        <f t="shared" ca="1" si="41"/>
        <v>0</v>
      </c>
      <c r="BR61" s="18">
        <f t="shared" ca="1" si="41"/>
        <v>0</v>
      </c>
      <c r="BS61" s="18">
        <f t="shared" ca="1" si="41"/>
        <v>0</v>
      </c>
      <c r="BT61" s="18">
        <f t="shared" ca="1" si="41"/>
        <v>0</v>
      </c>
      <c r="BU61" s="18">
        <f t="shared" ca="1" si="41"/>
        <v>0</v>
      </c>
      <c r="BV61" s="18">
        <f t="shared" ca="1" si="41"/>
        <v>0</v>
      </c>
      <c r="BW61" s="18">
        <f t="shared" ca="1" si="41"/>
        <v>0</v>
      </c>
      <c r="BX61" s="18">
        <f t="shared" ca="1" si="41"/>
        <v>0</v>
      </c>
      <c r="BY61" s="18">
        <f t="shared" ca="1" si="41"/>
        <v>0</v>
      </c>
      <c r="BZ61" s="18">
        <f t="shared" ca="1" si="41"/>
        <v>0</v>
      </c>
      <c r="CA61" s="18">
        <f t="shared" ca="1" si="41"/>
        <v>0</v>
      </c>
      <c r="CB61" s="18">
        <f t="shared" ca="1" si="41"/>
        <v>0</v>
      </c>
      <c r="CC61" s="18">
        <f t="shared" ca="1" si="45"/>
        <v>0</v>
      </c>
      <c r="CD61" s="18">
        <f t="shared" ca="1" si="45"/>
        <v>0</v>
      </c>
      <c r="CE61" s="18">
        <f t="shared" ca="1" si="45"/>
        <v>0</v>
      </c>
      <c r="CF61" s="18">
        <f t="shared" ca="1" si="45"/>
        <v>0</v>
      </c>
      <c r="CG61" s="18">
        <f t="shared" ca="1" si="45"/>
        <v>0</v>
      </c>
      <c r="CH61" s="18">
        <f t="shared" ca="1" si="45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6"/>
        <v>0</v>
      </c>
      <c r="CQ61" s="18">
        <f t="shared" ca="1" si="46"/>
        <v>0</v>
      </c>
      <c r="CR61" s="18">
        <f t="shared" ca="1" si="46"/>
        <v>0</v>
      </c>
      <c r="CS61" s="18">
        <f t="shared" ca="1" si="46"/>
        <v>0</v>
      </c>
      <c r="CT61" s="18">
        <f t="shared" ca="1" si="46"/>
        <v>0</v>
      </c>
      <c r="CU61" s="19">
        <f t="shared" ca="1" si="50"/>
        <v>745862.84</v>
      </c>
    </row>
    <row r="62" spans="1:99" ht="12.75" customHeight="1">
      <c r="A62" s="57" t="s">
        <v>259</v>
      </c>
      <c r="B62" s="17">
        <v>3003</v>
      </c>
      <c r="C62" s="58" t="s">
        <v>255</v>
      </c>
      <c r="D62" s="19">
        <f t="shared" ca="1" si="24"/>
        <v>0</v>
      </c>
      <c r="E62" s="18">
        <f t="shared" ca="1" si="42"/>
        <v>0</v>
      </c>
      <c r="F62" s="18">
        <f t="shared" ca="1" si="42"/>
        <v>0</v>
      </c>
      <c r="G62" s="18">
        <f t="shared" ca="1" si="42"/>
        <v>0</v>
      </c>
      <c r="H62" s="18">
        <f t="shared" ca="1" si="42"/>
        <v>0</v>
      </c>
      <c r="I62" s="18">
        <f t="shared" ca="1" si="42"/>
        <v>0</v>
      </c>
      <c r="J62" s="18">
        <f t="shared" ca="1" si="42"/>
        <v>0</v>
      </c>
      <c r="K62" s="18">
        <f t="shared" ca="1" si="42"/>
        <v>0</v>
      </c>
      <c r="L62" s="18">
        <f t="shared" ca="1" si="42"/>
        <v>0</v>
      </c>
      <c r="M62" s="18">
        <f t="shared" ca="1" si="42"/>
        <v>0</v>
      </c>
      <c r="N62" s="18">
        <f t="shared" ca="1" si="42"/>
        <v>0</v>
      </c>
      <c r="O62" s="18">
        <f t="shared" ca="1" si="42"/>
        <v>0</v>
      </c>
      <c r="P62" s="18">
        <f t="shared" ca="1" si="42"/>
        <v>0</v>
      </c>
      <c r="Q62" s="18">
        <f t="shared" ca="1" si="42"/>
        <v>0</v>
      </c>
      <c r="R62" s="18">
        <f t="shared" ca="1" si="42"/>
        <v>0</v>
      </c>
      <c r="S62" s="18">
        <f t="shared" ca="1" si="42"/>
        <v>0</v>
      </c>
      <c r="T62" s="18">
        <f t="shared" ca="1" si="11"/>
        <v>0</v>
      </c>
      <c r="U62" s="18">
        <f t="shared" ca="1" si="43"/>
        <v>0</v>
      </c>
      <c r="V62" s="18">
        <f t="shared" ca="1" si="43"/>
        <v>0</v>
      </c>
      <c r="W62" s="18">
        <f t="shared" ca="1" si="43"/>
        <v>0</v>
      </c>
      <c r="X62" s="18">
        <f t="shared" ca="1" si="43"/>
        <v>0</v>
      </c>
      <c r="Y62" s="18">
        <f t="shared" ca="1" si="43"/>
        <v>0</v>
      </c>
      <c r="Z62" s="18">
        <f t="shared" ca="1" si="43"/>
        <v>0</v>
      </c>
      <c r="AA62" s="18">
        <f t="shared" ca="1" si="43"/>
        <v>0</v>
      </c>
      <c r="AB62" s="18">
        <f t="shared" ca="1" si="43"/>
        <v>0</v>
      </c>
      <c r="AC62" s="18">
        <f t="shared" ca="1" si="43"/>
        <v>0</v>
      </c>
      <c r="AD62" s="18">
        <f t="shared" ca="1" si="43"/>
        <v>0</v>
      </c>
      <c r="AE62" s="18">
        <f t="shared" ca="1" si="43"/>
        <v>0</v>
      </c>
      <c r="AF62" s="18">
        <f t="shared" ca="1" si="43"/>
        <v>0</v>
      </c>
      <c r="AG62" s="18">
        <f t="shared" ca="1" si="43"/>
        <v>0</v>
      </c>
      <c r="AH62" s="18">
        <f t="shared" ca="1" si="43"/>
        <v>0</v>
      </c>
      <c r="AI62" s="18">
        <f t="shared" ca="1" si="43"/>
        <v>0</v>
      </c>
      <c r="AJ62" s="18">
        <f t="shared" ca="1" si="43"/>
        <v>0</v>
      </c>
      <c r="AK62" s="18">
        <f t="shared" ca="1" si="40"/>
        <v>0</v>
      </c>
      <c r="AL62" s="18">
        <f t="shared" ca="1" si="40"/>
        <v>0</v>
      </c>
      <c r="AM62" s="18">
        <f t="shared" ca="1" si="40"/>
        <v>0</v>
      </c>
      <c r="AN62" s="18">
        <f t="shared" ca="1" si="40"/>
        <v>0</v>
      </c>
      <c r="AO62" s="18">
        <f t="shared" ca="1" si="40"/>
        <v>0</v>
      </c>
      <c r="AP62" s="18">
        <f t="shared" ca="1" si="40"/>
        <v>0</v>
      </c>
      <c r="AQ62" s="18">
        <f t="shared" ca="1" si="40"/>
        <v>0</v>
      </c>
      <c r="AR62" s="18">
        <f t="shared" ca="1" si="40"/>
        <v>0</v>
      </c>
      <c r="AS62" s="18">
        <f t="shared" ca="1" si="40"/>
        <v>0</v>
      </c>
      <c r="AT62" s="18">
        <f t="shared" ca="1" si="40"/>
        <v>0</v>
      </c>
      <c r="AU62" s="18">
        <f t="shared" ca="1" si="40"/>
        <v>0</v>
      </c>
      <c r="AV62" s="18">
        <f t="shared" ca="1" si="40"/>
        <v>0</v>
      </c>
      <c r="AW62" s="18">
        <f t="shared" ca="1" si="40"/>
        <v>0</v>
      </c>
      <c r="AX62" s="18">
        <f t="shared" ca="1" si="40"/>
        <v>0</v>
      </c>
      <c r="AY62" s="18">
        <f t="shared" ca="1" si="40"/>
        <v>0</v>
      </c>
      <c r="AZ62" s="18">
        <f t="shared" ca="1" si="44"/>
        <v>0</v>
      </c>
      <c r="BA62" s="18">
        <f t="shared" ca="1" si="44"/>
        <v>0</v>
      </c>
      <c r="BB62" s="18">
        <f t="shared" ca="1" si="44"/>
        <v>0</v>
      </c>
      <c r="BC62" s="18">
        <f t="shared" ca="1" si="44"/>
        <v>0</v>
      </c>
      <c r="BD62" s="18">
        <f t="shared" ca="1" si="44"/>
        <v>210154.45</v>
      </c>
      <c r="BE62" s="18">
        <f t="shared" ca="1" si="44"/>
        <v>1163645.0699999998</v>
      </c>
      <c r="BF62" s="18">
        <f t="shared" ca="1" si="44"/>
        <v>0</v>
      </c>
      <c r="BG62" s="18">
        <f t="shared" ca="1" si="44"/>
        <v>0</v>
      </c>
      <c r="BH62" s="18">
        <f t="shared" ca="1" si="44"/>
        <v>0</v>
      </c>
      <c r="BI62" s="18">
        <f t="shared" ca="1" si="44"/>
        <v>0</v>
      </c>
      <c r="BJ62" s="18">
        <f t="shared" ca="1" si="44"/>
        <v>0</v>
      </c>
      <c r="BK62" s="18">
        <f t="shared" ca="1" si="44"/>
        <v>0</v>
      </c>
      <c r="BL62" s="18">
        <f t="shared" ca="1" si="44"/>
        <v>0</v>
      </c>
      <c r="BM62" s="18">
        <f t="shared" ca="1" si="44"/>
        <v>0</v>
      </c>
      <c r="BN62" s="18">
        <f t="shared" ca="1" si="44"/>
        <v>0</v>
      </c>
      <c r="BO62" s="18">
        <f t="shared" ca="1" si="44"/>
        <v>0</v>
      </c>
      <c r="BP62" s="18">
        <f t="shared" ca="1" si="41"/>
        <v>0</v>
      </c>
      <c r="BQ62" s="18">
        <f t="shared" ca="1" si="41"/>
        <v>0</v>
      </c>
      <c r="BR62" s="18">
        <f t="shared" ca="1" si="41"/>
        <v>0</v>
      </c>
      <c r="BS62" s="18">
        <f t="shared" ca="1" si="41"/>
        <v>0</v>
      </c>
      <c r="BT62" s="18">
        <f t="shared" ca="1" si="41"/>
        <v>0</v>
      </c>
      <c r="BU62" s="18">
        <f t="shared" ca="1" si="41"/>
        <v>0</v>
      </c>
      <c r="BV62" s="18">
        <f t="shared" ca="1" si="41"/>
        <v>0</v>
      </c>
      <c r="BW62" s="18">
        <f t="shared" ca="1" si="41"/>
        <v>0</v>
      </c>
      <c r="BX62" s="18">
        <f t="shared" ca="1" si="41"/>
        <v>0</v>
      </c>
      <c r="BY62" s="18">
        <f t="shared" ca="1" si="41"/>
        <v>0</v>
      </c>
      <c r="BZ62" s="18">
        <f t="shared" ca="1" si="41"/>
        <v>0</v>
      </c>
      <c r="CA62" s="18">
        <f t="shared" ca="1" si="41"/>
        <v>0</v>
      </c>
      <c r="CB62" s="18">
        <f t="shared" ca="1" si="41"/>
        <v>0</v>
      </c>
      <c r="CC62" s="18">
        <f t="shared" ca="1" si="45"/>
        <v>0</v>
      </c>
      <c r="CD62" s="18">
        <f t="shared" ca="1" si="45"/>
        <v>0</v>
      </c>
      <c r="CE62" s="18">
        <f t="shared" ca="1" si="45"/>
        <v>0</v>
      </c>
      <c r="CF62" s="18">
        <f t="shared" ca="1" si="45"/>
        <v>0</v>
      </c>
      <c r="CG62" s="18">
        <f t="shared" ca="1" si="45"/>
        <v>0</v>
      </c>
      <c r="CH62" s="18">
        <f t="shared" ca="1" si="45"/>
        <v>0</v>
      </c>
      <c r="CI62" s="19">
        <f t="shared" ca="1" si="25"/>
        <v>0</v>
      </c>
      <c r="CJ62" s="18">
        <f t="shared" ca="1" si="48"/>
        <v>0</v>
      </c>
      <c r="CK62" s="18">
        <f t="shared" ca="1" si="48"/>
        <v>0</v>
      </c>
      <c r="CL62" s="19">
        <f t="shared" ca="1" si="26"/>
        <v>0</v>
      </c>
      <c r="CM62" s="18">
        <f t="shared" ca="1" si="49"/>
        <v>0</v>
      </c>
      <c r="CN62" s="18">
        <f t="shared" ca="1" si="49"/>
        <v>0</v>
      </c>
      <c r="CO62" s="19">
        <f t="shared" ca="1" si="27"/>
        <v>0</v>
      </c>
      <c r="CP62" s="18">
        <f t="shared" ca="1" si="46"/>
        <v>0</v>
      </c>
      <c r="CQ62" s="18">
        <f t="shared" ca="1" si="46"/>
        <v>0</v>
      </c>
      <c r="CR62" s="18">
        <f t="shared" ca="1" si="46"/>
        <v>0</v>
      </c>
      <c r="CS62" s="18">
        <f t="shared" ca="1" si="46"/>
        <v>0</v>
      </c>
      <c r="CT62" s="18">
        <f t="shared" ca="1" si="46"/>
        <v>0</v>
      </c>
      <c r="CU62" s="19">
        <f t="shared" ca="1" si="50"/>
        <v>1373799.5199999998</v>
      </c>
    </row>
    <row r="63" spans="1:99" ht="12.75" customHeight="1">
      <c r="A63" s="57" t="s">
        <v>261</v>
      </c>
      <c r="B63" s="17">
        <v>3004</v>
      </c>
      <c r="C63" s="58" t="s">
        <v>255</v>
      </c>
      <c r="D63" s="19">
        <f t="shared" ca="1" si="24"/>
        <v>0</v>
      </c>
      <c r="E63" s="18">
        <f t="shared" ca="1" si="42"/>
        <v>0</v>
      </c>
      <c r="F63" s="18">
        <f t="shared" ca="1" si="42"/>
        <v>0</v>
      </c>
      <c r="G63" s="18">
        <f t="shared" ca="1" si="42"/>
        <v>0</v>
      </c>
      <c r="H63" s="18">
        <f t="shared" ca="1" si="42"/>
        <v>0</v>
      </c>
      <c r="I63" s="18">
        <f t="shared" ca="1" si="42"/>
        <v>0</v>
      </c>
      <c r="J63" s="18">
        <f t="shared" ca="1" si="42"/>
        <v>0</v>
      </c>
      <c r="K63" s="18">
        <f t="shared" ca="1" si="42"/>
        <v>0</v>
      </c>
      <c r="L63" s="18">
        <f t="shared" ca="1" si="42"/>
        <v>0</v>
      </c>
      <c r="M63" s="18">
        <f t="shared" ca="1" si="42"/>
        <v>0</v>
      </c>
      <c r="N63" s="18">
        <f t="shared" ca="1" si="42"/>
        <v>0</v>
      </c>
      <c r="O63" s="18">
        <f t="shared" ca="1" si="42"/>
        <v>0</v>
      </c>
      <c r="P63" s="18">
        <f t="shared" ca="1" si="42"/>
        <v>0</v>
      </c>
      <c r="Q63" s="18">
        <f t="shared" ca="1" si="42"/>
        <v>0</v>
      </c>
      <c r="R63" s="18">
        <f t="shared" ca="1" si="42"/>
        <v>0</v>
      </c>
      <c r="S63" s="18">
        <f t="shared" ca="1" si="42"/>
        <v>0</v>
      </c>
      <c r="T63" s="18">
        <f t="shared" ca="1" si="11"/>
        <v>0</v>
      </c>
      <c r="U63" s="18">
        <f t="shared" ca="1" si="43"/>
        <v>0</v>
      </c>
      <c r="V63" s="18">
        <f t="shared" ca="1" si="43"/>
        <v>0</v>
      </c>
      <c r="W63" s="18">
        <f t="shared" ca="1" si="43"/>
        <v>0</v>
      </c>
      <c r="X63" s="18">
        <f t="shared" ca="1" si="43"/>
        <v>0</v>
      </c>
      <c r="Y63" s="18">
        <f t="shared" ca="1" si="43"/>
        <v>0</v>
      </c>
      <c r="Z63" s="18">
        <f t="shared" ca="1" si="43"/>
        <v>0</v>
      </c>
      <c r="AA63" s="18">
        <f t="shared" ca="1" si="43"/>
        <v>0</v>
      </c>
      <c r="AB63" s="18">
        <f t="shared" ca="1" si="43"/>
        <v>0</v>
      </c>
      <c r="AC63" s="18">
        <f t="shared" ca="1" si="43"/>
        <v>0</v>
      </c>
      <c r="AD63" s="18">
        <f t="shared" ca="1" si="43"/>
        <v>0</v>
      </c>
      <c r="AE63" s="18">
        <f t="shared" ca="1" si="43"/>
        <v>0</v>
      </c>
      <c r="AF63" s="18">
        <f t="shared" ca="1" si="43"/>
        <v>0</v>
      </c>
      <c r="AG63" s="18">
        <f t="shared" ca="1" si="43"/>
        <v>0</v>
      </c>
      <c r="AH63" s="18">
        <f t="shared" ca="1" si="43"/>
        <v>0</v>
      </c>
      <c r="AI63" s="18">
        <f t="shared" ca="1" si="43"/>
        <v>0</v>
      </c>
      <c r="AJ63" s="18">
        <f t="shared" ca="1" si="43"/>
        <v>0</v>
      </c>
      <c r="AK63" s="18">
        <f t="shared" ca="1" si="40"/>
        <v>0</v>
      </c>
      <c r="AL63" s="18">
        <f t="shared" ca="1" si="40"/>
        <v>0</v>
      </c>
      <c r="AM63" s="18">
        <f t="shared" ca="1" si="40"/>
        <v>0</v>
      </c>
      <c r="AN63" s="18">
        <f t="shared" ca="1" si="40"/>
        <v>0</v>
      </c>
      <c r="AO63" s="18">
        <f t="shared" ca="1" si="40"/>
        <v>0</v>
      </c>
      <c r="AP63" s="18">
        <f t="shared" ca="1" si="40"/>
        <v>0</v>
      </c>
      <c r="AQ63" s="18">
        <f t="shared" ca="1" si="40"/>
        <v>0</v>
      </c>
      <c r="AR63" s="18">
        <f t="shared" ca="1" si="40"/>
        <v>0</v>
      </c>
      <c r="AS63" s="18">
        <f t="shared" ca="1" si="40"/>
        <v>0</v>
      </c>
      <c r="AT63" s="18">
        <f t="shared" ca="1" si="40"/>
        <v>0</v>
      </c>
      <c r="AU63" s="18">
        <f t="shared" ca="1" si="40"/>
        <v>0</v>
      </c>
      <c r="AV63" s="18">
        <f t="shared" ca="1" si="40"/>
        <v>0</v>
      </c>
      <c r="AW63" s="18">
        <f t="shared" ca="1" si="40"/>
        <v>0</v>
      </c>
      <c r="AX63" s="18">
        <f t="shared" ca="1" si="40"/>
        <v>0</v>
      </c>
      <c r="AY63" s="18">
        <f t="shared" ca="1" si="40"/>
        <v>0</v>
      </c>
      <c r="AZ63" s="18">
        <f t="shared" ca="1" si="44"/>
        <v>0</v>
      </c>
      <c r="BA63" s="18">
        <f t="shared" ca="1" si="44"/>
        <v>0</v>
      </c>
      <c r="BB63" s="18">
        <f t="shared" ca="1" si="44"/>
        <v>0</v>
      </c>
      <c r="BC63" s="18">
        <f t="shared" ca="1" si="44"/>
        <v>0</v>
      </c>
      <c r="BD63" s="18">
        <f t="shared" ca="1" si="44"/>
        <v>1069903.74</v>
      </c>
      <c r="BE63" s="18">
        <f t="shared" ca="1" si="44"/>
        <v>0</v>
      </c>
      <c r="BF63" s="18">
        <f t="shared" ca="1" si="44"/>
        <v>0</v>
      </c>
      <c r="BG63" s="18">
        <f t="shared" ca="1" si="44"/>
        <v>0</v>
      </c>
      <c r="BH63" s="18">
        <f t="shared" ca="1" si="44"/>
        <v>0</v>
      </c>
      <c r="BI63" s="18">
        <f t="shared" ca="1" si="44"/>
        <v>0</v>
      </c>
      <c r="BJ63" s="18">
        <f t="shared" ca="1" si="44"/>
        <v>0</v>
      </c>
      <c r="BK63" s="18">
        <f t="shared" ca="1" si="44"/>
        <v>0</v>
      </c>
      <c r="BL63" s="18">
        <f t="shared" ca="1" si="44"/>
        <v>0</v>
      </c>
      <c r="BM63" s="18">
        <f t="shared" ca="1" si="44"/>
        <v>0</v>
      </c>
      <c r="BN63" s="18">
        <f t="shared" ca="1" si="44"/>
        <v>0</v>
      </c>
      <c r="BO63" s="18">
        <f t="shared" ca="1" si="44"/>
        <v>0</v>
      </c>
      <c r="BP63" s="18">
        <f t="shared" ca="1" si="41"/>
        <v>0</v>
      </c>
      <c r="BQ63" s="18">
        <f t="shared" ca="1" si="41"/>
        <v>0</v>
      </c>
      <c r="BR63" s="18">
        <f t="shared" ca="1" si="41"/>
        <v>0</v>
      </c>
      <c r="BS63" s="18">
        <f t="shared" ca="1" si="41"/>
        <v>0</v>
      </c>
      <c r="BT63" s="18">
        <f t="shared" ca="1" si="41"/>
        <v>0</v>
      </c>
      <c r="BU63" s="18">
        <f t="shared" ca="1" si="41"/>
        <v>0</v>
      </c>
      <c r="BV63" s="18">
        <f t="shared" ca="1" si="41"/>
        <v>0</v>
      </c>
      <c r="BW63" s="18">
        <f t="shared" ca="1" si="41"/>
        <v>0</v>
      </c>
      <c r="BX63" s="18">
        <f t="shared" ca="1" si="41"/>
        <v>0</v>
      </c>
      <c r="BY63" s="18">
        <f t="shared" ca="1" si="41"/>
        <v>0</v>
      </c>
      <c r="BZ63" s="18">
        <f t="shared" ca="1" si="41"/>
        <v>0</v>
      </c>
      <c r="CA63" s="18">
        <f t="shared" ca="1" si="41"/>
        <v>0</v>
      </c>
      <c r="CB63" s="18">
        <f t="shared" ca="1" si="41"/>
        <v>0</v>
      </c>
      <c r="CC63" s="18">
        <f t="shared" ca="1" si="45"/>
        <v>0</v>
      </c>
      <c r="CD63" s="18">
        <f t="shared" ca="1" si="45"/>
        <v>0</v>
      </c>
      <c r="CE63" s="18">
        <f t="shared" ca="1" si="45"/>
        <v>0</v>
      </c>
      <c r="CF63" s="18">
        <f t="shared" ca="1" si="45"/>
        <v>0</v>
      </c>
      <c r="CG63" s="18">
        <f t="shared" ca="1" si="45"/>
        <v>0</v>
      </c>
      <c r="CH63" s="18">
        <f t="shared" ca="1" si="45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6"/>
        <v>0</v>
      </c>
      <c r="CQ63" s="18">
        <f t="shared" ca="1" si="46"/>
        <v>0</v>
      </c>
      <c r="CR63" s="18">
        <f t="shared" ca="1" si="46"/>
        <v>0</v>
      </c>
      <c r="CS63" s="18">
        <f t="shared" ca="1" si="46"/>
        <v>0</v>
      </c>
      <c r="CT63" s="18">
        <f t="shared" ca="1" si="46"/>
        <v>0</v>
      </c>
      <c r="CU63" s="19">
        <f t="shared" ca="1" si="50"/>
        <v>1069903.74</v>
      </c>
    </row>
    <row r="64" spans="1:99" ht="12.75" customHeight="1">
      <c r="A64" s="57" t="s">
        <v>263</v>
      </c>
      <c r="B64" s="17">
        <v>3005</v>
      </c>
      <c r="C64" s="58" t="s">
        <v>255</v>
      </c>
      <c r="D64" s="19">
        <f t="shared" ca="1" si="24"/>
        <v>0</v>
      </c>
      <c r="E64" s="18">
        <f t="shared" ca="1" si="42"/>
        <v>0</v>
      </c>
      <c r="F64" s="18">
        <f t="shared" ca="1" si="42"/>
        <v>0</v>
      </c>
      <c r="G64" s="18">
        <f t="shared" ca="1" si="42"/>
        <v>0</v>
      </c>
      <c r="H64" s="18">
        <f t="shared" ca="1" si="42"/>
        <v>0</v>
      </c>
      <c r="I64" s="18">
        <f t="shared" ca="1" si="42"/>
        <v>0</v>
      </c>
      <c r="J64" s="18">
        <f t="shared" ca="1" si="42"/>
        <v>0</v>
      </c>
      <c r="K64" s="18">
        <f t="shared" ca="1" si="42"/>
        <v>0</v>
      </c>
      <c r="L64" s="18">
        <f t="shared" ca="1" si="42"/>
        <v>0</v>
      </c>
      <c r="M64" s="18">
        <f t="shared" ca="1" si="42"/>
        <v>0</v>
      </c>
      <c r="N64" s="18">
        <f t="shared" ca="1" si="42"/>
        <v>0</v>
      </c>
      <c r="O64" s="18">
        <f t="shared" ca="1" si="42"/>
        <v>0</v>
      </c>
      <c r="P64" s="18">
        <f t="shared" ca="1" si="42"/>
        <v>0</v>
      </c>
      <c r="Q64" s="18">
        <f t="shared" ca="1" si="42"/>
        <v>0</v>
      </c>
      <c r="R64" s="18">
        <f t="shared" ca="1" si="42"/>
        <v>0</v>
      </c>
      <c r="S64" s="18">
        <f t="shared" ca="1" si="42"/>
        <v>0</v>
      </c>
      <c r="T64" s="18">
        <f t="shared" ca="1" si="11"/>
        <v>0</v>
      </c>
      <c r="U64" s="18">
        <f t="shared" ca="1" si="43"/>
        <v>0</v>
      </c>
      <c r="V64" s="18">
        <f t="shared" ca="1" si="43"/>
        <v>0</v>
      </c>
      <c r="W64" s="18">
        <f t="shared" ca="1" si="43"/>
        <v>0</v>
      </c>
      <c r="X64" s="18">
        <f t="shared" ca="1" si="43"/>
        <v>0</v>
      </c>
      <c r="Y64" s="18">
        <f t="shared" ca="1" si="43"/>
        <v>0</v>
      </c>
      <c r="Z64" s="18">
        <f t="shared" ca="1" si="43"/>
        <v>0</v>
      </c>
      <c r="AA64" s="18">
        <f t="shared" ca="1" si="43"/>
        <v>0</v>
      </c>
      <c r="AB64" s="18">
        <f t="shared" ca="1" si="43"/>
        <v>0</v>
      </c>
      <c r="AC64" s="18">
        <f t="shared" ca="1" si="43"/>
        <v>0</v>
      </c>
      <c r="AD64" s="18">
        <f t="shared" ca="1" si="43"/>
        <v>0</v>
      </c>
      <c r="AE64" s="18">
        <f t="shared" ca="1" si="43"/>
        <v>0</v>
      </c>
      <c r="AF64" s="18">
        <f t="shared" ca="1" si="43"/>
        <v>0</v>
      </c>
      <c r="AG64" s="18">
        <f t="shared" ca="1" si="43"/>
        <v>0</v>
      </c>
      <c r="AH64" s="18">
        <f t="shared" ca="1" si="43"/>
        <v>0</v>
      </c>
      <c r="AI64" s="18">
        <f t="shared" ca="1" si="43"/>
        <v>0</v>
      </c>
      <c r="AJ64" s="18">
        <f t="shared" ca="1" si="43"/>
        <v>0</v>
      </c>
      <c r="AK64" s="18">
        <f t="shared" ca="1" si="40"/>
        <v>0</v>
      </c>
      <c r="AL64" s="18">
        <f t="shared" ca="1" si="40"/>
        <v>0</v>
      </c>
      <c r="AM64" s="18">
        <f t="shared" ca="1" si="40"/>
        <v>0</v>
      </c>
      <c r="AN64" s="18">
        <f t="shared" ca="1" si="40"/>
        <v>0</v>
      </c>
      <c r="AO64" s="18">
        <f t="shared" ca="1" si="40"/>
        <v>0</v>
      </c>
      <c r="AP64" s="18">
        <f t="shared" ca="1" si="40"/>
        <v>0</v>
      </c>
      <c r="AQ64" s="18">
        <f t="shared" ca="1" si="40"/>
        <v>0</v>
      </c>
      <c r="AR64" s="18">
        <f t="shared" ca="1" si="40"/>
        <v>0</v>
      </c>
      <c r="AS64" s="18">
        <f t="shared" ca="1" si="40"/>
        <v>0</v>
      </c>
      <c r="AT64" s="18">
        <f t="shared" ca="1" si="40"/>
        <v>0</v>
      </c>
      <c r="AU64" s="18">
        <f t="shared" ca="1" si="40"/>
        <v>0</v>
      </c>
      <c r="AV64" s="18">
        <f t="shared" ca="1" si="40"/>
        <v>0</v>
      </c>
      <c r="AW64" s="18">
        <f t="shared" ca="1" si="40"/>
        <v>0</v>
      </c>
      <c r="AX64" s="18">
        <f t="shared" ca="1" si="40"/>
        <v>0</v>
      </c>
      <c r="AY64" s="18">
        <f t="shared" ca="1" si="40"/>
        <v>0</v>
      </c>
      <c r="AZ64" s="18">
        <f t="shared" ca="1" si="44"/>
        <v>0</v>
      </c>
      <c r="BA64" s="18">
        <f t="shared" ca="1" si="44"/>
        <v>0</v>
      </c>
      <c r="BB64" s="18">
        <f t="shared" ca="1" si="44"/>
        <v>0</v>
      </c>
      <c r="BC64" s="18">
        <f t="shared" ca="1" si="44"/>
        <v>0</v>
      </c>
      <c r="BD64" s="18">
        <f t="shared" ca="1" si="44"/>
        <v>31256712.399999581</v>
      </c>
      <c r="BE64" s="18">
        <f t="shared" ca="1" si="44"/>
        <v>0</v>
      </c>
      <c r="BF64" s="18">
        <f t="shared" ca="1" si="44"/>
        <v>0</v>
      </c>
      <c r="BG64" s="18">
        <f t="shared" ca="1" si="44"/>
        <v>0</v>
      </c>
      <c r="BH64" s="18">
        <f t="shared" ca="1" si="44"/>
        <v>0</v>
      </c>
      <c r="BI64" s="18">
        <f t="shared" ca="1" si="44"/>
        <v>0</v>
      </c>
      <c r="BJ64" s="18">
        <f t="shared" ca="1" si="44"/>
        <v>0</v>
      </c>
      <c r="BK64" s="18">
        <f t="shared" ca="1" si="44"/>
        <v>0</v>
      </c>
      <c r="BL64" s="18">
        <f t="shared" ca="1" si="44"/>
        <v>0</v>
      </c>
      <c r="BM64" s="18">
        <f t="shared" ca="1" si="44"/>
        <v>0</v>
      </c>
      <c r="BN64" s="18">
        <f t="shared" ca="1" si="44"/>
        <v>0</v>
      </c>
      <c r="BO64" s="18">
        <f t="shared" ca="1" si="44"/>
        <v>0</v>
      </c>
      <c r="BP64" s="18">
        <f t="shared" ca="1" si="41"/>
        <v>0</v>
      </c>
      <c r="BQ64" s="18">
        <f t="shared" ca="1" si="41"/>
        <v>0</v>
      </c>
      <c r="BR64" s="18">
        <f t="shared" ca="1" si="41"/>
        <v>0</v>
      </c>
      <c r="BS64" s="18">
        <f t="shared" ca="1" si="41"/>
        <v>0</v>
      </c>
      <c r="BT64" s="18">
        <f t="shared" ca="1" si="41"/>
        <v>0</v>
      </c>
      <c r="BU64" s="18">
        <f t="shared" ca="1" si="41"/>
        <v>0</v>
      </c>
      <c r="BV64" s="18">
        <f t="shared" ca="1" si="41"/>
        <v>0</v>
      </c>
      <c r="BW64" s="18">
        <f t="shared" ca="1" si="41"/>
        <v>0</v>
      </c>
      <c r="BX64" s="18">
        <f t="shared" ca="1" si="41"/>
        <v>0</v>
      </c>
      <c r="BY64" s="18">
        <f t="shared" ca="1" si="41"/>
        <v>0</v>
      </c>
      <c r="BZ64" s="18">
        <f t="shared" ca="1" si="41"/>
        <v>0</v>
      </c>
      <c r="CA64" s="18">
        <f t="shared" ca="1" si="41"/>
        <v>0</v>
      </c>
      <c r="CB64" s="18">
        <f t="shared" ca="1" si="41"/>
        <v>0</v>
      </c>
      <c r="CC64" s="18">
        <f t="shared" ca="1" si="45"/>
        <v>0</v>
      </c>
      <c r="CD64" s="18">
        <f t="shared" ca="1" si="45"/>
        <v>0</v>
      </c>
      <c r="CE64" s="18">
        <f t="shared" ca="1" si="45"/>
        <v>0</v>
      </c>
      <c r="CF64" s="18">
        <f t="shared" ca="1" si="45"/>
        <v>0</v>
      </c>
      <c r="CG64" s="18">
        <f t="shared" ca="1" si="45"/>
        <v>0</v>
      </c>
      <c r="CH64" s="18">
        <f t="shared" ca="1" si="45"/>
        <v>0</v>
      </c>
      <c r="CI64" s="19">
        <f t="shared" ca="1" si="25"/>
        <v>8018847.4799999995</v>
      </c>
      <c r="CJ64" s="18">
        <f t="shared" ca="1" si="48"/>
        <v>0</v>
      </c>
      <c r="CK64" s="18">
        <f t="shared" ca="1" si="48"/>
        <v>0</v>
      </c>
      <c r="CL64" s="19">
        <f t="shared" ca="1" si="26"/>
        <v>8018847.4799999995</v>
      </c>
      <c r="CM64" s="18">
        <f t="shared" ca="1" si="49"/>
        <v>8018847.4799999995</v>
      </c>
      <c r="CN64" s="18">
        <f t="shared" ca="1" si="49"/>
        <v>0</v>
      </c>
      <c r="CO64" s="19">
        <f t="shared" ca="1" si="27"/>
        <v>0</v>
      </c>
      <c r="CP64" s="18">
        <f t="shared" ca="1" si="46"/>
        <v>0</v>
      </c>
      <c r="CQ64" s="18">
        <f t="shared" ca="1" si="46"/>
        <v>0</v>
      </c>
      <c r="CR64" s="18">
        <f t="shared" ca="1" si="46"/>
        <v>0</v>
      </c>
      <c r="CS64" s="18">
        <f t="shared" ca="1" si="46"/>
        <v>0</v>
      </c>
      <c r="CT64" s="18">
        <f t="shared" ca="1" si="46"/>
        <v>0</v>
      </c>
      <c r="CU64" s="19">
        <f t="shared" ca="1" si="50"/>
        <v>39275559.879999578</v>
      </c>
    </row>
    <row r="65" spans="1:230" ht="12.75" customHeight="1">
      <c r="A65" s="57" t="s">
        <v>265</v>
      </c>
      <c r="B65" s="17">
        <v>3006</v>
      </c>
      <c r="C65" s="58" t="s">
        <v>255</v>
      </c>
      <c r="D65" s="19">
        <f t="shared" ca="1" si="24"/>
        <v>0</v>
      </c>
      <c r="E65" s="18">
        <f t="shared" ca="1" si="42"/>
        <v>0</v>
      </c>
      <c r="F65" s="18">
        <f t="shared" ca="1" si="42"/>
        <v>0</v>
      </c>
      <c r="G65" s="18">
        <f t="shared" ca="1" si="42"/>
        <v>0</v>
      </c>
      <c r="H65" s="18">
        <f t="shared" ca="1" si="42"/>
        <v>0</v>
      </c>
      <c r="I65" s="18">
        <f t="shared" ca="1" si="42"/>
        <v>0</v>
      </c>
      <c r="J65" s="18">
        <f t="shared" ca="1" si="42"/>
        <v>0</v>
      </c>
      <c r="K65" s="18">
        <f t="shared" ca="1" si="42"/>
        <v>0</v>
      </c>
      <c r="L65" s="18">
        <f t="shared" ca="1" si="42"/>
        <v>0</v>
      </c>
      <c r="M65" s="18">
        <f t="shared" ca="1" si="42"/>
        <v>0</v>
      </c>
      <c r="N65" s="18">
        <f t="shared" ca="1" si="42"/>
        <v>0</v>
      </c>
      <c r="O65" s="18">
        <f t="shared" ca="1" si="42"/>
        <v>0</v>
      </c>
      <c r="P65" s="18">
        <f t="shared" ca="1" si="42"/>
        <v>0</v>
      </c>
      <c r="Q65" s="18">
        <f t="shared" ca="1" si="42"/>
        <v>0</v>
      </c>
      <c r="R65" s="18">
        <f t="shared" ca="1" si="42"/>
        <v>0</v>
      </c>
      <c r="S65" s="18">
        <f t="shared" ca="1" si="42"/>
        <v>0</v>
      </c>
      <c r="T65" s="18">
        <f t="shared" ca="1" si="11"/>
        <v>0</v>
      </c>
      <c r="U65" s="18">
        <f t="shared" ca="1" si="43"/>
        <v>0</v>
      </c>
      <c r="V65" s="18">
        <f t="shared" ca="1" si="43"/>
        <v>0</v>
      </c>
      <c r="W65" s="18">
        <f t="shared" ca="1" si="43"/>
        <v>0</v>
      </c>
      <c r="X65" s="18">
        <f t="shared" ca="1" si="43"/>
        <v>0</v>
      </c>
      <c r="Y65" s="18">
        <f t="shared" ca="1" si="43"/>
        <v>0</v>
      </c>
      <c r="Z65" s="18">
        <f t="shared" ca="1" si="43"/>
        <v>0</v>
      </c>
      <c r="AA65" s="18">
        <f t="shared" ca="1" si="43"/>
        <v>0</v>
      </c>
      <c r="AB65" s="18">
        <f t="shared" ca="1" si="43"/>
        <v>0</v>
      </c>
      <c r="AC65" s="18">
        <f t="shared" ca="1" si="43"/>
        <v>0</v>
      </c>
      <c r="AD65" s="18">
        <f t="shared" ca="1" si="43"/>
        <v>0</v>
      </c>
      <c r="AE65" s="18">
        <f t="shared" ca="1" si="43"/>
        <v>0</v>
      </c>
      <c r="AF65" s="18">
        <f t="shared" ca="1" si="43"/>
        <v>0</v>
      </c>
      <c r="AG65" s="18">
        <f t="shared" ca="1" si="43"/>
        <v>0</v>
      </c>
      <c r="AH65" s="18">
        <f t="shared" ca="1" si="43"/>
        <v>0</v>
      </c>
      <c r="AI65" s="18">
        <f t="shared" ca="1" si="43"/>
        <v>0</v>
      </c>
      <c r="AJ65" s="18">
        <f t="shared" ca="1" si="43"/>
        <v>0</v>
      </c>
      <c r="AK65" s="18">
        <f t="shared" ca="1" si="40"/>
        <v>0</v>
      </c>
      <c r="AL65" s="18">
        <f t="shared" ca="1" si="40"/>
        <v>0</v>
      </c>
      <c r="AM65" s="18">
        <f t="shared" ca="1" si="40"/>
        <v>0</v>
      </c>
      <c r="AN65" s="18">
        <f t="shared" ca="1" si="40"/>
        <v>0</v>
      </c>
      <c r="AO65" s="18">
        <f t="shared" ca="1" si="40"/>
        <v>0</v>
      </c>
      <c r="AP65" s="18">
        <f t="shared" ca="1" si="40"/>
        <v>0</v>
      </c>
      <c r="AQ65" s="18">
        <f t="shared" ca="1" si="40"/>
        <v>0</v>
      </c>
      <c r="AR65" s="18">
        <f t="shared" ca="1" si="40"/>
        <v>0</v>
      </c>
      <c r="AS65" s="18">
        <f t="shared" ca="1" si="40"/>
        <v>0</v>
      </c>
      <c r="AT65" s="18">
        <f t="shared" ca="1" si="40"/>
        <v>0</v>
      </c>
      <c r="AU65" s="18">
        <f t="shared" ca="1" si="40"/>
        <v>0</v>
      </c>
      <c r="AV65" s="18">
        <f t="shared" ca="1" si="40"/>
        <v>0</v>
      </c>
      <c r="AW65" s="18">
        <f t="shared" ca="1" si="40"/>
        <v>0</v>
      </c>
      <c r="AX65" s="18">
        <f t="shared" ca="1" si="40"/>
        <v>0</v>
      </c>
      <c r="AY65" s="18">
        <f t="shared" ca="1" si="40"/>
        <v>0</v>
      </c>
      <c r="AZ65" s="18">
        <f t="shared" ca="1" si="44"/>
        <v>0</v>
      </c>
      <c r="BA65" s="18">
        <f t="shared" ca="1" si="44"/>
        <v>0</v>
      </c>
      <c r="BB65" s="18">
        <f t="shared" ca="1" si="44"/>
        <v>0</v>
      </c>
      <c r="BC65" s="18">
        <f t="shared" ca="1" si="44"/>
        <v>0</v>
      </c>
      <c r="BD65" s="18">
        <f t="shared" ca="1" si="44"/>
        <v>78767624.840000004</v>
      </c>
      <c r="BE65" s="18">
        <f t="shared" ca="1" si="44"/>
        <v>0</v>
      </c>
      <c r="BF65" s="18">
        <f t="shared" ca="1" si="44"/>
        <v>0</v>
      </c>
      <c r="BG65" s="18">
        <f t="shared" ca="1" si="44"/>
        <v>0</v>
      </c>
      <c r="BH65" s="18">
        <f t="shared" ca="1" si="44"/>
        <v>0</v>
      </c>
      <c r="BI65" s="18">
        <f t="shared" ca="1" si="44"/>
        <v>0</v>
      </c>
      <c r="BJ65" s="18">
        <f t="shared" ca="1" si="44"/>
        <v>0</v>
      </c>
      <c r="BK65" s="18">
        <f t="shared" ca="1" si="44"/>
        <v>0</v>
      </c>
      <c r="BL65" s="18">
        <f t="shared" ca="1" si="44"/>
        <v>0</v>
      </c>
      <c r="BM65" s="18">
        <f t="shared" ca="1" si="44"/>
        <v>0</v>
      </c>
      <c r="BN65" s="18">
        <f t="shared" ca="1" si="44"/>
        <v>0</v>
      </c>
      <c r="BO65" s="18">
        <f t="shared" ca="1" si="44"/>
        <v>0</v>
      </c>
      <c r="BP65" s="18">
        <f t="shared" ca="1" si="41"/>
        <v>0</v>
      </c>
      <c r="BQ65" s="18">
        <f t="shared" ca="1" si="41"/>
        <v>0</v>
      </c>
      <c r="BR65" s="18">
        <f t="shared" ca="1" si="41"/>
        <v>0</v>
      </c>
      <c r="BS65" s="18">
        <f t="shared" ca="1" si="41"/>
        <v>0</v>
      </c>
      <c r="BT65" s="18">
        <f t="shared" ca="1" si="41"/>
        <v>0</v>
      </c>
      <c r="BU65" s="18">
        <f t="shared" ca="1" si="41"/>
        <v>0</v>
      </c>
      <c r="BV65" s="18">
        <f t="shared" ca="1" si="41"/>
        <v>0</v>
      </c>
      <c r="BW65" s="18">
        <f t="shared" ca="1" si="41"/>
        <v>0</v>
      </c>
      <c r="BX65" s="18">
        <f t="shared" ca="1" si="41"/>
        <v>0</v>
      </c>
      <c r="BY65" s="18">
        <f t="shared" ca="1" si="41"/>
        <v>0</v>
      </c>
      <c r="BZ65" s="18">
        <f t="shared" ca="1" si="41"/>
        <v>0</v>
      </c>
      <c r="CA65" s="18">
        <f t="shared" ca="1" si="41"/>
        <v>0</v>
      </c>
      <c r="CB65" s="18">
        <f t="shared" ca="1" si="41"/>
        <v>0</v>
      </c>
      <c r="CC65" s="18">
        <f t="shared" ca="1" si="45"/>
        <v>0</v>
      </c>
      <c r="CD65" s="18">
        <f t="shared" ca="1" si="45"/>
        <v>0</v>
      </c>
      <c r="CE65" s="18">
        <f t="shared" ca="1" si="45"/>
        <v>0</v>
      </c>
      <c r="CF65" s="18">
        <f t="shared" ca="1" si="45"/>
        <v>0</v>
      </c>
      <c r="CG65" s="18">
        <f t="shared" ca="1" si="45"/>
        <v>0</v>
      </c>
      <c r="CH65" s="18">
        <f t="shared" ca="1" si="45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6"/>
        <v>0</v>
      </c>
      <c r="CQ65" s="18">
        <f t="shared" ca="1" si="46"/>
        <v>0</v>
      </c>
      <c r="CR65" s="18">
        <f t="shared" ca="1" si="46"/>
        <v>0</v>
      </c>
      <c r="CS65" s="18">
        <f t="shared" ca="1" si="46"/>
        <v>0</v>
      </c>
      <c r="CT65" s="18">
        <f t="shared" ca="1" si="46"/>
        <v>0</v>
      </c>
      <c r="CU65" s="19">
        <f t="shared" ca="1" si="50"/>
        <v>78767624.840000004</v>
      </c>
    </row>
    <row r="66" spans="1:230" ht="12.75" customHeight="1">
      <c r="A66" s="57" t="s">
        <v>267</v>
      </c>
      <c r="B66" s="17">
        <v>3007</v>
      </c>
      <c r="C66" s="58" t="s">
        <v>255</v>
      </c>
      <c r="D66" s="19">
        <f t="shared" ca="1" si="24"/>
        <v>0</v>
      </c>
      <c r="E66" s="18">
        <f t="shared" ca="1" si="42"/>
        <v>0</v>
      </c>
      <c r="F66" s="18">
        <f t="shared" ca="1" si="42"/>
        <v>0</v>
      </c>
      <c r="G66" s="18">
        <f t="shared" ca="1" si="42"/>
        <v>0</v>
      </c>
      <c r="H66" s="18">
        <f t="shared" ca="1" si="42"/>
        <v>0</v>
      </c>
      <c r="I66" s="18">
        <f t="shared" ca="1" si="42"/>
        <v>0</v>
      </c>
      <c r="J66" s="18">
        <f t="shared" ca="1" si="42"/>
        <v>0</v>
      </c>
      <c r="K66" s="18">
        <f t="shared" ca="1" si="42"/>
        <v>0</v>
      </c>
      <c r="L66" s="18">
        <f t="shared" ca="1" si="42"/>
        <v>0</v>
      </c>
      <c r="M66" s="18">
        <f t="shared" ca="1" si="42"/>
        <v>0</v>
      </c>
      <c r="N66" s="18">
        <f t="shared" ca="1" si="42"/>
        <v>0</v>
      </c>
      <c r="O66" s="18">
        <f t="shared" ca="1" si="42"/>
        <v>0</v>
      </c>
      <c r="P66" s="18">
        <f t="shared" ca="1" si="42"/>
        <v>0</v>
      </c>
      <c r="Q66" s="18">
        <f t="shared" ca="1" si="42"/>
        <v>0</v>
      </c>
      <c r="R66" s="18">
        <f t="shared" ca="1" si="42"/>
        <v>0</v>
      </c>
      <c r="S66" s="18">
        <f t="shared" ca="1" si="42"/>
        <v>0</v>
      </c>
      <c r="T66" s="18">
        <f t="shared" ca="1" si="11"/>
        <v>0</v>
      </c>
      <c r="U66" s="18">
        <f t="shared" ca="1" si="43"/>
        <v>0</v>
      </c>
      <c r="V66" s="18">
        <f t="shared" ca="1" si="43"/>
        <v>0</v>
      </c>
      <c r="W66" s="18">
        <f t="shared" ca="1" si="43"/>
        <v>0</v>
      </c>
      <c r="X66" s="18">
        <f t="shared" ca="1" si="43"/>
        <v>0</v>
      </c>
      <c r="Y66" s="18">
        <f t="shared" ca="1" si="43"/>
        <v>0</v>
      </c>
      <c r="Z66" s="18">
        <f t="shared" ca="1" si="43"/>
        <v>0</v>
      </c>
      <c r="AA66" s="18">
        <f t="shared" ca="1" si="43"/>
        <v>0</v>
      </c>
      <c r="AB66" s="18">
        <f t="shared" ca="1" si="43"/>
        <v>0</v>
      </c>
      <c r="AC66" s="18">
        <f t="shared" ca="1" si="43"/>
        <v>0</v>
      </c>
      <c r="AD66" s="18">
        <f t="shared" ca="1" si="43"/>
        <v>0</v>
      </c>
      <c r="AE66" s="18">
        <f t="shared" ca="1" si="43"/>
        <v>0</v>
      </c>
      <c r="AF66" s="18">
        <f t="shared" ca="1" si="43"/>
        <v>0</v>
      </c>
      <c r="AG66" s="18">
        <f t="shared" ca="1" si="43"/>
        <v>0</v>
      </c>
      <c r="AH66" s="18">
        <f t="shared" ca="1" si="43"/>
        <v>0</v>
      </c>
      <c r="AI66" s="18">
        <f t="shared" ca="1" si="43"/>
        <v>0</v>
      </c>
      <c r="AJ66" s="18">
        <f t="shared" ca="1" si="43"/>
        <v>0</v>
      </c>
      <c r="AK66" s="18">
        <f t="shared" ca="1" si="40"/>
        <v>0</v>
      </c>
      <c r="AL66" s="18">
        <f t="shared" ca="1" si="40"/>
        <v>0</v>
      </c>
      <c r="AM66" s="18">
        <f t="shared" ca="1" si="40"/>
        <v>0</v>
      </c>
      <c r="AN66" s="18">
        <f t="shared" ca="1" si="40"/>
        <v>0</v>
      </c>
      <c r="AO66" s="18">
        <f t="shared" ca="1" si="40"/>
        <v>0</v>
      </c>
      <c r="AP66" s="18">
        <f t="shared" ca="1" si="40"/>
        <v>0</v>
      </c>
      <c r="AQ66" s="18">
        <f t="shared" ca="1" si="40"/>
        <v>0</v>
      </c>
      <c r="AR66" s="18">
        <f t="shared" ca="1" si="40"/>
        <v>0</v>
      </c>
      <c r="AS66" s="18">
        <f t="shared" ca="1" si="40"/>
        <v>0</v>
      </c>
      <c r="AT66" s="18">
        <f t="shared" ca="1" si="40"/>
        <v>0</v>
      </c>
      <c r="AU66" s="18">
        <f t="shared" ca="1" si="40"/>
        <v>0</v>
      </c>
      <c r="AV66" s="18">
        <f t="shared" ca="1" si="40"/>
        <v>0</v>
      </c>
      <c r="AW66" s="18">
        <f t="shared" ca="1" si="40"/>
        <v>0</v>
      </c>
      <c r="AX66" s="18">
        <f t="shared" ca="1" si="40"/>
        <v>0</v>
      </c>
      <c r="AY66" s="18">
        <f t="shared" ca="1" si="40"/>
        <v>0</v>
      </c>
      <c r="AZ66" s="18">
        <f t="shared" ca="1" si="44"/>
        <v>0</v>
      </c>
      <c r="BA66" s="18">
        <f t="shared" ca="1" si="44"/>
        <v>0</v>
      </c>
      <c r="BB66" s="18">
        <f t="shared" ca="1" si="44"/>
        <v>0</v>
      </c>
      <c r="BC66" s="18">
        <f t="shared" ca="1" si="44"/>
        <v>0</v>
      </c>
      <c r="BD66" s="18">
        <f t="shared" ca="1" si="44"/>
        <v>127193.45000000001</v>
      </c>
      <c r="BE66" s="18">
        <f t="shared" ca="1" si="44"/>
        <v>0</v>
      </c>
      <c r="BF66" s="18">
        <f t="shared" ca="1" si="44"/>
        <v>0</v>
      </c>
      <c r="BG66" s="18">
        <f t="shared" ca="1" si="44"/>
        <v>0</v>
      </c>
      <c r="BH66" s="18">
        <f t="shared" ca="1" si="44"/>
        <v>0</v>
      </c>
      <c r="BI66" s="18">
        <f t="shared" ca="1" si="44"/>
        <v>0</v>
      </c>
      <c r="BJ66" s="18">
        <f t="shared" ca="1" si="44"/>
        <v>0</v>
      </c>
      <c r="BK66" s="18">
        <f t="shared" ca="1" si="44"/>
        <v>0</v>
      </c>
      <c r="BL66" s="18">
        <f t="shared" ca="1" si="44"/>
        <v>0</v>
      </c>
      <c r="BM66" s="18">
        <f t="shared" ca="1" si="44"/>
        <v>0</v>
      </c>
      <c r="BN66" s="18">
        <f t="shared" ca="1" si="44"/>
        <v>0</v>
      </c>
      <c r="BO66" s="18">
        <f t="shared" ca="1" si="44"/>
        <v>0</v>
      </c>
      <c r="BP66" s="18">
        <f t="shared" ca="1" si="41"/>
        <v>0</v>
      </c>
      <c r="BQ66" s="18">
        <f t="shared" ca="1" si="41"/>
        <v>0</v>
      </c>
      <c r="BR66" s="18">
        <f t="shared" ca="1" si="41"/>
        <v>0</v>
      </c>
      <c r="BS66" s="18">
        <f t="shared" ca="1" si="41"/>
        <v>0</v>
      </c>
      <c r="BT66" s="18">
        <f t="shared" ca="1" si="41"/>
        <v>0</v>
      </c>
      <c r="BU66" s="18">
        <f t="shared" ca="1" si="41"/>
        <v>0</v>
      </c>
      <c r="BV66" s="18">
        <f t="shared" ca="1" si="41"/>
        <v>0</v>
      </c>
      <c r="BW66" s="18">
        <f t="shared" ca="1" si="41"/>
        <v>0</v>
      </c>
      <c r="BX66" s="18">
        <f t="shared" ca="1" si="41"/>
        <v>0</v>
      </c>
      <c r="BY66" s="18">
        <f t="shared" ca="1" si="41"/>
        <v>0</v>
      </c>
      <c r="BZ66" s="18">
        <f t="shared" ca="1" si="41"/>
        <v>0</v>
      </c>
      <c r="CA66" s="18">
        <f t="shared" ca="1" si="41"/>
        <v>0</v>
      </c>
      <c r="CB66" s="18">
        <f t="shared" ca="1" si="41"/>
        <v>0</v>
      </c>
      <c r="CC66" s="18">
        <f t="shared" ca="1" si="45"/>
        <v>0</v>
      </c>
      <c r="CD66" s="18">
        <f t="shared" ca="1" si="45"/>
        <v>0</v>
      </c>
      <c r="CE66" s="18">
        <f t="shared" ca="1" si="45"/>
        <v>0</v>
      </c>
      <c r="CF66" s="18">
        <f t="shared" ca="1" si="45"/>
        <v>0</v>
      </c>
      <c r="CG66" s="18">
        <f t="shared" ca="1" si="45"/>
        <v>0</v>
      </c>
      <c r="CH66" s="18">
        <f t="shared" ca="1" si="45"/>
        <v>0</v>
      </c>
      <c r="CI66" s="19">
        <f t="shared" ca="1" si="25"/>
        <v>0</v>
      </c>
      <c r="CJ66" s="18">
        <f t="shared" ca="1" si="48"/>
        <v>0</v>
      </c>
      <c r="CK66" s="18">
        <f t="shared" ca="1" si="48"/>
        <v>0</v>
      </c>
      <c r="CL66" s="19">
        <f t="shared" ca="1" si="26"/>
        <v>0</v>
      </c>
      <c r="CM66" s="18">
        <f t="shared" ca="1" si="49"/>
        <v>0</v>
      </c>
      <c r="CN66" s="18">
        <f t="shared" ca="1" si="49"/>
        <v>0</v>
      </c>
      <c r="CO66" s="19">
        <f t="shared" ca="1" si="27"/>
        <v>0</v>
      </c>
      <c r="CP66" s="18">
        <f t="shared" ca="1" si="46"/>
        <v>0</v>
      </c>
      <c r="CQ66" s="18">
        <f t="shared" ca="1" si="46"/>
        <v>0</v>
      </c>
      <c r="CR66" s="18">
        <f t="shared" ca="1" si="46"/>
        <v>0</v>
      </c>
      <c r="CS66" s="18">
        <f t="shared" ca="1" si="46"/>
        <v>0</v>
      </c>
      <c r="CT66" s="18">
        <f t="shared" ca="1" si="46"/>
        <v>0</v>
      </c>
      <c r="CU66" s="19">
        <f t="shared" ca="1" si="50"/>
        <v>127193.45000000001</v>
      </c>
    </row>
    <row r="67" spans="1:230" ht="12.75" customHeight="1">
      <c r="A67" s="57" t="s">
        <v>269</v>
      </c>
      <c r="B67" s="17">
        <v>3008</v>
      </c>
      <c r="C67" s="58" t="s">
        <v>255</v>
      </c>
      <c r="D67" s="19">
        <f t="shared" ca="1" si="24"/>
        <v>0</v>
      </c>
      <c r="E67" s="18">
        <f t="shared" ca="1" si="42"/>
        <v>0</v>
      </c>
      <c r="F67" s="18">
        <f t="shared" ca="1" si="42"/>
        <v>0</v>
      </c>
      <c r="G67" s="18">
        <f t="shared" ca="1" si="42"/>
        <v>0</v>
      </c>
      <c r="H67" s="18">
        <f t="shared" ca="1" si="42"/>
        <v>0</v>
      </c>
      <c r="I67" s="18">
        <f t="shared" ca="1" si="42"/>
        <v>0</v>
      </c>
      <c r="J67" s="18">
        <f t="shared" ca="1" si="42"/>
        <v>0</v>
      </c>
      <c r="K67" s="18">
        <f t="shared" ca="1" si="42"/>
        <v>0</v>
      </c>
      <c r="L67" s="18">
        <f t="shared" ca="1" si="42"/>
        <v>0</v>
      </c>
      <c r="M67" s="18">
        <f t="shared" ca="1" si="42"/>
        <v>0</v>
      </c>
      <c r="N67" s="18">
        <f t="shared" ca="1" si="42"/>
        <v>0</v>
      </c>
      <c r="O67" s="18">
        <f t="shared" ca="1" si="42"/>
        <v>0</v>
      </c>
      <c r="P67" s="18">
        <f t="shared" ca="1" si="42"/>
        <v>0</v>
      </c>
      <c r="Q67" s="18">
        <f t="shared" ca="1" si="42"/>
        <v>0</v>
      </c>
      <c r="R67" s="18">
        <f t="shared" ca="1" si="42"/>
        <v>0</v>
      </c>
      <c r="S67" s="18">
        <f t="shared" ca="1" si="42"/>
        <v>0</v>
      </c>
      <c r="T67" s="18">
        <f t="shared" ca="1" si="11"/>
        <v>0</v>
      </c>
      <c r="U67" s="18">
        <f t="shared" ca="1" si="43"/>
        <v>0</v>
      </c>
      <c r="V67" s="18">
        <f t="shared" ca="1" si="43"/>
        <v>0</v>
      </c>
      <c r="W67" s="18">
        <f t="shared" ca="1" si="43"/>
        <v>0</v>
      </c>
      <c r="X67" s="18">
        <f t="shared" ca="1" si="43"/>
        <v>0</v>
      </c>
      <c r="Y67" s="18">
        <f t="shared" ca="1" si="43"/>
        <v>0</v>
      </c>
      <c r="Z67" s="18">
        <f t="shared" ca="1" si="43"/>
        <v>0</v>
      </c>
      <c r="AA67" s="18">
        <f t="shared" ca="1" si="43"/>
        <v>0</v>
      </c>
      <c r="AB67" s="18">
        <f t="shared" ca="1" si="43"/>
        <v>0</v>
      </c>
      <c r="AC67" s="18">
        <f t="shared" ca="1" si="43"/>
        <v>0</v>
      </c>
      <c r="AD67" s="18">
        <f t="shared" ca="1" si="43"/>
        <v>0</v>
      </c>
      <c r="AE67" s="18">
        <f t="shared" ca="1" si="43"/>
        <v>0</v>
      </c>
      <c r="AF67" s="18">
        <f t="shared" ca="1" si="43"/>
        <v>0</v>
      </c>
      <c r="AG67" s="18">
        <f t="shared" ca="1" si="43"/>
        <v>0</v>
      </c>
      <c r="AH67" s="18">
        <f t="shared" ca="1" si="43"/>
        <v>0</v>
      </c>
      <c r="AI67" s="18">
        <f t="shared" ca="1" si="43"/>
        <v>0</v>
      </c>
      <c r="AJ67" s="18">
        <f t="shared" ca="1" si="43"/>
        <v>0</v>
      </c>
      <c r="AK67" s="18">
        <f t="shared" ca="1" si="40"/>
        <v>0</v>
      </c>
      <c r="AL67" s="18">
        <f t="shared" ca="1" si="40"/>
        <v>0</v>
      </c>
      <c r="AM67" s="18">
        <f t="shared" ca="1" si="40"/>
        <v>0</v>
      </c>
      <c r="AN67" s="18">
        <f t="shared" ca="1" si="40"/>
        <v>0</v>
      </c>
      <c r="AO67" s="18">
        <f t="shared" ca="1" si="40"/>
        <v>0</v>
      </c>
      <c r="AP67" s="18">
        <f t="shared" ca="1" si="40"/>
        <v>0</v>
      </c>
      <c r="AQ67" s="18">
        <f t="shared" ca="1" si="40"/>
        <v>0</v>
      </c>
      <c r="AR67" s="18">
        <f t="shared" ca="1" si="40"/>
        <v>0</v>
      </c>
      <c r="AS67" s="18">
        <f t="shared" ca="1" si="40"/>
        <v>0</v>
      </c>
      <c r="AT67" s="18">
        <f t="shared" ca="1" si="40"/>
        <v>0</v>
      </c>
      <c r="AU67" s="18">
        <f t="shared" ca="1" si="40"/>
        <v>0</v>
      </c>
      <c r="AV67" s="18">
        <f t="shared" ca="1" si="40"/>
        <v>0</v>
      </c>
      <c r="AW67" s="18">
        <f t="shared" ca="1" si="40"/>
        <v>0</v>
      </c>
      <c r="AX67" s="18">
        <f t="shared" ca="1" si="40"/>
        <v>0</v>
      </c>
      <c r="AY67" s="18">
        <f t="shared" ca="1" si="40"/>
        <v>0</v>
      </c>
      <c r="AZ67" s="18">
        <f t="shared" ca="1" si="44"/>
        <v>0</v>
      </c>
      <c r="BA67" s="18">
        <f t="shared" ca="1" si="44"/>
        <v>0</v>
      </c>
      <c r="BB67" s="18">
        <f t="shared" ca="1" si="44"/>
        <v>0</v>
      </c>
      <c r="BC67" s="18">
        <f t="shared" ca="1" si="44"/>
        <v>0</v>
      </c>
      <c r="BD67" s="18">
        <f t="shared" ca="1" si="44"/>
        <v>27550902.259999998</v>
      </c>
      <c r="BE67" s="18">
        <f t="shared" ca="1" si="44"/>
        <v>0</v>
      </c>
      <c r="BF67" s="18">
        <f t="shared" ca="1" si="44"/>
        <v>0</v>
      </c>
      <c r="BG67" s="18">
        <f t="shared" ca="1" si="44"/>
        <v>0</v>
      </c>
      <c r="BH67" s="18">
        <f t="shared" ca="1" si="44"/>
        <v>0</v>
      </c>
      <c r="BI67" s="18">
        <f t="shared" ca="1" si="44"/>
        <v>0</v>
      </c>
      <c r="BJ67" s="18">
        <f t="shared" ca="1" si="44"/>
        <v>0</v>
      </c>
      <c r="BK67" s="18">
        <f t="shared" ca="1" si="44"/>
        <v>0</v>
      </c>
      <c r="BL67" s="18">
        <f t="shared" ca="1" si="44"/>
        <v>0</v>
      </c>
      <c r="BM67" s="18">
        <f t="shared" ca="1" si="44"/>
        <v>0</v>
      </c>
      <c r="BN67" s="18">
        <f t="shared" ca="1" si="44"/>
        <v>0</v>
      </c>
      <c r="BO67" s="18">
        <f t="shared" ca="1" si="44"/>
        <v>0</v>
      </c>
      <c r="BP67" s="18">
        <f t="shared" ca="1" si="41"/>
        <v>0</v>
      </c>
      <c r="BQ67" s="18">
        <f t="shared" ca="1" si="41"/>
        <v>0</v>
      </c>
      <c r="BR67" s="18">
        <f t="shared" ca="1" si="41"/>
        <v>0</v>
      </c>
      <c r="BS67" s="18">
        <f t="shared" ca="1" si="41"/>
        <v>0</v>
      </c>
      <c r="BT67" s="18">
        <f t="shared" ca="1" si="41"/>
        <v>0</v>
      </c>
      <c r="BU67" s="18">
        <f t="shared" ca="1" si="41"/>
        <v>0</v>
      </c>
      <c r="BV67" s="18">
        <f t="shared" ca="1" si="41"/>
        <v>0</v>
      </c>
      <c r="BW67" s="18">
        <f t="shared" ca="1" si="41"/>
        <v>0</v>
      </c>
      <c r="BX67" s="18">
        <f t="shared" ca="1" si="41"/>
        <v>0</v>
      </c>
      <c r="BY67" s="18">
        <f t="shared" ca="1" si="41"/>
        <v>0</v>
      </c>
      <c r="BZ67" s="18">
        <f t="shared" ca="1" si="41"/>
        <v>0</v>
      </c>
      <c r="CA67" s="18">
        <f t="shared" ca="1" si="41"/>
        <v>0</v>
      </c>
      <c r="CB67" s="18">
        <f t="shared" ca="1" si="41"/>
        <v>0</v>
      </c>
      <c r="CC67" s="18">
        <f t="shared" ca="1" si="45"/>
        <v>0</v>
      </c>
      <c r="CD67" s="18">
        <f t="shared" ca="1" si="45"/>
        <v>0</v>
      </c>
      <c r="CE67" s="18">
        <f t="shared" ca="1" si="45"/>
        <v>0</v>
      </c>
      <c r="CF67" s="18">
        <f t="shared" ca="1" si="45"/>
        <v>0</v>
      </c>
      <c r="CG67" s="18">
        <f t="shared" ca="1" si="45"/>
        <v>0</v>
      </c>
      <c r="CH67" s="18">
        <f t="shared" ca="1" si="45"/>
        <v>0</v>
      </c>
      <c r="CI67" s="19">
        <f t="shared" ca="1" si="25"/>
        <v>0</v>
      </c>
      <c r="CJ67" s="18">
        <f t="shared" ca="1" si="48"/>
        <v>0</v>
      </c>
      <c r="CK67" s="18">
        <f t="shared" ca="1" si="48"/>
        <v>0</v>
      </c>
      <c r="CL67" s="19">
        <f t="shared" ca="1" si="26"/>
        <v>0</v>
      </c>
      <c r="CM67" s="18">
        <f t="shared" ca="1" si="49"/>
        <v>0</v>
      </c>
      <c r="CN67" s="18">
        <f t="shared" ca="1" si="49"/>
        <v>0</v>
      </c>
      <c r="CO67" s="19">
        <f t="shared" ca="1" si="27"/>
        <v>0</v>
      </c>
      <c r="CP67" s="18">
        <f t="shared" ca="1" si="46"/>
        <v>0</v>
      </c>
      <c r="CQ67" s="18">
        <f t="shared" ca="1" si="46"/>
        <v>0</v>
      </c>
      <c r="CR67" s="18">
        <f t="shared" ca="1" si="46"/>
        <v>0</v>
      </c>
      <c r="CS67" s="18">
        <f t="shared" ca="1" si="46"/>
        <v>0</v>
      </c>
      <c r="CT67" s="18">
        <f t="shared" ca="1" si="46"/>
        <v>0</v>
      </c>
      <c r="CU67" s="19">
        <f t="shared" ca="1" si="50"/>
        <v>27550902.259999998</v>
      </c>
    </row>
    <row r="68" spans="1:230" ht="12.75" customHeight="1">
      <c r="A68" s="57" t="s">
        <v>271</v>
      </c>
      <c r="B68" s="17">
        <v>3009</v>
      </c>
      <c r="C68" s="58" t="s">
        <v>255</v>
      </c>
      <c r="D68" s="19">
        <f t="shared" ca="1" si="24"/>
        <v>0</v>
      </c>
      <c r="E68" s="18">
        <f t="shared" ca="1" si="42"/>
        <v>0</v>
      </c>
      <c r="F68" s="18">
        <f t="shared" ca="1" si="42"/>
        <v>0</v>
      </c>
      <c r="G68" s="18">
        <f t="shared" ca="1" si="42"/>
        <v>0</v>
      </c>
      <c r="H68" s="18">
        <f t="shared" ca="1" si="42"/>
        <v>0</v>
      </c>
      <c r="I68" s="18">
        <f t="shared" ca="1" si="42"/>
        <v>0</v>
      </c>
      <c r="J68" s="18">
        <f t="shared" ca="1" si="42"/>
        <v>0</v>
      </c>
      <c r="K68" s="18">
        <f t="shared" ca="1" si="42"/>
        <v>0</v>
      </c>
      <c r="L68" s="18">
        <f t="shared" ca="1" si="42"/>
        <v>0</v>
      </c>
      <c r="M68" s="18">
        <f t="shared" ca="1" si="42"/>
        <v>0</v>
      </c>
      <c r="N68" s="18">
        <f t="shared" ca="1" si="42"/>
        <v>0</v>
      </c>
      <c r="O68" s="18">
        <f t="shared" ca="1" si="42"/>
        <v>0</v>
      </c>
      <c r="P68" s="18">
        <f t="shared" ca="1" si="42"/>
        <v>0</v>
      </c>
      <c r="Q68" s="18">
        <f t="shared" ca="1" si="42"/>
        <v>0</v>
      </c>
      <c r="R68" s="18">
        <f t="shared" ca="1" si="42"/>
        <v>0</v>
      </c>
      <c r="S68" s="18">
        <f t="shared" ca="1" si="42"/>
        <v>0</v>
      </c>
      <c r="T68" s="18">
        <f t="shared" ca="1" si="11"/>
        <v>0</v>
      </c>
      <c r="U68" s="18">
        <f t="shared" ca="1" si="43"/>
        <v>0</v>
      </c>
      <c r="V68" s="18">
        <f t="shared" ca="1" si="43"/>
        <v>0</v>
      </c>
      <c r="W68" s="18">
        <f t="shared" ca="1" si="43"/>
        <v>0</v>
      </c>
      <c r="X68" s="18">
        <f t="shared" ca="1" si="43"/>
        <v>0</v>
      </c>
      <c r="Y68" s="18">
        <f t="shared" ca="1" si="43"/>
        <v>0</v>
      </c>
      <c r="Z68" s="18">
        <f t="shared" ca="1" si="43"/>
        <v>0</v>
      </c>
      <c r="AA68" s="18">
        <f t="shared" ca="1" si="43"/>
        <v>0</v>
      </c>
      <c r="AB68" s="18">
        <f t="shared" ca="1" si="43"/>
        <v>0</v>
      </c>
      <c r="AC68" s="18">
        <f t="shared" ca="1" si="43"/>
        <v>0</v>
      </c>
      <c r="AD68" s="18">
        <f t="shared" ca="1" si="43"/>
        <v>0</v>
      </c>
      <c r="AE68" s="18">
        <f t="shared" ca="1" si="43"/>
        <v>0</v>
      </c>
      <c r="AF68" s="18">
        <f t="shared" ca="1" si="43"/>
        <v>0</v>
      </c>
      <c r="AG68" s="18">
        <f t="shared" ca="1" si="43"/>
        <v>0</v>
      </c>
      <c r="AH68" s="18">
        <f t="shared" ca="1" si="43"/>
        <v>0</v>
      </c>
      <c r="AI68" s="18">
        <f t="shared" ca="1" si="43"/>
        <v>0</v>
      </c>
      <c r="AJ68" s="18">
        <f t="shared" ca="1" si="43"/>
        <v>0</v>
      </c>
      <c r="AK68" s="18">
        <f t="shared" ca="1" si="40"/>
        <v>0</v>
      </c>
      <c r="AL68" s="18">
        <f t="shared" ca="1" si="40"/>
        <v>0</v>
      </c>
      <c r="AM68" s="18">
        <f t="shared" ca="1" si="40"/>
        <v>0</v>
      </c>
      <c r="AN68" s="18">
        <f t="shared" ca="1" si="40"/>
        <v>0</v>
      </c>
      <c r="AO68" s="18">
        <f t="shared" ca="1" si="40"/>
        <v>0</v>
      </c>
      <c r="AP68" s="18">
        <f t="shared" ca="1" si="40"/>
        <v>0</v>
      </c>
      <c r="AQ68" s="18">
        <f t="shared" ca="1" si="40"/>
        <v>0</v>
      </c>
      <c r="AR68" s="18">
        <f t="shared" ca="1" si="40"/>
        <v>0</v>
      </c>
      <c r="AS68" s="18">
        <f t="shared" ca="1" si="40"/>
        <v>0</v>
      </c>
      <c r="AT68" s="18">
        <f t="shared" ca="1" si="40"/>
        <v>0</v>
      </c>
      <c r="AU68" s="18">
        <f t="shared" ca="1" si="40"/>
        <v>0</v>
      </c>
      <c r="AV68" s="18">
        <f t="shared" ca="1" si="40"/>
        <v>0</v>
      </c>
      <c r="AW68" s="18">
        <f t="shared" ca="1" si="40"/>
        <v>0</v>
      </c>
      <c r="AX68" s="18">
        <f t="shared" ca="1" si="40"/>
        <v>0</v>
      </c>
      <c r="AY68" s="18">
        <f t="shared" ca="1" si="40"/>
        <v>0</v>
      </c>
      <c r="AZ68" s="18">
        <f t="shared" ca="1" si="44"/>
        <v>0</v>
      </c>
      <c r="BA68" s="18">
        <f t="shared" ca="1" si="44"/>
        <v>0</v>
      </c>
      <c r="BB68" s="18">
        <f t="shared" ca="1" si="44"/>
        <v>0</v>
      </c>
      <c r="BC68" s="18">
        <f t="shared" ca="1" si="44"/>
        <v>0</v>
      </c>
      <c r="BD68" s="18">
        <f t="shared" ca="1" si="44"/>
        <v>133667592.51999982</v>
      </c>
      <c r="BE68" s="18">
        <f t="shared" ca="1" si="44"/>
        <v>102133104.10000002</v>
      </c>
      <c r="BF68" s="18">
        <f t="shared" ca="1" si="44"/>
        <v>0</v>
      </c>
      <c r="BG68" s="18">
        <f t="shared" ca="1" si="44"/>
        <v>0</v>
      </c>
      <c r="BH68" s="18">
        <f t="shared" ca="1" si="44"/>
        <v>0</v>
      </c>
      <c r="BI68" s="18">
        <f t="shared" ca="1" si="44"/>
        <v>0</v>
      </c>
      <c r="BJ68" s="18">
        <f t="shared" ca="1" si="44"/>
        <v>0</v>
      </c>
      <c r="BK68" s="18">
        <f t="shared" ca="1" si="44"/>
        <v>0</v>
      </c>
      <c r="BL68" s="18">
        <f t="shared" ca="1" si="44"/>
        <v>0</v>
      </c>
      <c r="BM68" s="18">
        <f t="shared" ca="1" si="44"/>
        <v>0</v>
      </c>
      <c r="BN68" s="18">
        <f t="shared" ca="1" si="44"/>
        <v>0</v>
      </c>
      <c r="BO68" s="18">
        <f t="shared" ca="1" si="44"/>
        <v>0</v>
      </c>
      <c r="BP68" s="18">
        <f t="shared" ca="1" si="41"/>
        <v>0</v>
      </c>
      <c r="BQ68" s="18">
        <f t="shared" ca="1" si="41"/>
        <v>0</v>
      </c>
      <c r="BR68" s="18">
        <f t="shared" ca="1" si="41"/>
        <v>0</v>
      </c>
      <c r="BS68" s="18">
        <f t="shared" ca="1" si="41"/>
        <v>0</v>
      </c>
      <c r="BT68" s="18">
        <f t="shared" ca="1" si="41"/>
        <v>0</v>
      </c>
      <c r="BU68" s="18">
        <f t="shared" ca="1" si="41"/>
        <v>0</v>
      </c>
      <c r="BV68" s="18">
        <f t="shared" ca="1" si="41"/>
        <v>0</v>
      </c>
      <c r="BW68" s="18">
        <f t="shared" ca="1" si="41"/>
        <v>0</v>
      </c>
      <c r="BX68" s="18">
        <f t="shared" ca="1" si="41"/>
        <v>0</v>
      </c>
      <c r="BY68" s="18">
        <f t="shared" ca="1" si="41"/>
        <v>0</v>
      </c>
      <c r="BZ68" s="18">
        <f t="shared" ca="1" si="41"/>
        <v>0</v>
      </c>
      <c r="CA68" s="18">
        <f t="shared" ca="1" si="41"/>
        <v>0</v>
      </c>
      <c r="CB68" s="18">
        <f t="shared" ca="1" si="41"/>
        <v>0</v>
      </c>
      <c r="CC68" s="18">
        <f t="shared" ca="1" si="45"/>
        <v>0</v>
      </c>
      <c r="CD68" s="18">
        <f t="shared" ca="1" si="45"/>
        <v>0</v>
      </c>
      <c r="CE68" s="18">
        <f t="shared" ca="1" si="45"/>
        <v>0</v>
      </c>
      <c r="CF68" s="18">
        <f t="shared" ca="1" si="45"/>
        <v>0</v>
      </c>
      <c r="CG68" s="18">
        <f t="shared" ca="1" si="45"/>
        <v>0</v>
      </c>
      <c r="CH68" s="18">
        <f t="shared" ca="1" si="45"/>
        <v>0</v>
      </c>
      <c r="CI68" s="19">
        <f t="shared" ca="1" si="25"/>
        <v>146081128.22999999</v>
      </c>
      <c r="CJ68" s="18">
        <f t="shared" ca="1" si="48"/>
        <v>0</v>
      </c>
      <c r="CK68" s="18">
        <f t="shared" ca="1" si="48"/>
        <v>0</v>
      </c>
      <c r="CL68" s="19">
        <f t="shared" ca="1" si="26"/>
        <v>146081128.22999999</v>
      </c>
      <c r="CM68" s="18">
        <f t="shared" ca="1" si="49"/>
        <v>21016546.100000001</v>
      </c>
      <c r="CN68" s="18">
        <f t="shared" ca="1" si="49"/>
        <v>125064582.13</v>
      </c>
      <c r="CO68" s="19">
        <f t="shared" ca="1" si="27"/>
        <v>0</v>
      </c>
      <c r="CP68" s="18">
        <f t="shared" ca="1" si="46"/>
        <v>0</v>
      </c>
      <c r="CQ68" s="18">
        <f t="shared" ca="1" si="46"/>
        <v>0</v>
      </c>
      <c r="CR68" s="18">
        <f t="shared" ca="1" si="46"/>
        <v>0</v>
      </c>
      <c r="CS68" s="18">
        <f t="shared" ca="1" si="46"/>
        <v>0</v>
      </c>
      <c r="CT68" s="18">
        <f t="shared" ca="1" si="46"/>
        <v>0</v>
      </c>
      <c r="CU68" s="19">
        <f t="shared" ca="1" si="50"/>
        <v>381881824.84999979</v>
      </c>
    </row>
    <row r="69" spans="1:230" ht="12.75" customHeight="1">
      <c r="A69" s="57" t="s">
        <v>273</v>
      </c>
      <c r="B69" s="17">
        <v>3011</v>
      </c>
      <c r="C69" s="58" t="s">
        <v>255</v>
      </c>
      <c r="D69" s="19">
        <f t="shared" ca="1" si="24"/>
        <v>0</v>
      </c>
      <c r="E69" s="18">
        <f t="shared" ca="1" si="42"/>
        <v>0</v>
      </c>
      <c r="F69" s="18">
        <f t="shared" ca="1" si="42"/>
        <v>0</v>
      </c>
      <c r="G69" s="18">
        <f t="shared" ca="1" si="42"/>
        <v>0</v>
      </c>
      <c r="H69" s="18">
        <f t="shared" ca="1" si="42"/>
        <v>0</v>
      </c>
      <c r="I69" s="18">
        <f t="shared" ca="1" si="42"/>
        <v>0</v>
      </c>
      <c r="J69" s="18">
        <f t="shared" ca="1" si="42"/>
        <v>0</v>
      </c>
      <c r="K69" s="18">
        <f t="shared" ca="1" si="42"/>
        <v>0</v>
      </c>
      <c r="L69" s="18">
        <f t="shared" ca="1" si="42"/>
        <v>0</v>
      </c>
      <c r="M69" s="18">
        <f t="shared" ca="1" si="42"/>
        <v>0</v>
      </c>
      <c r="N69" s="18">
        <f t="shared" ca="1" si="42"/>
        <v>0</v>
      </c>
      <c r="O69" s="18">
        <f t="shared" ca="1" si="42"/>
        <v>0</v>
      </c>
      <c r="P69" s="18">
        <f t="shared" ca="1" si="42"/>
        <v>0</v>
      </c>
      <c r="Q69" s="18">
        <f t="shared" ca="1" si="42"/>
        <v>0</v>
      </c>
      <c r="R69" s="18">
        <f t="shared" ca="1" si="42"/>
        <v>0</v>
      </c>
      <c r="S69" s="18">
        <f t="shared" ca="1" si="42"/>
        <v>0</v>
      </c>
      <c r="T69" s="18">
        <f t="shared" ca="1" si="11"/>
        <v>0</v>
      </c>
      <c r="U69" s="18">
        <f t="shared" ca="1" si="43"/>
        <v>0</v>
      </c>
      <c r="V69" s="18">
        <f t="shared" ca="1" si="43"/>
        <v>0</v>
      </c>
      <c r="W69" s="18">
        <f t="shared" ca="1" si="43"/>
        <v>0</v>
      </c>
      <c r="X69" s="18">
        <f t="shared" ca="1" si="43"/>
        <v>0</v>
      </c>
      <c r="Y69" s="18">
        <f t="shared" ca="1" si="43"/>
        <v>0</v>
      </c>
      <c r="Z69" s="18">
        <f t="shared" ca="1" si="43"/>
        <v>0</v>
      </c>
      <c r="AA69" s="18">
        <f t="shared" ca="1" si="43"/>
        <v>0</v>
      </c>
      <c r="AB69" s="18">
        <f t="shared" ca="1" si="43"/>
        <v>0</v>
      </c>
      <c r="AC69" s="18">
        <f t="shared" ca="1" si="43"/>
        <v>0</v>
      </c>
      <c r="AD69" s="18">
        <f t="shared" ca="1" si="43"/>
        <v>0</v>
      </c>
      <c r="AE69" s="18">
        <f t="shared" ca="1" si="43"/>
        <v>0</v>
      </c>
      <c r="AF69" s="18">
        <f t="shared" ca="1" si="43"/>
        <v>0</v>
      </c>
      <c r="AG69" s="18">
        <f t="shared" ca="1" si="43"/>
        <v>0</v>
      </c>
      <c r="AH69" s="18">
        <f t="shared" ca="1" si="43"/>
        <v>0</v>
      </c>
      <c r="AI69" s="18">
        <f t="shared" ca="1" si="43"/>
        <v>0</v>
      </c>
      <c r="AJ69" s="18">
        <f t="shared" ca="1" si="43"/>
        <v>0</v>
      </c>
      <c r="AK69" s="18">
        <f t="shared" ca="1" si="40"/>
        <v>0</v>
      </c>
      <c r="AL69" s="18">
        <f t="shared" ca="1" si="40"/>
        <v>0</v>
      </c>
      <c r="AM69" s="18">
        <f t="shared" ca="1" si="40"/>
        <v>0</v>
      </c>
      <c r="AN69" s="18">
        <f t="shared" ca="1" si="40"/>
        <v>0</v>
      </c>
      <c r="AO69" s="18">
        <f t="shared" ca="1" si="40"/>
        <v>0</v>
      </c>
      <c r="AP69" s="18">
        <f t="shared" ca="1" si="40"/>
        <v>0</v>
      </c>
      <c r="AQ69" s="18">
        <f t="shared" ca="1" si="40"/>
        <v>0</v>
      </c>
      <c r="AR69" s="18">
        <f t="shared" ca="1" si="40"/>
        <v>0</v>
      </c>
      <c r="AS69" s="18">
        <f t="shared" ca="1" si="40"/>
        <v>0</v>
      </c>
      <c r="AT69" s="18">
        <f t="shared" ca="1" si="40"/>
        <v>0</v>
      </c>
      <c r="AU69" s="18">
        <f t="shared" ca="1" si="40"/>
        <v>0</v>
      </c>
      <c r="AV69" s="18">
        <f t="shared" ca="1" si="40"/>
        <v>0</v>
      </c>
      <c r="AW69" s="18">
        <f t="shared" ca="1" si="40"/>
        <v>0</v>
      </c>
      <c r="AX69" s="18">
        <f t="shared" ca="1" si="40"/>
        <v>0</v>
      </c>
      <c r="AY69" s="18">
        <f t="shared" ca="1" si="40"/>
        <v>0</v>
      </c>
      <c r="AZ69" s="18">
        <f t="shared" ca="1" si="44"/>
        <v>0</v>
      </c>
      <c r="BA69" s="18">
        <f t="shared" ca="1" si="44"/>
        <v>0</v>
      </c>
      <c r="BB69" s="18">
        <f t="shared" ca="1" si="44"/>
        <v>0</v>
      </c>
      <c r="BC69" s="18">
        <f t="shared" ca="1" si="44"/>
        <v>0</v>
      </c>
      <c r="BD69" s="18">
        <f t="shared" ca="1" si="44"/>
        <v>333334097.00119323</v>
      </c>
      <c r="BE69" s="18">
        <f t="shared" ca="1" si="44"/>
        <v>0</v>
      </c>
      <c r="BF69" s="18">
        <f t="shared" ca="1" si="44"/>
        <v>0</v>
      </c>
      <c r="BG69" s="18">
        <f t="shared" ca="1" si="44"/>
        <v>0</v>
      </c>
      <c r="BH69" s="18">
        <f t="shared" ca="1" si="44"/>
        <v>0</v>
      </c>
      <c r="BI69" s="18">
        <f t="shared" ca="1" si="44"/>
        <v>0</v>
      </c>
      <c r="BJ69" s="18">
        <f t="shared" ca="1" si="44"/>
        <v>0</v>
      </c>
      <c r="BK69" s="18">
        <f t="shared" ca="1" si="44"/>
        <v>0</v>
      </c>
      <c r="BL69" s="18">
        <f t="shared" ca="1" si="44"/>
        <v>0</v>
      </c>
      <c r="BM69" s="18">
        <f t="shared" ca="1" si="44"/>
        <v>0</v>
      </c>
      <c r="BN69" s="18">
        <f t="shared" ca="1" si="44"/>
        <v>0</v>
      </c>
      <c r="BO69" s="18">
        <f t="shared" ca="1" si="44"/>
        <v>0</v>
      </c>
      <c r="BP69" s="18">
        <f t="shared" ca="1" si="41"/>
        <v>0</v>
      </c>
      <c r="BQ69" s="18">
        <f t="shared" ca="1" si="41"/>
        <v>0</v>
      </c>
      <c r="BR69" s="18">
        <f t="shared" ca="1" si="41"/>
        <v>0</v>
      </c>
      <c r="BS69" s="18">
        <f t="shared" ca="1" si="41"/>
        <v>0</v>
      </c>
      <c r="BT69" s="18">
        <f t="shared" ca="1" si="41"/>
        <v>0</v>
      </c>
      <c r="BU69" s="18">
        <f t="shared" ca="1" si="41"/>
        <v>0</v>
      </c>
      <c r="BV69" s="18">
        <f t="shared" ca="1" si="41"/>
        <v>0</v>
      </c>
      <c r="BW69" s="18">
        <f t="shared" ca="1" si="41"/>
        <v>0</v>
      </c>
      <c r="BX69" s="18">
        <f t="shared" ca="1" si="41"/>
        <v>0</v>
      </c>
      <c r="BY69" s="18">
        <f t="shared" ca="1" si="41"/>
        <v>0</v>
      </c>
      <c r="BZ69" s="18">
        <f t="shared" ca="1" si="41"/>
        <v>0</v>
      </c>
      <c r="CA69" s="18">
        <f t="shared" ca="1" si="41"/>
        <v>0</v>
      </c>
      <c r="CB69" s="18">
        <f t="shared" ca="1" si="41"/>
        <v>0</v>
      </c>
      <c r="CC69" s="18">
        <f t="shared" ca="1" si="45"/>
        <v>0</v>
      </c>
      <c r="CD69" s="18">
        <f t="shared" ca="1" si="45"/>
        <v>0</v>
      </c>
      <c r="CE69" s="18">
        <f t="shared" ca="1" si="45"/>
        <v>0</v>
      </c>
      <c r="CF69" s="18">
        <f t="shared" ca="1" si="45"/>
        <v>0</v>
      </c>
      <c r="CG69" s="18">
        <f t="shared" ca="1" si="45"/>
        <v>0</v>
      </c>
      <c r="CH69" s="18">
        <f t="shared" ca="1" si="45"/>
        <v>0</v>
      </c>
      <c r="CI69" s="19">
        <f t="shared" ca="1" si="25"/>
        <v>7560887.9500000048</v>
      </c>
      <c r="CJ69" s="18">
        <f t="shared" ca="1" si="48"/>
        <v>0</v>
      </c>
      <c r="CK69" s="18">
        <f t="shared" ca="1" si="48"/>
        <v>0</v>
      </c>
      <c r="CL69" s="19">
        <f t="shared" ca="1" si="26"/>
        <v>7563724.6800000053</v>
      </c>
      <c r="CM69" s="18">
        <f t="shared" ca="1" si="49"/>
        <v>243916.28</v>
      </c>
      <c r="CN69" s="18">
        <f t="shared" ca="1" si="49"/>
        <v>7319808.400000005</v>
      </c>
      <c r="CO69" s="19">
        <f t="shared" ca="1" si="27"/>
        <v>-2836.73</v>
      </c>
      <c r="CP69" s="18">
        <f t="shared" ca="1" si="46"/>
        <v>0</v>
      </c>
      <c r="CQ69" s="18">
        <f t="shared" ca="1" si="46"/>
        <v>-2836.73</v>
      </c>
      <c r="CR69" s="18">
        <f t="shared" ca="1" si="46"/>
        <v>0</v>
      </c>
      <c r="CS69" s="18">
        <f t="shared" ca="1" si="46"/>
        <v>0</v>
      </c>
      <c r="CT69" s="18">
        <f t="shared" ca="1" si="46"/>
        <v>0</v>
      </c>
      <c r="CU69" s="19">
        <f t="shared" ca="1" si="50"/>
        <v>340894984.95119321</v>
      </c>
    </row>
    <row r="70" spans="1:230" ht="12.75" customHeight="1">
      <c r="A70" s="57" t="s">
        <v>275</v>
      </c>
      <c r="B70" s="17">
        <v>3012</v>
      </c>
      <c r="C70" s="58" t="s">
        <v>255</v>
      </c>
      <c r="D70" s="19">
        <f t="shared" ca="1" si="24"/>
        <v>0</v>
      </c>
      <c r="E70" s="18">
        <f t="shared" ca="1" si="42"/>
        <v>0</v>
      </c>
      <c r="F70" s="18">
        <f t="shared" ca="1" si="42"/>
        <v>0</v>
      </c>
      <c r="G70" s="18">
        <f t="shared" ca="1" si="42"/>
        <v>0</v>
      </c>
      <c r="H70" s="18">
        <f t="shared" ca="1" si="42"/>
        <v>0</v>
      </c>
      <c r="I70" s="18">
        <f t="shared" ca="1" si="42"/>
        <v>0</v>
      </c>
      <c r="J70" s="18">
        <f t="shared" ca="1" si="42"/>
        <v>0</v>
      </c>
      <c r="K70" s="18">
        <f t="shared" ca="1" si="42"/>
        <v>0</v>
      </c>
      <c r="L70" s="18">
        <f t="shared" ca="1" si="42"/>
        <v>0</v>
      </c>
      <c r="M70" s="18">
        <f t="shared" ca="1" si="42"/>
        <v>0</v>
      </c>
      <c r="N70" s="18">
        <f t="shared" ca="1" si="42"/>
        <v>0</v>
      </c>
      <c r="O70" s="18">
        <f t="shared" ca="1" si="42"/>
        <v>0</v>
      </c>
      <c r="P70" s="18">
        <f t="shared" ca="1" si="42"/>
        <v>0</v>
      </c>
      <c r="Q70" s="18">
        <f t="shared" ca="1" si="42"/>
        <v>0</v>
      </c>
      <c r="R70" s="18">
        <f t="shared" ca="1" si="42"/>
        <v>0</v>
      </c>
      <c r="S70" s="18">
        <f t="shared" ca="1" si="42"/>
        <v>0</v>
      </c>
      <c r="T70" s="18">
        <f t="shared" ca="1" si="11"/>
        <v>0</v>
      </c>
      <c r="U70" s="18">
        <f t="shared" ca="1" si="43"/>
        <v>0</v>
      </c>
      <c r="V70" s="18">
        <f t="shared" ca="1" si="43"/>
        <v>0</v>
      </c>
      <c r="W70" s="18">
        <f t="shared" ca="1" si="43"/>
        <v>0</v>
      </c>
      <c r="X70" s="18">
        <f t="shared" ca="1" si="43"/>
        <v>0</v>
      </c>
      <c r="Y70" s="18">
        <f t="shared" ca="1" si="43"/>
        <v>0</v>
      </c>
      <c r="Z70" s="18">
        <f t="shared" ca="1" si="43"/>
        <v>0</v>
      </c>
      <c r="AA70" s="18">
        <f t="shared" ca="1" si="43"/>
        <v>0</v>
      </c>
      <c r="AB70" s="18">
        <f t="shared" ca="1" si="43"/>
        <v>0</v>
      </c>
      <c r="AC70" s="18">
        <f t="shared" ca="1" si="43"/>
        <v>0</v>
      </c>
      <c r="AD70" s="18">
        <f t="shared" ca="1" si="43"/>
        <v>0</v>
      </c>
      <c r="AE70" s="18">
        <f t="shared" ca="1" si="43"/>
        <v>0</v>
      </c>
      <c r="AF70" s="18">
        <f t="shared" ca="1" si="43"/>
        <v>0</v>
      </c>
      <c r="AG70" s="18">
        <f t="shared" ca="1" si="43"/>
        <v>0</v>
      </c>
      <c r="AH70" s="18">
        <f t="shared" ca="1" si="43"/>
        <v>0</v>
      </c>
      <c r="AI70" s="18">
        <f t="shared" ca="1" si="43"/>
        <v>0</v>
      </c>
      <c r="AJ70" s="18">
        <f t="shared" ref="AJ70:AY75" ca="1" si="51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1"/>
        <v>0</v>
      </c>
      <c r="AL70" s="18">
        <f t="shared" ca="1" si="51"/>
        <v>0</v>
      </c>
      <c r="AM70" s="18">
        <f t="shared" ca="1" si="51"/>
        <v>0</v>
      </c>
      <c r="AN70" s="18">
        <f t="shared" ca="1" si="51"/>
        <v>0</v>
      </c>
      <c r="AO70" s="18">
        <f t="shared" ca="1" si="51"/>
        <v>0</v>
      </c>
      <c r="AP70" s="18">
        <f t="shared" ca="1" si="51"/>
        <v>0</v>
      </c>
      <c r="AQ70" s="18">
        <f t="shared" ca="1" si="51"/>
        <v>0</v>
      </c>
      <c r="AR70" s="18">
        <f t="shared" ca="1" si="51"/>
        <v>0</v>
      </c>
      <c r="AS70" s="18">
        <f t="shared" ca="1" si="51"/>
        <v>0</v>
      </c>
      <c r="AT70" s="18">
        <f t="shared" ca="1" si="51"/>
        <v>0</v>
      </c>
      <c r="AU70" s="18">
        <f t="shared" ca="1" si="51"/>
        <v>0</v>
      </c>
      <c r="AV70" s="18">
        <f t="shared" ca="1" si="51"/>
        <v>0</v>
      </c>
      <c r="AW70" s="18">
        <f t="shared" ca="1" si="51"/>
        <v>0</v>
      </c>
      <c r="AX70" s="18">
        <f t="shared" ca="1" si="51"/>
        <v>0</v>
      </c>
      <c r="AY70" s="18">
        <f t="shared" ca="1" si="51"/>
        <v>0</v>
      </c>
      <c r="AZ70" s="18">
        <f t="shared" ca="1" si="44"/>
        <v>0</v>
      </c>
      <c r="BA70" s="18">
        <f t="shared" ca="1" si="44"/>
        <v>0</v>
      </c>
      <c r="BB70" s="18">
        <f t="shared" ca="1" si="44"/>
        <v>0</v>
      </c>
      <c r="BC70" s="18">
        <f t="shared" ca="1" si="44"/>
        <v>0</v>
      </c>
      <c r="BD70" s="18">
        <f t="shared" ca="1" si="44"/>
        <v>2948.6</v>
      </c>
      <c r="BE70" s="18">
        <f t="shared" ca="1" si="44"/>
        <v>0</v>
      </c>
      <c r="BF70" s="18">
        <f t="shared" ca="1" si="44"/>
        <v>0</v>
      </c>
      <c r="BG70" s="18">
        <f t="shared" ca="1" si="44"/>
        <v>0</v>
      </c>
      <c r="BH70" s="18">
        <f t="shared" ca="1" si="44"/>
        <v>0</v>
      </c>
      <c r="BI70" s="18">
        <f t="shared" ca="1" si="44"/>
        <v>0</v>
      </c>
      <c r="BJ70" s="18">
        <f t="shared" ca="1" si="44"/>
        <v>0</v>
      </c>
      <c r="BK70" s="18">
        <f t="shared" ca="1" si="44"/>
        <v>0</v>
      </c>
      <c r="BL70" s="18">
        <f t="shared" ca="1" si="44"/>
        <v>0</v>
      </c>
      <c r="BM70" s="18">
        <f t="shared" ca="1" si="44"/>
        <v>0</v>
      </c>
      <c r="BN70" s="18">
        <f t="shared" ca="1" si="44"/>
        <v>0</v>
      </c>
      <c r="BO70" s="18">
        <f t="shared" ref="BO70:CD75" ca="1" si="52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2"/>
        <v>0</v>
      </c>
      <c r="BQ70" s="18">
        <f t="shared" ca="1" si="52"/>
        <v>0</v>
      </c>
      <c r="BR70" s="18">
        <f t="shared" ca="1" si="52"/>
        <v>0</v>
      </c>
      <c r="BS70" s="18">
        <f t="shared" ca="1" si="52"/>
        <v>0</v>
      </c>
      <c r="BT70" s="18">
        <f t="shared" ca="1" si="52"/>
        <v>0</v>
      </c>
      <c r="BU70" s="18">
        <f t="shared" ca="1" si="52"/>
        <v>0</v>
      </c>
      <c r="BV70" s="18">
        <f t="shared" ca="1" si="52"/>
        <v>0</v>
      </c>
      <c r="BW70" s="18">
        <f t="shared" ca="1" si="52"/>
        <v>0</v>
      </c>
      <c r="BX70" s="18">
        <f t="shared" ca="1" si="52"/>
        <v>0</v>
      </c>
      <c r="BY70" s="18">
        <f t="shared" ca="1" si="52"/>
        <v>0</v>
      </c>
      <c r="BZ70" s="18">
        <f t="shared" ca="1" si="52"/>
        <v>0</v>
      </c>
      <c r="CA70" s="18">
        <f t="shared" ca="1" si="52"/>
        <v>0</v>
      </c>
      <c r="CB70" s="18">
        <f t="shared" ca="1" si="52"/>
        <v>0</v>
      </c>
      <c r="CC70" s="18">
        <f t="shared" ca="1" si="45"/>
        <v>0</v>
      </c>
      <c r="CD70" s="18">
        <f t="shared" ca="1" si="45"/>
        <v>0</v>
      </c>
      <c r="CE70" s="18">
        <f t="shared" ca="1" si="45"/>
        <v>0</v>
      </c>
      <c r="CF70" s="18">
        <f t="shared" ca="1" si="45"/>
        <v>0</v>
      </c>
      <c r="CG70" s="18">
        <f t="shared" ca="1" si="45"/>
        <v>0</v>
      </c>
      <c r="CH70" s="18">
        <f t="shared" ca="1" si="45"/>
        <v>0</v>
      </c>
      <c r="CI70" s="19">
        <f t="shared" ca="1" si="25"/>
        <v>9744590.1899999995</v>
      </c>
      <c r="CJ70" s="18">
        <f t="shared" ca="1" si="48"/>
        <v>0</v>
      </c>
      <c r="CK70" s="18">
        <f t="shared" ca="1" si="48"/>
        <v>0</v>
      </c>
      <c r="CL70" s="19">
        <f t="shared" ca="1" si="26"/>
        <v>9744590.1899999995</v>
      </c>
      <c r="CM70" s="18">
        <f t="shared" ca="1" si="49"/>
        <v>1820784.27</v>
      </c>
      <c r="CN70" s="18">
        <f t="shared" ca="1" si="49"/>
        <v>7923805.9199999999</v>
      </c>
      <c r="CO70" s="19">
        <f t="shared" ca="1" si="27"/>
        <v>0</v>
      </c>
      <c r="CP70" s="18">
        <f t="shared" ca="1" si="46"/>
        <v>0</v>
      </c>
      <c r="CQ70" s="18">
        <f t="shared" ca="1" si="46"/>
        <v>0</v>
      </c>
      <c r="CR70" s="18">
        <f t="shared" ca="1" si="46"/>
        <v>0</v>
      </c>
      <c r="CS70" s="18">
        <f t="shared" ca="1" si="46"/>
        <v>0</v>
      </c>
      <c r="CT70" s="18">
        <f t="shared" ca="1" si="46"/>
        <v>0</v>
      </c>
      <c r="CU70" s="19">
        <f t="shared" ca="1" si="50"/>
        <v>9747538.7899999991</v>
      </c>
    </row>
    <row r="71" spans="1:230" ht="12.75" customHeight="1">
      <c r="A71" s="57" t="s">
        <v>277</v>
      </c>
      <c r="B71" s="17">
        <v>3013</v>
      </c>
      <c r="C71" s="58" t="s">
        <v>246</v>
      </c>
      <c r="D71" s="19">
        <f t="shared" ca="1" si="24"/>
        <v>0</v>
      </c>
      <c r="E71" s="18">
        <f t="shared" ref="E71:S75" ca="1" si="53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3"/>
        <v>0</v>
      </c>
      <c r="G71" s="18">
        <f t="shared" ca="1" si="53"/>
        <v>0</v>
      </c>
      <c r="H71" s="18">
        <f t="shared" ca="1" si="53"/>
        <v>0</v>
      </c>
      <c r="I71" s="18">
        <f t="shared" ca="1" si="53"/>
        <v>0</v>
      </c>
      <c r="J71" s="18">
        <f t="shared" ca="1" si="53"/>
        <v>0</v>
      </c>
      <c r="K71" s="18">
        <f t="shared" ca="1" si="53"/>
        <v>0</v>
      </c>
      <c r="L71" s="18">
        <f t="shared" ca="1" si="53"/>
        <v>0</v>
      </c>
      <c r="M71" s="18">
        <f t="shared" ca="1" si="53"/>
        <v>0</v>
      </c>
      <c r="N71" s="18">
        <f t="shared" ca="1" si="53"/>
        <v>0</v>
      </c>
      <c r="O71" s="18">
        <f t="shared" ca="1" si="53"/>
        <v>0</v>
      </c>
      <c r="P71" s="18">
        <f t="shared" ca="1" si="53"/>
        <v>0</v>
      </c>
      <c r="Q71" s="18">
        <f t="shared" ca="1" si="53"/>
        <v>0</v>
      </c>
      <c r="R71" s="18">
        <f t="shared" ca="1" si="53"/>
        <v>0</v>
      </c>
      <c r="S71" s="18">
        <f t="shared" ca="1" si="53"/>
        <v>0</v>
      </c>
      <c r="T71" s="18">
        <f t="shared" ca="1" si="11"/>
        <v>0</v>
      </c>
      <c r="U71" s="18">
        <f t="shared" ref="U71:AJ75" ca="1" si="54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4"/>
        <v>0</v>
      </c>
      <c r="W71" s="18">
        <f t="shared" ca="1" si="54"/>
        <v>0</v>
      </c>
      <c r="X71" s="18">
        <f t="shared" ca="1" si="54"/>
        <v>0</v>
      </c>
      <c r="Y71" s="18">
        <f t="shared" ca="1" si="54"/>
        <v>0</v>
      </c>
      <c r="Z71" s="18">
        <f t="shared" ca="1" si="54"/>
        <v>0</v>
      </c>
      <c r="AA71" s="18">
        <f t="shared" ca="1" si="54"/>
        <v>0</v>
      </c>
      <c r="AB71" s="18">
        <f t="shared" ca="1" si="54"/>
        <v>0</v>
      </c>
      <c r="AC71" s="18">
        <f t="shared" ca="1" si="54"/>
        <v>0</v>
      </c>
      <c r="AD71" s="18">
        <f t="shared" ca="1" si="54"/>
        <v>0</v>
      </c>
      <c r="AE71" s="18">
        <f t="shared" ca="1" si="54"/>
        <v>0</v>
      </c>
      <c r="AF71" s="18">
        <f t="shared" ca="1" si="54"/>
        <v>0</v>
      </c>
      <c r="AG71" s="18">
        <f t="shared" ca="1" si="54"/>
        <v>0</v>
      </c>
      <c r="AH71" s="18">
        <f t="shared" ca="1" si="54"/>
        <v>0</v>
      </c>
      <c r="AI71" s="18">
        <f t="shared" ca="1" si="54"/>
        <v>0</v>
      </c>
      <c r="AJ71" s="18">
        <f t="shared" ca="1" si="54"/>
        <v>0</v>
      </c>
      <c r="AK71" s="18">
        <f t="shared" ca="1" si="51"/>
        <v>0</v>
      </c>
      <c r="AL71" s="18">
        <f t="shared" ca="1" si="51"/>
        <v>0</v>
      </c>
      <c r="AM71" s="18">
        <f t="shared" ca="1" si="51"/>
        <v>0</v>
      </c>
      <c r="AN71" s="18">
        <f t="shared" ca="1" si="51"/>
        <v>0</v>
      </c>
      <c r="AO71" s="18">
        <f t="shared" ca="1" si="51"/>
        <v>0</v>
      </c>
      <c r="AP71" s="18">
        <f t="shared" ca="1" si="51"/>
        <v>0</v>
      </c>
      <c r="AQ71" s="18">
        <f t="shared" ca="1" si="51"/>
        <v>0</v>
      </c>
      <c r="AR71" s="18">
        <f t="shared" ca="1" si="51"/>
        <v>0</v>
      </c>
      <c r="AS71" s="18">
        <f t="shared" ca="1" si="51"/>
        <v>0</v>
      </c>
      <c r="AT71" s="18">
        <f t="shared" ca="1" si="51"/>
        <v>0</v>
      </c>
      <c r="AU71" s="18">
        <f t="shared" ca="1" si="51"/>
        <v>0</v>
      </c>
      <c r="AV71" s="18">
        <f t="shared" ca="1" si="51"/>
        <v>0</v>
      </c>
      <c r="AW71" s="18">
        <f t="shared" ca="1" si="51"/>
        <v>0</v>
      </c>
      <c r="AX71" s="18">
        <f t="shared" ca="1" si="51"/>
        <v>0</v>
      </c>
      <c r="AY71" s="18">
        <f t="shared" ca="1" si="51"/>
        <v>0</v>
      </c>
      <c r="AZ71" s="18">
        <f t="shared" ref="AZ71:BO75" ca="1" si="55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5"/>
        <v>0</v>
      </c>
      <c r="BB71" s="18">
        <f t="shared" ca="1" si="55"/>
        <v>0</v>
      </c>
      <c r="BC71" s="18">
        <f t="shared" ca="1" si="55"/>
        <v>0</v>
      </c>
      <c r="BD71" s="18">
        <f t="shared" ca="1" si="55"/>
        <v>524309.1399999999</v>
      </c>
      <c r="BE71" s="18">
        <f t="shared" ca="1" si="55"/>
        <v>0</v>
      </c>
      <c r="BF71" s="18">
        <f t="shared" ca="1" si="55"/>
        <v>0</v>
      </c>
      <c r="BG71" s="18">
        <f t="shared" ca="1" si="55"/>
        <v>0</v>
      </c>
      <c r="BH71" s="18">
        <f t="shared" ca="1" si="55"/>
        <v>0</v>
      </c>
      <c r="BI71" s="18">
        <f t="shared" ca="1" si="55"/>
        <v>0</v>
      </c>
      <c r="BJ71" s="18">
        <f t="shared" ca="1" si="55"/>
        <v>0</v>
      </c>
      <c r="BK71" s="18">
        <f t="shared" ca="1" si="55"/>
        <v>0</v>
      </c>
      <c r="BL71" s="18">
        <f t="shared" ca="1" si="55"/>
        <v>0</v>
      </c>
      <c r="BM71" s="18">
        <f t="shared" ca="1" si="55"/>
        <v>0</v>
      </c>
      <c r="BN71" s="18">
        <f t="shared" ca="1" si="55"/>
        <v>0</v>
      </c>
      <c r="BO71" s="18">
        <f t="shared" ca="1" si="55"/>
        <v>0</v>
      </c>
      <c r="BP71" s="18">
        <f t="shared" ca="1" si="52"/>
        <v>0</v>
      </c>
      <c r="BQ71" s="18">
        <f t="shared" ca="1" si="52"/>
        <v>0</v>
      </c>
      <c r="BR71" s="18">
        <f t="shared" ca="1" si="52"/>
        <v>0</v>
      </c>
      <c r="BS71" s="18">
        <f t="shared" ca="1" si="52"/>
        <v>0</v>
      </c>
      <c r="BT71" s="18">
        <f t="shared" ca="1" si="52"/>
        <v>0</v>
      </c>
      <c r="BU71" s="18">
        <f t="shared" ca="1" si="52"/>
        <v>0</v>
      </c>
      <c r="BV71" s="18">
        <f t="shared" ca="1" si="52"/>
        <v>0</v>
      </c>
      <c r="BW71" s="18">
        <f t="shared" ca="1" si="52"/>
        <v>0</v>
      </c>
      <c r="BX71" s="18">
        <f t="shared" ca="1" si="52"/>
        <v>0</v>
      </c>
      <c r="BY71" s="18">
        <f t="shared" ca="1" si="52"/>
        <v>0</v>
      </c>
      <c r="BZ71" s="18">
        <f t="shared" ca="1" si="52"/>
        <v>0</v>
      </c>
      <c r="CA71" s="18">
        <f t="shared" ca="1" si="52"/>
        <v>0</v>
      </c>
      <c r="CB71" s="18">
        <f t="shared" ca="1" si="52"/>
        <v>0</v>
      </c>
      <c r="CC71" s="18">
        <f t="shared" ca="1" si="52"/>
        <v>0</v>
      </c>
      <c r="CD71" s="18">
        <f t="shared" ca="1" si="52"/>
        <v>0</v>
      </c>
      <c r="CE71" s="18">
        <f t="shared" ref="CC71:CH75" ca="1" si="56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6"/>
        <v>0</v>
      </c>
      <c r="CG71" s="18">
        <f t="shared" ca="1" si="56"/>
        <v>0</v>
      </c>
      <c r="CH71" s="18">
        <f t="shared" ca="1" si="56"/>
        <v>0</v>
      </c>
      <c r="CI71" s="19">
        <f t="shared" ca="1" si="25"/>
        <v>0</v>
      </c>
      <c r="CJ71" s="18">
        <f t="shared" ca="1" si="48"/>
        <v>0</v>
      </c>
      <c r="CK71" s="18">
        <f t="shared" ca="1" si="48"/>
        <v>0</v>
      </c>
      <c r="CL71" s="19">
        <f t="shared" ca="1" si="26"/>
        <v>0</v>
      </c>
      <c r="CM71" s="18">
        <f t="shared" ca="1" si="49"/>
        <v>0</v>
      </c>
      <c r="CN71" s="18">
        <f t="shared" ca="1" si="49"/>
        <v>0</v>
      </c>
      <c r="CO71" s="19">
        <f t="shared" ca="1" si="27"/>
        <v>0</v>
      </c>
      <c r="CP71" s="18">
        <f t="shared" ref="CP71:CT75" ca="1" si="57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7"/>
        <v>0</v>
      </c>
      <c r="CR71" s="18">
        <f t="shared" ca="1" si="57"/>
        <v>0</v>
      </c>
      <c r="CS71" s="18">
        <f t="shared" ca="1" si="57"/>
        <v>0</v>
      </c>
      <c r="CT71" s="18">
        <f t="shared" ca="1" si="57"/>
        <v>0</v>
      </c>
      <c r="CU71" s="19">
        <f t="shared" ca="1" si="50"/>
        <v>524309.1399999999</v>
      </c>
    </row>
    <row r="72" spans="1:230" ht="12.75" customHeight="1">
      <c r="A72" s="57" t="s">
        <v>279</v>
      </c>
      <c r="B72" s="17">
        <v>3015</v>
      </c>
      <c r="C72" s="58" t="s">
        <v>255</v>
      </c>
      <c r="D72" s="19">
        <f t="shared" ca="1" si="24"/>
        <v>0</v>
      </c>
      <c r="E72" s="18">
        <f t="shared" ca="1" si="53"/>
        <v>0</v>
      </c>
      <c r="F72" s="18">
        <f t="shared" ca="1" si="53"/>
        <v>0</v>
      </c>
      <c r="G72" s="18">
        <f t="shared" ca="1" si="53"/>
        <v>0</v>
      </c>
      <c r="H72" s="18">
        <f t="shared" ca="1" si="53"/>
        <v>0</v>
      </c>
      <c r="I72" s="18">
        <f t="shared" ca="1" si="53"/>
        <v>0</v>
      </c>
      <c r="J72" s="18">
        <f t="shared" ca="1" si="53"/>
        <v>0</v>
      </c>
      <c r="K72" s="18">
        <f t="shared" ca="1" si="53"/>
        <v>0</v>
      </c>
      <c r="L72" s="18">
        <f t="shared" ca="1" si="53"/>
        <v>0</v>
      </c>
      <c r="M72" s="18">
        <f t="shared" ca="1" si="53"/>
        <v>0</v>
      </c>
      <c r="N72" s="18">
        <f t="shared" ca="1" si="53"/>
        <v>0</v>
      </c>
      <c r="O72" s="18">
        <f t="shared" ca="1" si="53"/>
        <v>0</v>
      </c>
      <c r="P72" s="18">
        <f t="shared" ca="1" si="53"/>
        <v>0</v>
      </c>
      <c r="Q72" s="18">
        <f t="shared" ca="1" si="53"/>
        <v>0</v>
      </c>
      <c r="R72" s="18">
        <f t="shared" ca="1" si="53"/>
        <v>0</v>
      </c>
      <c r="S72" s="18">
        <f t="shared" ca="1" si="53"/>
        <v>0</v>
      </c>
      <c r="T72" s="18">
        <f t="shared" ref="T72:T75" ca="1" si="58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4"/>
        <v>0</v>
      </c>
      <c r="V72" s="18">
        <f t="shared" ca="1" si="54"/>
        <v>0</v>
      </c>
      <c r="W72" s="18">
        <f t="shared" ca="1" si="54"/>
        <v>0</v>
      </c>
      <c r="X72" s="18">
        <f t="shared" ca="1" si="54"/>
        <v>0</v>
      </c>
      <c r="Y72" s="18">
        <f t="shared" ca="1" si="54"/>
        <v>0</v>
      </c>
      <c r="Z72" s="18">
        <f t="shared" ca="1" si="54"/>
        <v>0</v>
      </c>
      <c r="AA72" s="18">
        <f t="shared" ca="1" si="54"/>
        <v>0</v>
      </c>
      <c r="AB72" s="18">
        <f t="shared" ca="1" si="54"/>
        <v>0</v>
      </c>
      <c r="AC72" s="18">
        <f t="shared" ca="1" si="54"/>
        <v>0</v>
      </c>
      <c r="AD72" s="18">
        <f t="shared" ca="1" si="54"/>
        <v>0</v>
      </c>
      <c r="AE72" s="18">
        <f t="shared" ca="1" si="54"/>
        <v>0</v>
      </c>
      <c r="AF72" s="18">
        <f t="shared" ca="1" si="54"/>
        <v>0</v>
      </c>
      <c r="AG72" s="18">
        <f t="shared" ca="1" si="54"/>
        <v>0</v>
      </c>
      <c r="AH72" s="18">
        <f t="shared" ca="1" si="54"/>
        <v>0</v>
      </c>
      <c r="AI72" s="18">
        <f t="shared" ca="1" si="54"/>
        <v>0</v>
      </c>
      <c r="AJ72" s="18">
        <f t="shared" ca="1" si="54"/>
        <v>0</v>
      </c>
      <c r="AK72" s="18">
        <f t="shared" ca="1" si="51"/>
        <v>0</v>
      </c>
      <c r="AL72" s="18">
        <f t="shared" ca="1" si="51"/>
        <v>0</v>
      </c>
      <c r="AM72" s="18">
        <f t="shared" ca="1" si="51"/>
        <v>0</v>
      </c>
      <c r="AN72" s="18">
        <f t="shared" ca="1" si="51"/>
        <v>0</v>
      </c>
      <c r="AO72" s="18">
        <f t="shared" ca="1" si="51"/>
        <v>0</v>
      </c>
      <c r="AP72" s="18">
        <f t="shared" ca="1" si="51"/>
        <v>0</v>
      </c>
      <c r="AQ72" s="18">
        <f t="shared" ca="1" si="51"/>
        <v>0</v>
      </c>
      <c r="AR72" s="18">
        <f t="shared" ca="1" si="51"/>
        <v>0</v>
      </c>
      <c r="AS72" s="18">
        <f t="shared" ca="1" si="51"/>
        <v>0</v>
      </c>
      <c r="AT72" s="18">
        <f t="shared" ca="1" si="51"/>
        <v>0</v>
      </c>
      <c r="AU72" s="18">
        <f t="shared" ca="1" si="51"/>
        <v>0</v>
      </c>
      <c r="AV72" s="18">
        <f t="shared" ca="1" si="51"/>
        <v>0</v>
      </c>
      <c r="AW72" s="18">
        <f t="shared" ca="1" si="51"/>
        <v>0</v>
      </c>
      <c r="AX72" s="18">
        <f t="shared" ca="1" si="51"/>
        <v>0</v>
      </c>
      <c r="AY72" s="18">
        <f t="shared" ca="1" si="51"/>
        <v>0</v>
      </c>
      <c r="AZ72" s="18">
        <f t="shared" ca="1" si="55"/>
        <v>0</v>
      </c>
      <c r="BA72" s="18">
        <f t="shared" ca="1" si="55"/>
        <v>0</v>
      </c>
      <c r="BB72" s="18">
        <f t="shared" ca="1" si="55"/>
        <v>0</v>
      </c>
      <c r="BC72" s="18">
        <f t="shared" ca="1" si="55"/>
        <v>0</v>
      </c>
      <c r="BD72" s="18">
        <f t="shared" ca="1" si="55"/>
        <v>17434805.320000008</v>
      </c>
      <c r="BE72" s="18">
        <f t="shared" ca="1" si="55"/>
        <v>0</v>
      </c>
      <c r="BF72" s="18">
        <f t="shared" ca="1" si="55"/>
        <v>0</v>
      </c>
      <c r="BG72" s="18">
        <f t="shared" ca="1" si="55"/>
        <v>0</v>
      </c>
      <c r="BH72" s="18">
        <f t="shared" ca="1" si="55"/>
        <v>0</v>
      </c>
      <c r="BI72" s="18">
        <f t="shared" ca="1" si="55"/>
        <v>0</v>
      </c>
      <c r="BJ72" s="18">
        <f t="shared" ca="1" si="55"/>
        <v>0</v>
      </c>
      <c r="BK72" s="18">
        <f t="shared" ca="1" si="55"/>
        <v>0</v>
      </c>
      <c r="BL72" s="18">
        <f t="shared" ca="1" si="55"/>
        <v>0</v>
      </c>
      <c r="BM72" s="18">
        <f t="shared" ca="1" si="55"/>
        <v>0</v>
      </c>
      <c r="BN72" s="18">
        <f t="shared" ca="1" si="55"/>
        <v>0</v>
      </c>
      <c r="BO72" s="18">
        <f t="shared" ca="1" si="55"/>
        <v>0</v>
      </c>
      <c r="BP72" s="18">
        <f t="shared" ca="1" si="52"/>
        <v>0</v>
      </c>
      <c r="BQ72" s="18">
        <f t="shared" ca="1" si="52"/>
        <v>0</v>
      </c>
      <c r="BR72" s="18">
        <f t="shared" ca="1" si="52"/>
        <v>0</v>
      </c>
      <c r="BS72" s="18">
        <f t="shared" ca="1" si="52"/>
        <v>0</v>
      </c>
      <c r="BT72" s="18">
        <f t="shared" ca="1" si="52"/>
        <v>0</v>
      </c>
      <c r="BU72" s="18">
        <f t="shared" ca="1" si="52"/>
        <v>0</v>
      </c>
      <c r="BV72" s="18">
        <f t="shared" ca="1" si="52"/>
        <v>0</v>
      </c>
      <c r="BW72" s="18">
        <f t="shared" ca="1" si="52"/>
        <v>0</v>
      </c>
      <c r="BX72" s="18">
        <f t="shared" ca="1" si="52"/>
        <v>0</v>
      </c>
      <c r="BY72" s="18">
        <f t="shared" ca="1" si="52"/>
        <v>0</v>
      </c>
      <c r="BZ72" s="18">
        <f t="shared" ca="1" si="52"/>
        <v>0</v>
      </c>
      <c r="CA72" s="18">
        <f t="shared" ca="1" si="52"/>
        <v>0</v>
      </c>
      <c r="CB72" s="18">
        <f t="shared" ca="1" si="52"/>
        <v>0</v>
      </c>
      <c r="CC72" s="18">
        <f t="shared" ca="1" si="56"/>
        <v>0</v>
      </c>
      <c r="CD72" s="18">
        <f t="shared" ca="1" si="56"/>
        <v>0</v>
      </c>
      <c r="CE72" s="18">
        <f t="shared" ca="1" si="56"/>
        <v>0</v>
      </c>
      <c r="CF72" s="18">
        <f t="shared" ca="1" si="56"/>
        <v>0</v>
      </c>
      <c r="CG72" s="18">
        <f t="shared" ca="1" si="56"/>
        <v>0</v>
      </c>
      <c r="CH72" s="18">
        <f t="shared" ca="1" si="56"/>
        <v>0</v>
      </c>
      <c r="CI72" s="19">
        <f t="shared" ca="1" si="25"/>
        <v>50680241.240000024</v>
      </c>
      <c r="CJ72" s="18">
        <f t="shared" ca="1" si="48"/>
        <v>0</v>
      </c>
      <c r="CK72" s="18">
        <f t="shared" ca="1" si="48"/>
        <v>0</v>
      </c>
      <c r="CL72" s="19">
        <f t="shared" ca="1" si="26"/>
        <v>50680241.240000024</v>
      </c>
      <c r="CM72" s="18">
        <f t="shared" ca="1" si="49"/>
        <v>0</v>
      </c>
      <c r="CN72" s="18">
        <f t="shared" ca="1" si="49"/>
        <v>50680241.240000024</v>
      </c>
      <c r="CO72" s="19">
        <f t="shared" ca="1" si="27"/>
        <v>0</v>
      </c>
      <c r="CP72" s="18">
        <f t="shared" ca="1" si="57"/>
        <v>0</v>
      </c>
      <c r="CQ72" s="18">
        <f t="shared" ca="1" si="57"/>
        <v>0</v>
      </c>
      <c r="CR72" s="18">
        <f t="shared" ca="1" si="57"/>
        <v>0</v>
      </c>
      <c r="CS72" s="18">
        <f t="shared" ca="1" si="57"/>
        <v>0</v>
      </c>
      <c r="CT72" s="18">
        <f t="shared" ca="1" si="57"/>
        <v>0</v>
      </c>
      <c r="CU72" s="19">
        <f t="shared" ca="1" si="50"/>
        <v>68115046.560000032</v>
      </c>
    </row>
    <row r="73" spans="1:230" ht="12.75" customHeight="1">
      <c r="A73" s="57" t="s">
        <v>281</v>
      </c>
      <c r="B73" s="17">
        <v>3016</v>
      </c>
      <c r="C73" s="58" t="s">
        <v>255</v>
      </c>
      <c r="D73" s="19">
        <f t="shared" ca="1" si="24"/>
        <v>0</v>
      </c>
      <c r="E73" s="18">
        <f t="shared" ca="1" si="53"/>
        <v>0</v>
      </c>
      <c r="F73" s="18">
        <f t="shared" ca="1" si="53"/>
        <v>0</v>
      </c>
      <c r="G73" s="18">
        <f t="shared" ca="1" si="53"/>
        <v>0</v>
      </c>
      <c r="H73" s="18">
        <f t="shared" ca="1" si="53"/>
        <v>0</v>
      </c>
      <c r="I73" s="18">
        <f t="shared" ca="1" si="53"/>
        <v>0</v>
      </c>
      <c r="J73" s="18">
        <f t="shared" ca="1" si="53"/>
        <v>0</v>
      </c>
      <c r="K73" s="18">
        <f t="shared" ca="1" si="53"/>
        <v>0</v>
      </c>
      <c r="L73" s="18">
        <f t="shared" ca="1" si="53"/>
        <v>0</v>
      </c>
      <c r="M73" s="18">
        <f t="shared" ca="1" si="53"/>
        <v>0</v>
      </c>
      <c r="N73" s="18">
        <f t="shared" ca="1" si="53"/>
        <v>0</v>
      </c>
      <c r="O73" s="18">
        <f t="shared" ca="1" si="53"/>
        <v>0</v>
      </c>
      <c r="P73" s="18">
        <f t="shared" ca="1" si="53"/>
        <v>0</v>
      </c>
      <c r="Q73" s="18">
        <f t="shared" ca="1" si="53"/>
        <v>0</v>
      </c>
      <c r="R73" s="18">
        <f t="shared" ca="1" si="53"/>
        <v>0</v>
      </c>
      <c r="S73" s="18">
        <f t="shared" ca="1" si="53"/>
        <v>0</v>
      </c>
      <c r="T73" s="18">
        <f t="shared" ca="1" si="58"/>
        <v>0</v>
      </c>
      <c r="U73" s="18">
        <f t="shared" ca="1" si="54"/>
        <v>0</v>
      </c>
      <c r="V73" s="18">
        <f t="shared" ca="1" si="54"/>
        <v>0</v>
      </c>
      <c r="W73" s="18">
        <f t="shared" ca="1" si="54"/>
        <v>0</v>
      </c>
      <c r="X73" s="18">
        <f t="shared" ca="1" si="54"/>
        <v>0</v>
      </c>
      <c r="Y73" s="18">
        <f t="shared" ca="1" si="54"/>
        <v>0</v>
      </c>
      <c r="Z73" s="18">
        <f t="shared" ca="1" si="54"/>
        <v>0</v>
      </c>
      <c r="AA73" s="18">
        <f t="shared" ca="1" si="54"/>
        <v>0</v>
      </c>
      <c r="AB73" s="18">
        <f t="shared" ca="1" si="54"/>
        <v>0</v>
      </c>
      <c r="AC73" s="18">
        <f t="shared" ca="1" si="54"/>
        <v>0</v>
      </c>
      <c r="AD73" s="18">
        <f t="shared" ca="1" si="54"/>
        <v>0</v>
      </c>
      <c r="AE73" s="18">
        <f t="shared" ca="1" si="54"/>
        <v>0</v>
      </c>
      <c r="AF73" s="18">
        <f t="shared" ca="1" si="54"/>
        <v>0</v>
      </c>
      <c r="AG73" s="18">
        <f t="shared" ca="1" si="54"/>
        <v>0</v>
      </c>
      <c r="AH73" s="18">
        <f t="shared" ca="1" si="54"/>
        <v>0</v>
      </c>
      <c r="AI73" s="18">
        <f t="shared" ca="1" si="54"/>
        <v>0</v>
      </c>
      <c r="AJ73" s="18">
        <f t="shared" ca="1" si="54"/>
        <v>0</v>
      </c>
      <c r="AK73" s="18">
        <f t="shared" ca="1" si="51"/>
        <v>0</v>
      </c>
      <c r="AL73" s="18">
        <f t="shared" ca="1" si="51"/>
        <v>0</v>
      </c>
      <c r="AM73" s="18">
        <f t="shared" ca="1" si="51"/>
        <v>0</v>
      </c>
      <c r="AN73" s="18">
        <f t="shared" ca="1" si="51"/>
        <v>0</v>
      </c>
      <c r="AO73" s="18">
        <f t="shared" ca="1" si="51"/>
        <v>0</v>
      </c>
      <c r="AP73" s="18">
        <f t="shared" ca="1" si="51"/>
        <v>0</v>
      </c>
      <c r="AQ73" s="18">
        <f t="shared" ca="1" si="51"/>
        <v>0</v>
      </c>
      <c r="AR73" s="18">
        <f t="shared" ca="1" si="51"/>
        <v>0</v>
      </c>
      <c r="AS73" s="18">
        <f t="shared" ca="1" si="51"/>
        <v>0</v>
      </c>
      <c r="AT73" s="18">
        <f t="shared" ca="1" si="51"/>
        <v>0</v>
      </c>
      <c r="AU73" s="18">
        <f t="shared" ca="1" si="51"/>
        <v>0</v>
      </c>
      <c r="AV73" s="18">
        <f t="shared" ca="1" si="51"/>
        <v>0</v>
      </c>
      <c r="AW73" s="18">
        <f t="shared" ca="1" si="51"/>
        <v>0</v>
      </c>
      <c r="AX73" s="18">
        <f t="shared" ca="1" si="51"/>
        <v>0</v>
      </c>
      <c r="AY73" s="18">
        <f t="shared" ca="1" si="51"/>
        <v>0</v>
      </c>
      <c r="AZ73" s="18">
        <f t="shared" ca="1" si="55"/>
        <v>0</v>
      </c>
      <c r="BA73" s="18">
        <f t="shared" ca="1" si="55"/>
        <v>0</v>
      </c>
      <c r="BB73" s="18">
        <f t="shared" ca="1" si="55"/>
        <v>0</v>
      </c>
      <c r="BC73" s="18">
        <f t="shared" ca="1" si="55"/>
        <v>0</v>
      </c>
      <c r="BD73" s="18">
        <f t="shared" ca="1" si="55"/>
        <v>12702964</v>
      </c>
      <c r="BE73" s="18">
        <f t="shared" ca="1" si="55"/>
        <v>77451188.799999997</v>
      </c>
      <c r="BF73" s="18">
        <f t="shared" ca="1" si="55"/>
        <v>0</v>
      </c>
      <c r="BG73" s="18">
        <f t="shared" ca="1" si="55"/>
        <v>0</v>
      </c>
      <c r="BH73" s="18">
        <f t="shared" ca="1" si="55"/>
        <v>0</v>
      </c>
      <c r="BI73" s="18">
        <f t="shared" ca="1" si="55"/>
        <v>0</v>
      </c>
      <c r="BJ73" s="18">
        <f t="shared" ca="1" si="55"/>
        <v>0</v>
      </c>
      <c r="BK73" s="18">
        <f t="shared" ca="1" si="55"/>
        <v>0</v>
      </c>
      <c r="BL73" s="18">
        <f t="shared" ca="1" si="55"/>
        <v>0</v>
      </c>
      <c r="BM73" s="18">
        <f t="shared" ca="1" si="55"/>
        <v>0</v>
      </c>
      <c r="BN73" s="18">
        <f t="shared" ca="1" si="55"/>
        <v>0</v>
      </c>
      <c r="BO73" s="18">
        <f t="shared" ca="1" si="55"/>
        <v>0</v>
      </c>
      <c r="BP73" s="18">
        <f t="shared" ca="1" si="52"/>
        <v>0</v>
      </c>
      <c r="BQ73" s="18">
        <f t="shared" ca="1" si="52"/>
        <v>0</v>
      </c>
      <c r="BR73" s="18">
        <f t="shared" ca="1" si="52"/>
        <v>0</v>
      </c>
      <c r="BS73" s="18">
        <f t="shared" ca="1" si="52"/>
        <v>0</v>
      </c>
      <c r="BT73" s="18">
        <f t="shared" ca="1" si="52"/>
        <v>0</v>
      </c>
      <c r="BU73" s="18">
        <f t="shared" ca="1" si="52"/>
        <v>0</v>
      </c>
      <c r="BV73" s="18">
        <f t="shared" ca="1" si="52"/>
        <v>0</v>
      </c>
      <c r="BW73" s="18">
        <f t="shared" ca="1" si="52"/>
        <v>0</v>
      </c>
      <c r="BX73" s="18">
        <f t="shared" ca="1" si="52"/>
        <v>0</v>
      </c>
      <c r="BY73" s="18">
        <f t="shared" ca="1" si="52"/>
        <v>0</v>
      </c>
      <c r="BZ73" s="18">
        <f t="shared" ca="1" si="52"/>
        <v>0</v>
      </c>
      <c r="CA73" s="18">
        <f t="shared" ca="1" si="52"/>
        <v>0</v>
      </c>
      <c r="CB73" s="18">
        <f t="shared" ca="1" si="52"/>
        <v>0</v>
      </c>
      <c r="CC73" s="18">
        <f t="shared" ca="1" si="56"/>
        <v>0</v>
      </c>
      <c r="CD73" s="18">
        <f t="shared" ca="1" si="56"/>
        <v>0</v>
      </c>
      <c r="CE73" s="18">
        <f t="shared" ca="1" si="56"/>
        <v>0</v>
      </c>
      <c r="CF73" s="18">
        <f t="shared" ca="1" si="56"/>
        <v>0</v>
      </c>
      <c r="CG73" s="18">
        <f t="shared" ca="1" si="56"/>
        <v>0</v>
      </c>
      <c r="CH73" s="18">
        <f t="shared" ca="1" si="56"/>
        <v>0</v>
      </c>
      <c r="CI73" s="19">
        <f t="shared" ca="1" si="25"/>
        <v>494970508.9900043</v>
      </c>
      <c r="CJ73" s="18">
        <f t="shared" ca="1" si="48"/>
        <v>64751.25</v>
      </c>
      <c r="CK73" s="18">
        <f t="shared" ca="1" si="48"/>
        <v>352804.42</v>
      </c>
      <c r="CL73" s="19">
        <f t="shared" ca="1" si="26"/>
        <v>77883113.560000002</v>
      </c>
      <c r="CM73" s="18">
        <f t="shared" ca="1" si="49"/>
        <v>664961.47000000009</v>
      </c>
      <c r="CN73" s="18">
        <f t="shared" ca="1" si="49"/>
        <v>77218152.090000004</v>
      </c>
      <c r="CO73" s="19">
        <f t="shared" ca="1" si="27"/>
        <v>416669839.76000428</v>
      </c>
      <c r="CP73" s="18">
        <f t="shared" ca="1" si="57"/>
        <v>1304498.4699999997</v>
      </c>
      <c r="CQ73" s="18">
        <f t="shared" ca="1" si="57"/>
        <v>415365341.29000425</v>
      </c>
      <c r="CR73" s="18">
        <f t="shared" ca="1" si="57"/>
        <v>2676937.690002053</v>
      </c>
      <c r="CS73" s="18">
        <f t="shared" ca="1" si="57"/>
        <v>0</v>
      </c>
      <c r="CT73" s="18">
        <f t="shared" ca="1" si="57"/>
        <v>0</v>
      </c>
      <c r="CU73" s="19">
        <f t="shared" ca="1" si="50"/>
        <v>587801599.48000634</v>
      </c>
    </row>
    <row r="74" spans="1:230" ht="12.75" customHeight="1">
      <c r="A74" s="57" t="s">
        <v>283</v>
      </c>
      <c r="B74" s="17">
        <v>3017</v>
      </c>
      <c r="C74" s="58" t="s">
        <v>255</v>
      </c>
      <c r="D74" s="19">
        <f t="shared" ca="1" si="24"/>
        <v>0</v>
      </c>
      <c r="E74" s="18">
        <f t="shared" ca="1" si="53"/>
        <v>0</v>
      </c>
      <c r="F74" s="18">
        <f t="shared" ca="1" si="53"/>
        <v>0</v>
      </c>
      <c r="G74" s="18">
        <f t="shared" ca="1" si="53"/>
        <v>0</v>
      </c>
      <c r="H74" s="18">
        <f t="shared" ca="1" si="53"/>
        <v>0</v>
      </c>
      <c r="I74" s="18">
        <f t="shared" ca="1" si="53"/>
        <v>0</v>
      </c>
      <c r="J74" s="18">
        <f t="shared" ca="1" si="53"/>
        <v>0</v>
      </c>
      <c r="K74" s="18">
        <f t="shared" ca="1" si="53"/>
        <v>0</v>
      </c>
      <c r="L74" s="18">
        <f t="shared" ca="1" si="53"/>
        <v>0</v>
      </c>
      <c r="M74" s="18">
        <f t="shared" ca="1" si="53"/>
        <v>0</v>
      </c>
      <c r="N74" s="18">
        <f t="shared" ca="1" si="53"/>
        <v>0</v>
      </c>
      <c r="O74" s="18">
        <f t="shared" ca="1" si="53"/>
        <v>0</v>
      </c>
      <c r="P74" s="18">
        <f t="shared" ca="1" si="53"/>
        <v>0</v>
      </c>
      <c r="Q74" s="18">
        <f t="shared" ca="1" si="53"/>
        <v>0</v>
      </c>
      <c r="R74" s="18">
        <f t="shared" ca="1" si="53"/>
        <v>0</v>
      </c>
      <c r="S74" s="18">
        <f t="shared" ca="1" si="53"/>
        <v>0</v>
      </c>
      <c r="T74" s="18">
        <f t="shared" ca="1" si="58"/>
        <v>0</v>
      </c>
      <c r="U74" s="18">
        <f t="shared" ca="1" si="54"/>
        <v>0</v>
      </c>
      <c r="V74" s="18">
        <f t="shared" ca="1" si="54"/>
        <v>0</v>
      </c>
      <c r="W74" s="18">
        <f t="shared" ca="1" si="54"/>
        <v>0</v>
      </c>
      <c r="X74" s="18">
        <f t="shared" ca="1" si="54"/>
        <v>0</v>
      </c>
      <c r="Y74" s="18">
        <f t="shared" ca="1" si="54"/>
        <v>0</v>
      </c>
      <c r="Z74" s="18">
        <f t="shared" ca="1" si="54"/>
        <v>0</v>
      </c>
      <c r="AA74" s="18">
        <f t="shared" ca="1" si="54"/>
        <v>0</v>
      </c>
      <c r="AB74" s="18">
        <f t="shared" ca="1" si="54"/>
        <v>0</v>
      </c>
      <c r="AC74" s="18">
        <f t="shared" ca="1" si="54"/>
        <v>0</v>
      </c>
      <c r="AD74" s="18">
        <f t="shared" ca="1" si="54"/>
        <v>0</v>
      </c>
      <c r="AE74" s="18">
        <f t="shared" ca="1" si="54"/>
        <v>0</v>
      </c>
      <c r="AF74" s="18">
        <f t="shared" ca="1" si="54"/>
        <v>0</v>
      </c>
      <c r="AG74" s="18">
        <f t="shared" ca="1" si="54"/>
        <v>0</v>
      </c>
      <c r="AH74" s="18">
        <f t="shared" ca="1" si="54"/>
        <v>0</v>
      </c>
      <c r="AI74" s="18">
        <f t="shared" ca="1" si="54"/>
        <v>0</v>
      </c>
      <c r="AJ74" s="18">
        <f t="shared" ca="1" si="54"/>
        <v>0</v>
      </c>
      <c r="AK74" s="18">
        <f t="shared" ca="1" si="51"/>
        <v>0</v>
      </c>
      <c r="AL74" s="18">
        <f t="shared" ca="1" si="51"/>
        <v>0</v>
      </c>
      <c r="AM74" s="18">
        <f t="shared" ca="1" si="51"/>
        <v>0</v>
      </c>
      <c r="AN74" s="18">
        <f t="shared" ca="1" si="51"/>
        <v>0</v>
      </c>
      <c r="AO74" s="18">
        <f t="shared" ca="1" si="51"/>
        <v>0</v>
      </c>
      <c r="AP74" s="18">
        <f t="shared" ca="1" si="51"/>
        <v>0</v>
      </c>
      <c r="AQ74" s="18">
        <f t="shared" ca="1" si="51"/>
        <v>0</v>
      </c>
      <c r="AR74" s="18">
        <f t="shared" ca="1" si="51"/>
        <v>0</v>
      </c>
      <c r="AS74" s="18">
        <f t="shared" ca="1" si="51"/>
        <v>0</v>
      </c>
      <c r="AT74" s="18">
        <f t="shared" ca="1" si="51"/>
        <v>0</v>
      </c>
      <c r="AU74" s="18">
        <f t="shared" ca="1" si="51"/>
        <v>0</v>
      </c>
      <c r="AV74" s="18">
        <f t="shared" ca="1" si="51"/>
        <v>0</v>
      </c>
      <c r="AW74" s="18">
        <f t="shared" ca="1" si="51"/>
        <v>0</v>
      </c>
      <c r="AX74" s="18">
        <f t="shared" ca="1" si="51"/>
        <v>0</v>
      </c>
      <c r="AY74" s="18">
        <f t="shared" ca="1" si="51"/>
        <v>0</v>
      </c>
      <c r="AZ74" s="18">
        <f t="shared" ca="1" si="55"/>
        <v>0</v>
      </c>
      <c r="BA74" s="18">
        <f t="shared" ca="1" si="55"/>
        <v>0</v>
      </c>
      <c r="BB74" s="18">
        <f t="shared" ca="1" si="55"/>
        <v>0</v>
      </c>
      <c r="BC74" s="18">
        <f t="shared" ca="1" si="55"/>
        <v>0</v>
      </c>
      <c r="BD74" s="18">
        <f t="shared" ca="1" si="55"/>
        <v>482151399.42999697</v>
      </c>
      <c r="BE74" s="18">
        <f t="shared" ca="1" si="55"/>
        <v>57831101.449999824</v>
      </c>
      <c r="BF74" s="18">
        <f t="shared" ca="1" si="55"/>
        <v>0</v>
      </c>
      <c r="BG74" s="18">
        <f t="shared" ca="1" si="55"/>
        <v>0</v>
      </c>
      <c r="BH74" s="18">
        <f t="shared" ca="1" si="55"/>
        <v>0</v>
      </c>
      <c r="BI74" s="18">
        <f t="shared" ca="1" si="55"/>
        <v>0</v>
      </c>
      <c r="BJ74" s="18">
        <f t="shared" ca="1" si="55"/>
        <v>0</v>
      </c>
      <c r="BK74" s="18">
        <f t="shared" ca="1" si="55"/>
        <v>0</v>
      </c>
      <c r="BL74" s="18">
        <f t="shared" ca="1" si="55"/>
        <v>0</v>
      </c>
      <c r="BM74" s="18">
        <f t="shared" ca="1" si="55"/>
        <v>0</v>
      </c>
      <c r="BN74" s="18">
        <f t="shared" ca="1" si="55"/>
        <v>0</v>
      </c>
      <c r="BO74" s="18">
        <f t="shared" ca="1" si="55"/>
        <v>0</v>
      </c>
      <c r="BP74" s="18">
        <f t="shared" ca="1" si="52"/>
        <v>0</v>
      </c>
      <c r="BQ74" s="18">
        <f t="shared" ca="1" si="52"/>
        <v>0</v>
      </c>
      <c r="BR74" s="18">
        <f t="shared" ca="1" si="52"/>
        <v>0</v>
      </c>
      <c r="BS74" s="18">
        <f t="shared" ca="1" si="52"/>
        <v>0</v>
      </c>
      <c r="BT74" s="18">
        <f t="shared" ca="1" si="52"/>
        <v>0</v>
      </c>
      <c r="BU74" s="18">
        <f t="shared" ca="1" si="52"/>
        <v>0</v>
      </c>
      <c r="BV74" s="18">
        <f t="shared" ca="1" si="52"/>
        <v>0</v>
      </c>
      <c r="BW74" s="18">
        <f t="shared" ca="1" si="52"/>
        <v>0</v>
      </c>
      <c r="BX74" s="18">
        <f t="shared" ca="1" si="52"/>
        <v>0</v>
      </c>
      <c r="BY74" s="18">
        <f t="shared" ca="1" si="52"/>
        <v>0</v>
      </c>
      <c r="BZ74" s="18">
        <f t="shared" ca="1" si="52"/>
        <v>0</v>
      </c>
      <c r="CA74" s="18">
        <f t="shared" ca="1" si="52"/>
        <v>0</v>
      </c>
      <c r="CB74" s="18">
        <f t="shared" ca="1" si="52"/>
        <v>0</v>
      </c>
      <c r="CC74" s="18">
        <f t="shared" ca="1" si="56"/>
        <v>0</v>
      </c>
      <c r="CD74" s="18">
        <f t="shared" ca="1" si="56"/>
        <v>0</v>
      </c>
      <c r="CE74" s="18">
        <f t="shared" ca="1" si="56"/>
        <v>0</v>
      </c>
      <c r="CF74" s="18">
        <f t="shared" ca="1" si="56"/>
        <v>0</v>
      </c>
      <c r="CG74" s="18">
        <f t="shared" ca="1" si="56"/>
        <v>0</v>
      </c>
      <c r="CH74" s="18">
        <f t="shared" ca="1" si="56"/>
        <v>0</v>
      </c>
      <c r="CI74" s="19">
        <f t="shared" ca="1" si="25"/>
        <v>1699099.46</v>
      </c>
      <c r="CJ74" s="18">
        <f t="shared" ca="1" si="48"/>
        <v>0</v>
      </c>
      <c r="CK74" s="18">
        <f t="shared" ca="1" si="48"/>
        <v>0</v>
      </c>
      <c r="CL74" s="19">
        <f t="shared" ca="1" si="26"/>
        <v>1699099.46</v>
      </c>
      <c r="CM74" s="18">
        <f t="shared" ca="1" si="49"/>
        <v>72812.62</v>
      </c>
      <c r="CN74" s="18">
        <f t="shared" ca="1" si="49"/>
        <v>1626286.8399999999</v>
      </c>
      <c r="CO74" s="19">
        <f t="shared" ca="1" si="27"/>
        <v>0</v>
      </c>
      <c r="CP74" s="18">
        <f t="shared" ca="1" si="57"/>
        <v>0</v>
      </c>
      <c r="CQ74" s="18">
        <f t="shared" ca="1" si="57"/>
        <v>0</v>
      </c>
      <c r="CR74" s="18">
        <f t="shared" ca="1" si="57"/>
        <v>0</v>
      </c>
      <c r="CS74" s="18">
        <f t="shared" ca="1" si="57"/>
        <v>0</v>
      </c>
      <c r="CT74" s="18">
        <f t="shared" ca="1" si="57"/>
        <v>0</v>
      </c>
      <c r="CU74" s="19">
        <f t="shared" ca="1" si="50"/>
        <v>541681600.33999681</v>
      </c>
    </row>
    <row r="75" spans="1:230" ht="12.75" customHeight="1">
      <c r="A75" s="57" t="s">
        <v>285</v>
      </c>
      <c r="B75" s="17">
        <v>3018</v>
      </c>
      <c r="C75" s="58" t="s">
        <v>255</v>
      </c>
      <c r="D75" s="19">
        <f t="shared" ca="1" si="24"/>
        <v>0</v>
      </c>
      <c r="E75" s="18">
        <f t="shared" ca="1" si="53"/>
        <v>0</v>
      </c>
      <c r="F75" s="18">
        <f t="shared" ca="1" si="53"/>
        <v>0</v>
      </c>
      <c r="G75" s="18">
        <f t="shared" ca="1" si="53"/>
        <v>0</v>
      </c>
      <c r="H75" s="18">
        <f t="shared" ca="1" si="53"/>
        <v>0</v>
      </c>
      <c r="I75" s="18">
        <f t="shared" ca="1" si="53"/>
        <v>0</v>
      </c>
      <c r="J75" s="18">
        <f t="shared" ca="1" si="53"/>
        <v>0</v>
      </c>
      <c r="K75" s="18">
        <f t="shared" ca="1" si="53"/>
        <v>0</v>
      </c>
      <c r="L75" s="18">
        <f t="shared" ca="1" si="53"/>
        <v>0</v>
      </c>
      <c r="M75" s="18">
        <f t="shared" ca="1" si="53"/>
        <v>0</v>
      </c>
      <c r="N75" s="18">
        <f t="shared" ca="1" si="53"/>
        <v>0</v>
      </c>
      <c r="O75" s="18">
        <f t="shared" ca="1" si="53"/>
        <v>0</v>
      </c>
      <c r="P75" s="18">
        <f t="shared" ca="1" si="53"/>
        <v>0</v>
      </c>
      <c r="Q75" s="18">
        <f t="shared" ca="1" si="53"/>
        <v>0</v>
      </c>
      <c r="R75" s="18">
        <f t="shared" ca="1" si="53"/>
        <v>0</v>
      </c>
      <c r="S75" s="18">
        <f t="shared" ca="1" si="53"/>
        <v>0</v>
      </c>
      <c r="T75" s="18">
        <f t="shared" ca="1" si="58"/>
        <v>0</v>
      </c>
      <c r="U75" s="18">
        <f t="shared" ca="1" si="54"/>
        <v>0</v>
      </c>
      <c r="V75" s="18">
        <f t="shared" ca="1" si="54"/>
        <v>0</v>
      </c>
      <c r="W75" s="18">
        <f t="shared" ca="1" si="54"/>
        <v>0</v>
      </c>
      <c r="X75" s="18">
        <f t="shared" ca="1" si="54"/>
        <v>0</v>
      </c>
      <c r="Y75" s="18">
        <f t="shared" ca="1" si="54"/>
        <v>0</v>
      </c>
      <c r="Z75" s="18">
        <f t="shared" ca="1" si="54"/>
        <v>0</v>
      </c>
      <c r="AA75" s="18">
        <f t="shared" ca="1" si="54"/>
        <v>0</v>
      </c>
      <c r="AB75" s="18">
        <f t="shared" ca="1" si="54"/>
        <v>0</v>
      </c>
      <c r="AC75" s="18">
        <f t="shared" ca="1" si="54"/>
        <v>0</v>
      </c>
      <c r="AD75" s="18">
        <f t="shared" ca="1" si="54"/>
        <v>0</v>
      </c>
      <c r="AE75" s="18">
        <f t="shared" ca="1" si="54"/>
        <v>0</v>
      </c>
      <c r="AF75" s="18">
        <f t="shared" ca="1" si="54"/>
        <v>0</v>
      </c>
      <c r="AG75" s="18">
        <f t="shared" ca="1" si="54"/>
        <v>0</v>
      </c>
      <c r="AH75" s="18">
        <f t="shared" ca="1" si="54"/>
        <v>0</v>
      </c>
      <c r="AI75" s="18">
        <f t="shared" ca="1" si="54"/>
        <v>0</v>
      </c>
      <c r="AJ75" s="18">
        <f t="shared" ca="1" si="54"/>
        <v>0</v>
      </c>
      <c r="AK75" s="18">
        <f t="shared" ca="1" si="51"/>
        <v>0</v>
      </c>
      <c r="AL75" s="18">
        <f t="shared" ca="1" si="51"/>
        <v>0</v>
      </c>
      <c r="AM75" s="18">
        <f t="shared" ca="1" si="51"/>
        <v>0</v>
      </c>
      <c r="AN75" s="18">
        <f t="shared" ca="1" si="51"/>
        <v>0</v>
      </c>
      <c r="AO75" s="18">
        <f t="shared" ca="1" si="51"/>
        <v>0</v>
      </c>
      <c r="AP75" s="18">
        <f t="shared" ca="1" si="51"/>
        <v>0</v>
      </c>
      <c r="AQ75" s="18">
        <f t="shared" ca="1" si="51"/>
        <v>0</v>
      </c>
      <c r="AR75" s="18">
        <f t="shared" ca="1" si="51"/>
        <v>0</v>
      </c>
      <c r="AS75" s="18">
        <f t="shared" ca="1" si="51"/>
        <v>0</v>
      </c>
      <c r="AT75" s="18">
        <f t="shared" ca="1" si="51"/>
        <v>0</v>
      </c>
      <c r="AU75" s="18">
        <f t="shared" ca="1" si="51"/>
        <v>0</v>
      </c>
      <c r="AV75" s="18">
        <f t="shared" ca="1" si="51"/>
        <v>0</v>
      </c>
      <c r="AW75" s="18">
        <f t="shared" ca="1" si="51"/>
        <v>0</v>
      </c>
      <c r="AX75" s="18">
        <f t="shared" ca="1" si="51"/>
        <v>0</v>
      </c>
      <c r="AY75" s="18">
        <f t="shared" ca="1" si="51"/>
        <v>0</v>
      </c>
      <c r="AZ75" s="18">
        <f t="shared" ca="1" si="55"/>
        <v>0</v>
      </c>
      <c r="BA75" s="18">
        <f t="shared" ca="1" si="55"/>
        <v>0</v>
      </c>
      <c r="BB75" s="18">
        <f t="shared" ca="1" si="55"/>
        <v>0</v>
      </c>
      <c r="BC75" s="18">
        <f t="shared" ca="1" si="55"/>
        <v>0</v>
      </c>
      <c r="BD75" s="18">
        <f t="shared" ca="1" si="55"/>
        <v>5883941.6800000016</v>
      </c>
      <c r="BE75" s="18">
        <f t="shared" ca="1" si="55"/>
        <v>0</v>
      </c>
      <c r="BF75" s="18">
        <f t="shared" ca="1" si="55"/>
        <v>0</v>
      </c>
      <c r="BG75" s="18">
        <f t="shared" ca="1" si="55"/>
        <v>0</v>
      </c>
      <c r="BH75" s="18">
        <f t="shared" ca="1" si="55"/>
        <v>0</v>
      </c>
      <c r="BI75" s="18">
        <f t="shared" ca="1" si="55"/>
        <v>0</v>
      </c>
      <c r="BJ75" s="18">
        <f t="shared" ca="1" si="55"/>
        <v>0</v>
      </c>
      <c r="BK75" s="18">
        <f t="shared" ca="1" si="55"/>
        <v>0</v>
      </c>
      <c r="BL75" s="18">
        <f t="shared" ca="1" si="55"/>
        <v>0</v>
      </c>
      <c r="BM75" s="18">
        <f t="shared" ca="1" si="55"/>
        <v>0</v>
      </c>
      <c r="BN75" s="18">
        <f t="shared" ca="1" si="55"/>
        <v>0</v>
      </c>
      <c r="BO75" s="18">
        <f t="shared" ca="1" si="55"/>
        <v>0</v>
      </c>
      <c r="BP75" s="18">
        <f t="shared" ca="1" si="52"/>
        <v>0</v>
      </c>
      <c r="BQ75" s="18">
        <f t="shared" ca="1" si="52"/>
        <v>0</v>
      </c>
      <c r="BR75" s="18">
        <f t="shared" ca="1" si="52"/>
        <v>0</v>
      </c>
      <c r="BS75" s="18">
        <f t="shared" ca="1" si="52"/>
        <v>0</v>
      </c>
      <c r="BT75" s="18">
        <f t="shared" ca="1" si="52"/>
        <v>0</v>
      </c>
      <c r="BU75" s="18">
        <f t="shared" ca="1" si="52"/>
        <v>0</v>
      </c>
      <c r="BV75" s="18">
        <f t="shared" ca="1" si="52"/>
        <v>0</v>
      </c>
      <c r="BW75" s="18">
        <f t="shared" ca="1" si="52"/>
        <v>0</v>
      </c>
      <c r="BX75" s="18">
        <f t="shared" ca="1" si="52"/>
        <v>0</v>
      </c>
      <c r="BY75" s="18">
        <f t="shared" ca="1" si="52"/>
        <v>0</v>
      </c>
      <c r="BZ75" s="18">
        <f t="shared" ca="1" si="52"/>
        <v>0</v>
      </c>
      <c r="CA75" s="18">
        <f t="shared" ca="1" si="52"/>
        <v>0</v>
      </c>
      <c r="CB75" s="18">
        <f t="shared" ca="1" si="52"/>
        <v>0</v>
      </c>
      <c r="CC75" s="18">
        <f t="shared" ca="1" si="56"/>
        <v>0</v>
      </c>
      <c r="CD75" s="18">
        <f t="shared" ca="1" si="56"/>
        <v>0</v>
      </c>
      <c r="CE75" s="18">
        <f t="shared" ca="1" si="56"/>
        <v>0</v>
      </c>
      <c r="CF75" s="18">
        <f t="shared" ca="1" si="56"/>
        <v>0</v>
      </c>
      <c r="CG75" s="18">
        <f t="shared" ca="1" si="56"/>
        <v>0</v>
      </c>
      <c r="CH75" s="18">
        <f t="shared" ca="1" si="56"/>
        <v>0</v>
      </c>
      <c r="CI75" s="19">
        <f t="shared" ca="1" si="25"/>
        <v>0</v>
      </c>
      <c r="CJ75" s="18">
        <f t="shared" ca="1" si="48"/>
        <v>0</v>
      </c>
      <c r="CK75" s="18">
        <f t="shared" ca="1" si="48"/>
        <v>0</v>
      </c>
      <c r="CL75" s="19">
        <f t="shared" ca="1" si="26"/>
        <v>0</v>
      </c>
      <c r="CM75" s="18">
        <f t="shared" ca="1" si="49"/>
        <v>0</v>
      </c>
      <c r="CN75" s="18">
        <f t="shared" ca="1" si="49"/>
        <v>0</v>
      </c>
      <c r="CO75" s="19">
        <f t="shared" ca="1" si="27"/>
        <v>0</v>
      </c>
      <c r="CP75" s="18">
        <f t="shared" ca="1" si="57"/>
        <v>0</v>
      </c>
      <c r="CQ75" s="18">
        <f t="shared" ca="1" si="57"/>
        <v>0</v>
      </c>
      <c r="CR75" s="18">
        <f t="shared" ca="1" si="57"/>
        <v>0</v>
      </c>
      <c r="CS75" s="18">
        <f t="shared" ca="1" si="57"/>
        <v>0</v>
      </c>
      <c r="CT75" s="18">
        <f t="shared" ca="1" si="57"/>
        <v>0</v>
      </c>
      <c r="CU75" s="19">
        <f t="shared" ca="1" si="50"/>
        <v>5883941.6800000016</v>
      </c>
    </row>
    <row r="76" spans="1:230" ht="12.75" customHeight="1">
      <c r="A76" s="59" t="s">
        <v>287</v>
      </c>
      <c r="B76" s="48">
        <v>9000</v>
      </c>
      <c r="C76" s="58" t="s">
        <v>288</v>
      </c>
      <c r="D76" s="49">
        <f t="shared" ref="D76:BO76" ca="1" si="59">SUMIF($C$7:$C$75,"HD",D$7:D$75)</f>
        <v>21424220217.677608</v>
      </c>
      <c r="E76" s="49">
        <f t="shared" ca="1" si="59"/>
        <v>4289170322.6577411</v>
      </c>
      <c r="F76" s="49">
        <f t="shared" ca="1" si="59"/>
        <v>8835728678.8995876</v>
      </c>
      <c r="G76" s="49">
        <f t="shared" ca="1" si="59"/>
        <v>8299321216.1202917</v>
      </c>
      <c r="H76" s="49">
        <f t="shared" ca="1" si="59"/>
        <v>2374422177.9596195</v>
      </c>
      <c r="I76" s="49">
        <f t="shared" ca="1" si="59"/>
        <v>2756865897.2200456</v>
      </c>
      <c r="J76" s="49">
        <f t="shared" ca="1" si="59"/>
        <v>23949205.259999998</v>
      </c>
      <c r="K76" s="49">
        <f t="shared" ca="1" si="59"/>
        <v>146723928.69249994</v>
      </c>
      <c r="L76" s="49">
        <f t="shared" ca="1" si="59"/>
        <v>89241999.401284009</v>
      </c>
      <c r="M76" s="49">
        <f t="shared" ca="1" si="59"/>
        <v>38617001.82</v>
      </c>
      <c r="N76" s="49">
        <f t="shared" ca="1" si="59"/>
        <v>257155</v>
      </c>
      <c r="O76" s="49">
        <f t="shared" ca="1" si="59"/>
        <v>3446753953.792192</v>
      </c>
      <c r="P76" s="49">
        <f t="shared" ca="1" si="59"/>
        <v>9851574.9399999995</v>
      </c>
      <c r="Q76" s="49">
        <f t="shared" ca="1" si="59"/>
        <v>2288990657.3872795</v>
      </c>
      <c r="R76" s="49">
        <f t="shared" ca="1" si="59"/>
        <v>0</v>
      </c>
      <c r="S76" s="49">
        <f t="shared" ca="1" si="59"/>
        <v>0</v>
      </c>
      <c r="T76" s="49">
        <f t="shared" ca="1" si="59"/>
        <v>56037382943.650246</v>
      </c>
      <c r="U76" s="49">
        <f t="shared" ca="1" si="59"/>
        <v>1117863977.6139913</v>
      </c>
      <c r="V76" s="49">
        <f t="shared" ca="1" si="59"/>
        <v>3917183683.3942533</v>
      </c>
      <c r="W76" s="49">
        <f t="shared" ca="1" si="59"/>
        <v>42646249111.852638</v>
      </c>
      <c r="X76" s="49">
        <f t="shared" ca="1" si="59"/>
        <v>56313246.179998398</v>
      </c>
      <c r="Y76" s="49">
        <f t="shared" ca="1" si="59"/>
        <v>1882328529.4370821</v>
      </c>
      <c r="Z76" s="49">
        <f t="shared" ca="1" si="59"/>
        <v>2073903025.0830357</v>
      </c>
      <c r="AA76" s="49">
        <f t="shared" ca="1" si="59"/>
        <v>620476.74</v>
      </c>
      <c r="AB76" s="49">
        <f t="shared" ca="1" si="59"/>
        <v>14534077.450000001</v>
      </c>
      <c r="AC76" s="49">
        <f t="shared" ca="1" si="59"/>
        <v>140385074.44437045</v>
      </c>
      <c r="AD76" s="49">
        <f t="shared" ca="1" si="59"/>
        <v>878067283.27514982</v>
      </c>
      <c r="AE76" s="49">
        <f t="shared" ca="1" si="59"/>
        <v>10823875.65</v>
      </c>
      <c r="AF76" s="49">
        <f t="shared" ca="1" si="59"/>
        <v>140129521.47010008</v>
      </c>
      <c r="AG76" s="49">
        <f t="shared" ca="1" si="59"/>
        <v>549150025.73000014</v>
      </c>
      <c r="AH76" s="49">
        <f t="shared" ca="1" si="59"/>
        <v>403375939.4294219</v>
      </c>
      <c r="AI76" s="49">
        <f t="shared" ca="1" si="59"/>
        <v>118377508.92000002</v>
      </c>
      <c r="AJ76" s="49">
        <f t="shared" ca="1" si="59"/>
        <v>46937095.749163724</v>
      </c>
      <c r="AK76" s="49">
        <f t="shared" ca="1" si="59"/>
        <v>7226982.0499999961</v>
      </c>
      <c r="AL76" s="49">
        <f t="shared" ca="1" si="59"/>
        <v>0</v>
      </c>
      <c r="AM76" s="49">
        <f t="shared" ca="1" si="59"/>
        <v>1073978753.5864997</v>
      </c>
      <c r="AN76" s="49">
        <f t="shared" ca="1" si="59"/>
        <v>8947581.0299999993</v>
      </c>
      <c r="AO76" s="49">
        <f t="shared" ca="1" si="59"/>
        <v>331824934.51999998</v>
      </c>
      <c r="AP76" s="49">
        <f t="shared" ca="1" si="59"/>
        <v>158625137.5144999</v>
      </c>
      <c r="AQ76" s="49">
        <f t="shared" ca="1" si="59"/>
        <v>0</v>
      </c>
      <c r="AR76" s="49">
        <f t="shared" ca="1" si="59"/>
        <v>0</v>
      </c>
      <c r="AS76" s="49">
        <f t="shared" ca="1" si="59"/>
        <v>0</v>
      </c>
      <c r="AT76" s="49">
        <f t="shared" ca="1" si="59"/>
        <v>5288888124.9078093</v>
      </c>
      <c r="AU76" s="49">
        <f t="shared" ca="1" si="59"/>
        <v>721275808.13807809</v>
      </c>
      <c r="AV76" s="49">
        <f t="shared" ca="1" si="59"/>
        <v>177199966.10609597</v>
      </c>
      <c r="AW76" s="49">
        <f t="shared" ca="1" si="59"/>
        <v>0</v>
      </c>
      <c r="AX76" s="49">
        <f t="shared" ca="1" si="59"/>
        <v>115055057.22049108</v>
      </c>
      <c r="AY76" s="49">
        <f t="shared" ca="1" si="59"/>
        <v>0</v>
      </c>
      <c r="AZ76" s="49">
        <f t="shared" ca="1" si="59"/>
        <v>0</v>
      </c>
      <c r="BA76" s="49">
        <f t="shared" ca="1" si="59"/>
        <v>0</v>
      </c>
      <c r="BB76" s="49">
        <f t="shared" ca="1" si="59"/>
        <v>46233507.159999996</v>
      </c>
      <c r="BC76" s="49">
        <f t="shared" ca="1" si="59"/>
        <v>2921040.5100000002</v>
      </c>
      <c r="BD76" s="49">
        <f t="shared" ca="1" si="59"/>
        <v>4066876896.5372257</v>
      </c>
      <c r="BE76" s="49">
        <f t="shared" ca="1" si="59"/>
        <v>21144584.063809529</v>
      </c>
      <c r="BF76" s="49">
        <f t="shared" ca="1" si="59"/>
        <v>0</v>
      </c>
      <c r="BG76" s="49">
        <f t="shared" ca="1" si="59"/>
        <v>0</v>
      </c>
      <c r="BH76" s="49">
        <f t="shared" ca="1" si="59"/>
        <v>931010.39999999991</v>
      </c>
      <c r="BI76" s="49">
        <f t="shared" ca="1" si="59"/>
        <v>614890968.73032212</v>
      </c>
      <c r="BJ76" s="49">
        <f t="shared" ca="1" si="59"/>
        <v>227324664.10121742</v>
      </c>
      <c r="BK76" s="49">
        <f t="shared" ca="1" si="59"/>
        <v>0</v>
      </c>
      <c r="BL76" s="49">
        <f t="shared" ca="1" si="59"/>
        <v>20990704.655080952</v>
      </c>
      <c r="BM76" s="49">
        <f t="shared" ca="1" si="59"/>
        <v>896104747.91412592</v>
      </c>
      <c r="BN76" s="49">
        <f t="shared" ca="1" si="59"/>
        <v>1228193445.2994587</v>
      </c>
      <c r="BO76" s="49">
        <f t="shared" ca="1" si="59"/>
        <v>0</v>
      </c>
      <c r="BP76" s="49">
        <f t="shared" ref="BP76:CU76" ca="1" si="60">SUMIF($C$7:$C$75,"HD",BP$7:BP$75)</f>
        <v>4203697027.9124227</v>
      </c>
      <c r="BQ76" s="49">
        <f t="shared" ca="1" si="60"/>
        <v>397259999.94461113</v>
      </c>
      <c r="BR76" s="49">
        <f t="shared" ca="1" si="60"/>
        <v>1872761767.8174615</v>
      </c>
      <c r="BS76" s="49">
        <f t="shared" ca="1" si="60"/>
        <v>4000366470.5555735</v>
      </c>
      <c r="BT76" s="49">
        <f t="shared" ca="1" si="60"/>
        <v>0</v>
      </c>
      <c r="BU76" s="49">
        <f t="shared" ca="1" si="60"/>
        <v>109523.7</v>
      </c>
      <c r="BV76" s="49">
        <f t="shared" ca="1" si="60"/>
        <v>673047469.56000006</v>
      </c>
      <c r="BW76" s="49">
        <f t="shared" ca="1" si="60"/>
        <v>32145909.659999996</v>
      </c>
      <c r="BX76" s="49">
        <f t="shared" ca="1" si="60"/>
        <v>0</v>
      </c>
      <c r="BY76" s="49">
        <f t="shared" ca="1" si="60"/>
        <v>187690121.53999999</v>
      </c>
      <c r="BZ76" s="49">
        <f t="shared" ca="1" si="60"/>
        <v>305177696.80000013</v>
      </c>
      <c r="CA76" s="49">
        <f t="shared" ca="1" si="60"/>
        <v>8288460934.8599606</v>
      </c>
      <c r="CB76" s="49">
        <f t="shared" ca="1" si="60"/>
        <v>66020979.329999991</v>
      </c>
      <c r="CC76" s="49">
        <f t="shared" ca="1" si="60"/>
        <v>2839557320.0999994</v>
      </c>
      <c r="CD76" s="49">
        <f t="shared" ca="1" si="60"/>
        <v>9539242.6600000001</v>
      </c>
      <c r="CE76" s="49">
        <f t="shared" ca="1" si="60"/>
        <v>536574.94999999995</v>
      </c>
      <c r="CF76" s="49">
        <f t="shared" ca="1" si="60"/>
        <v>87678201.569999993</v>
      </c>
      <c r="CG76" s="49">
        <f t="shared" ca="1" si="60"/>
        <v>416171932.37</v>
      </c>
      <c r="CH76" s="49">
        <f t="shared" ca="1" si="60"/>
        <v>122433242.75047614</v>
      </c>
      <c r="CI76" s="49">
        <f t="shared" ca="1" si="60"/>
        <v>33452543813.720947</v>
      </c>
      <c r="CJ76" s="49">
        <f t="shared" ca="1" si="60"/>
        <v>112377888.3749869</v>
      </c>
      <c r="CK76" s="49">
        <f t="shared" ca="1" si="60"/>
        <v>613746392.99230433</v>
      </c>
      <c r="CL76" s="49">
        <f t="shared" ca="1" si="60"/>
        <v>8661095328.1263962</v>
      </c>
      <c r="CM76" s="49">
        <f t="shared" ca="1" si="60"/>
        <v>680044463.61798239</v>
      </c>
      <c r="CN76" s="49">
        <f t="shared" ca="1" si="60"/>
        <v>7981050864.5084133</v>
      </c>
      <c r="CO76" s="49">
        <f t="shared" ca="1" si="60"/>
        <v>24065324204.227249</v>
      </c>
      <c r="CP76" s="49">
        <f t="shared" ca="1" si="60"/>
        <v>4908369818.6113443</v>
      </c>
      <c r="CQ76" s="49">
        <f t="shared" ca="1" si="60"/>
        <v>19156954385.61591</v>
      </c>
      <c r="CR76" s="49">
        <f t="shared" ca="1" si="60"/>
        <v>1119304276.0647233</v>
      </c>
      <c r="CS76" s="49">
        <f t="shared" ca="1" si="60"/>
        <v>625149797.42320895</v>
      </c>
      <c r="CT76" s="49">
        <f t="shared" ca="1" si="60"/>
        <v>753186.33000000007</v>
      </c>
      <c r="CU76" s="49">
        <f t="shared" ca="1" si="60"/>
        <v>216342558569.28412</v>
      </c>
    </row>
    <row r="77" spans="1:230">
      <c r="A77" s="59" t="s">
        <v>290</v>
      </c>
      <c r="B77" s="48">
        <v>9001</v>
      </c>
      <c r="C77" s="58" t="s">
        <v>291</v>
      </c>
      <c r="D77" s="49">
        <f t="shared" ref="D77:BO77" ca="1" si="61">SUMIF($C$7:$C$75,"H",D$7:D$75)+SUMIF($C$7:$C$75,"E",D$7:D$75)</f>
        <v>0</v>
      </c>
      <c r="E77" s="49">
        <f t="shared" ca="1" si="61"/>
        <v>0</v>
      </c>
      <c r="F77" s="49">
        <f t="shared" ca="1" si="61"/>
        <v>0</v>
      </c>
      <c r="G77" s="49">
        <f t="shared" ca="1" si="61"/>
        <v>0</v>
      </c>
      <c r="H77" s="49">
        <f t="shared" ca="1" si="61"/>
        <v>0</v>
      </c>
      <c r="I77" s="49">
        <f t="shared" ca="1" si="61"/>
        <v>0</v>
      </c>
      <c r="J77" s="49">
        <f t="shared" ca="1" si="61"/>
        <v>0</v>
      </c>
      <c r="K77" s="49">
        <f t="shared" ca="1" si="61"/>
        <v>0</v>
      </c>
      <c r="L77" s="49">
        <f t="shared" ca="1" si="61"/>
        <v>0</v>
      </c>
      <c r="M77" s="49">
        <f t="shared" ca="1" si="61"/>
        <v>0</v>
      </c>
      <c r="N77" s="49">
        <f t="shared" ca="1" si="61"/>
        <v>0</v>
      </c>
      <c r="O77" s="49">
        <f t="shared" ca="1" si="61"/>
        <v>0</v>
      </c>
      <c r="P77" s="49">
        <f t="shared" ca="1" si="61"/>
        <v>0</v>
      </c>
      <c r="Q77" s="49">
        <f t="shared" ca="1" si="61"/>
        <v>0</v>
      </c>
      <c r="R77" s="49">
        <f t="shared" ca="1" si="61"/>
        <v>0</v>
      </c>
      <c r="S77" s="49">
        <f t="shared" ca="1" si="61"/>
        <v>0</v>
      </c>
      <c r="T77" s="49">
        <f t="shared" ca="1" si="61"/>
        <v>0</v>
      </c>
      <c r="U77" s="49">
        <f t="shared" ca="1" si="61"/>
        <v>0</v>
      </c>
      <c r="V77" s="49">
        <f t="shared" ca="1" si="61"/>
        <v>0</v>
      </c>
      <c r="W77" s="49">
        <f t="shared" ca="1" si="61"/>
        <v>0</v>
      </c>
      <c r="X77" s="49">
        <f t="shared" ca="1" si="61"/>
        <v>0</v>
      </c>
      <c r="Y77" s="49">
        <f t="shared" ca="1" si="61"/>
        <v>0</v>
      </c>
      <c r="Z77" s="49">
        <f t="shared" ca="1" si="61"/>
        <v>0</v>
      </c>
      <c r="AA77" s="49">
        <f t="shared" ca="1" si="61"/>
        <v>0</v>
      </c>
      <c r="AB77" s="49">
        <f t="shared" ca="1" si="61"/>
        <v>0</v>
      </c>
      <c r="AC77" s="49">
        <f t="shared" ca="1" si="61"/>
        <v>0</v>
      </c>
      <c r="AD77" s="49">
        <f t="shared" ca="1" si="61"/>
        <v>0</v>
      </c>
      <c r="AE77" s="49">
        <f t="shared" ca="1" si="61"/>
        <v>0</v>
      </c>
      <c r="AF77" s="49">
        <f t="shared" ca="1" si="61"/>
        <v>0</v>
      </c>
      <c r="AG77" s="49">
        <f t="shared" ca="1" si="61"/>
        <v>0</v>
      </c>
      <c r="AH77" s="49">
        <f t="shared" ca="1" si="61"/>
        <v>0</v>
      </c>
      <c r="AI77" s="49">
        <f t="shared" ca="1" si="61"/>
        <v>0</v>
      </c>
      <c r="AJ77" s="49">
        <f t="shared" ca="1" si="61"/>
        <v>0</v>
      </c>
      <c r="AK77" s="49">
        <f t="shared" ca="1" si="61"/>
        <v>0</v>
      </c>
      <c r="AL77" s="49">
        <f t="shared" ca="1" si="61"/>
        <v>0</v>
      </c>
      <c r="AM77" s="49">
        <f t="shared" ca="1" si="61"/>
        <v>0</v>
      </c>
      <c r="AN77" s="49">
        <f t="shared" ca="1" si="61"/>
        <v>0</v>
      </c>
      <c r="AO77" s="49">
        <f t="shared" ca="1" si="61"/>
        <v>0</v>
      </c>
      <c r="AP77" s="49">
        <f t="shared" ca="1" si="61"/>
        <v>0</v>
      </c>
      <c r="AQ77" s="49">
        <f t="shared" ca="1" si="61"/>
        <v>0</v>
      </c>
      <c r="AR77" s="49">
        <f t="shared" ca="1" si="61"/>
        <v>0</v>
      </c>
      <c r="AS77" s="49">
        <f t="shared" ca="1" si="61"/>
        <v>0</v>
      </c>
      <c r="AT77" s="49">
        <f t="shared" ca="1" si="61"/>
        <v>0</v>
      </c>
      <c r="AU77" s="49">
        <f t="shared" ca="1" si="61"/>
        <v>0</v>
      </c>
      <c r="AV77" s="49">
        <f t="shared" ca="1" si="61"/>
        <v>0</v>
      </c>
      <c r="AW77" s="49">
        <f t="shared" ca="1" si="61"/>
        <v>0</v>
      </c>
      <c r="AX77" s="49">
        <f t="shared" ca="1" si="61"/>
        <v>0</v>
      </c>
      <c r="AY77" s="49">
        <f t="shared" ca="1" si="61"/>
        <v>0</v>
      </c>
      <c r="AZ77" s="49">
        <f t="shared" ca="1" si="61"/>
        <v>0</v>
      </c>
      <c r="BA77" s="49">
        <f t="shared" ca="1" si="61"/>
        <v>0</v>
      </c>
      <c r="BB77" s="49">
        <f t="shared" ca="1" si="61"/>
        <v>0</v>
      </c>
      <c r="BC77" s="49">
        <f t="shared" ca="1" si="61"/>
        <v>0</v>
      </c>
      <c r="BD77" s="49">
        <f t="shared" ca="1" si="61"/>
        <v>1131470631.4911897</v>
      </c>
      <c r="BE77" s="49">
        <f t="shared" ca="1" si="61"/>
        <v>239397641.73999983</v>
      </c>
      <c r="BF77" s="49">
        <f t="shared" ca="1" si="61"/>
        <v>0</v>
      </c>
      <c r="BG77" s="49">
        <f t="shared" ca="1" si="61"/>
        <v>0</v>
      </c>
      <c r="BH77" s="49">
        <f t="shared" ca="1" si="61"/>
        <v>0</v>
      </c>
      <c r="BI77" s="49">
        <f t="shared" ca="1" si="61"/>
        <v>0</v>
      </c>
      <c r="BJ77" s="49">
        <f t="shared" ca="1" si="61"/>
        <v>0</v>
      </c>
      <c r="BK77" s="49">
        <f t="shared" ca="1" si="61"/>
        <v>0</v>
      </c>
      <c r="BL77" s="49">
        <f t="shared" ca="1" si="61"/>
        <v>0</v>
      </c>
      <c r="BM77" s="49">
        <f t="shared" ca="1" si="61"/>
        <v>0</v>
      </c>
      <c r="BN77" s="49">
        <f t="shared" ca="1" si="61"/>
        <v>0</v>
      </c>
      <c r="BO77" s="49">
        <f t="shared" ca="1" si="61"/>
        <v>0</v>
      </c>
      <c r="BP77" s="49">
        <f t="shared" ref="BP77:CU77" ca="1" si="62">SUMIF($C$7:$C$75,"H",BP$7:BP$75)+SUMIF($C$7:$C$75,"E",BP$7:BP$75)</f>
        <v>0</v>
      </c>
      <c r="BQ77" s="49">
        <f t="shared" ca="1" si="62"/>
        <v>0</v>
      </c>
      <c r="BR77" s="49">
        <f t="shared" ca="1" si="62"/>
        <v>0</v>
      </c>
      <c r="BS77" s="49">
        <f t="shared" ca="1" si="62"/>
        <v>0</v>
      </c>
      <c r="BT77" s="49">
        <f t="shared" ca="1" si="62"/>
        <v>0</v>
      </c>
      <c r="BU77" s="49">
        <f t="shared" ca="1" si="62"/>
        <v>0</v>
      </c>
      <c r="BV77" s="49">
        <f t="shared" ca="1" si="62"/>
        <v>0</v>
      </c>
      <c r="BW77" s="49">
        <f t="shared" ca="1" si="62"/>
        <v>0</v>
      </c>
      <c r="BX77" s="49">
        <f t="shared" ca="1" si="62"/>
        <v>0</v>
      </c>
      <c r="BY77" s="49">
        <f t="shared" ca="1" si="62"/>
        <v>0</v>
      </c>
      <c r="BZ77" s="49">
        <f t="shared" ca="1" si="62"/>
        <v>0</v>
      </c>
      <c r="CA77" s="49">
        <f t="shared" ca="1" si="62"/>
        <v>0</v>
      </c>
      <c r="CB77" s="49">
        <f t="shared" ca="1" si="62"/>
        <v>0</v>
      </c>
      <c r="CC77" s="49">
        <f t="shared" ca="1" si="62"/>
        <v>0</v>
      </c>
      <c r="CD77" s="49">
        <f t="shared" ca="1" si="62"/>
        <v>0</v>
      </c>
      <c r="CE77" s="49">
        <f t="shared" ca="1" si="62"/>
        <v>0</v>
      </c>
      <c r="CF77" s="49">
        <f t="shared" ca="1" si="62"/>
        <v>0</v>
      </c>
      <c r="CG77" s="49">
        <f t="shared" ca="1" si="62"/>
        <v>0</v>
      </c>
      <c r="CH77" s="49">
        <f t="shared" ca="1" si="62"/>
        <v>363.48571428571427</v>
      </c>
      <c r="CI77" s="49">
        <f t="shared" ca="1" si="62"/>
        <v>1100135979.2055044</v>
      </c>
      <c r="CJ77" s="49">
        <f t="shared" ca="1" si="62"/>
        <v>82235.400000000009</v>
      </c>
      <c r="CK77" s="49">
        <f t="shared" ca="1" si="62"/>
        <v>94138067.410000563</v>
      </c>
      <c r="CL77" s="49">
        <f t="shared" ca="1" si="62"/>
        <v>465682186.37999922</v>
      </c>
      <c r="CM77" s="49">
        <f t="shared" ca="1" si="62"/>
        <v>32349779.660000004</v>
      </c>
      <c r="CN77" s="49">
        <f t="shared" ca="1" si="62"/>
        <v>433332406.71999925</v>
      </c>
      <c r="CO77" s="49">
        <f t="shared" ca="1" si="62"/>
        <v>540233490.01550436</v>
      </c>
      <c r="CP77" s="49">
        <f t="shared" ca="1" si="62"/>
        <v>14261376.310000004</v>
      </c>
      <c r="CQ77" s="49">
        <f t="shared" ca="1" si="62"/>
        <v>525972113.70550442</v>
      </c>
      <c r="CR77" s="49">
        <f t="shared" ca="1" si="62"/>
        <v>61735744.249961555</v>
      </c>
      <c r="CS77" s="49">
        <f t="shared" ca="1" si="62"/>
        <v>0</v>
      </c>
      <c r="CT77" s="49">
        <f t="shared" ca="1" si="62"/>
        <v>0</v>
      </c>
      <c r="CU77" s="49">
        <f t="shared" ca="1" si="62"/>
        <v>2532740360.1723695</v>
      </c>
    </row>
    <row r="78" spans="1:230" s="35" customFormat="1">
      <c r="A78" s="59" t="s">
        <v>293</v>
      </c>
      <c r="B78" s="48">
        <v>9003</v>
      </c>
      <c r="C78" s="58" t="s">
        <v>294</v>
      </c>
      <c r="D78" s="49">
        <f t="shared" ref="D78:I78" ca="1" si="63">D76+D77</f>
        <v>21424220217.677608</v>
      </c>
      <c r="E78" s="49">
        <f t="shared" ca="1" si="63"/>
        <v>4289170322.6577411</v>
      </c>
      <c r="F78" s="49">
        <f t="shared" ca="1" si="63"/>
        <v>8835728678.8995876</v>
      </c>
      <c r="G78" s="49">
        <f t="shared" ca="1" si="63"/>
        <v>8299321216.1202917</v>
      </c>
      <c r="H78" s="49">
        <f t="shared" ca="1" si="63"/>
        <v>2374422177.9596195</v>
      </c>
      <c r="I78" s="49">
        <f t="shared" ca="1" si="63"/>
        <v>2756865897.2200456</v>
      </c>
      <c r="J78" s="49">
        <f ca="1">J76+J77</f>
        <v>23949205.259999998</v>
      </c>
      <c r="K78" s="49">
        <f ca="1">K76+K77</f>
        <v>146723928.69249994</v>
      </c>
      <c r="L78" s="49">
        <f t="shared" ref="L78:BU78" ca="1" si="64">L76+L77</f>
        <v>89241999.401284009</v>
      </c>
      <c r="M78" s="49">
        <f t="shared" ca="1" si="64"/>
        <v>38617001.82</v>
      </c>
      <c r="N78" s="49">
        <f t="shared" ca="1" si="64"/>
        <v>257155</v>
      </c>
      <c r="O78" s="49">
        <f t="shared" ca="1" si="64"/>
        <v>3446753953.792192</v>
      </c>
      <c r="P78" s="49">
        <f t="shared" ca="1" si="64"/>
        <v>9851574.9399999995</v>
      </c>
      <c r="Q78" s="49">
        <f t="shared" ca="1" si="64"/>
        <v>2288990657.3872795</v>
      </c>
      <c r="R78" s="49">
        <f t="shared" ca="1" si="64"/>
        <v>0</v>
      </c>
      <c r="S78" s="49">
        <f t="shared" ca="1" si="64"/>
        <v>0</v>
      </c>
      <c r="T78" s="49">
        <f t="shared" ca="1" si="64"/>
        <v>56037382943.650246</v>
      </c>
      <c r="U78" s="49">
        <f t="shared" ca="1" si="64"/>
        <v>1117863977.6139913</v>
      </c>
      <c r="V78" s="49">
        <f t="shared" ca="1" si="64"/>
        <v>3917183683.3942533</v>
      </c>
      <c r="W78" s="49">
        <f t="shared" ca="1" si="64"/>
        <v>42646249111.852638</v>
      </c>
      <c r="X78" s="49">
        <f t="shared" ca="1" si="64"/>
        <v>56313246.179998398</v>
      </c>
      <c r="Y78" s="49">
        <f t="shared" ca="1" si="64"/>
        <v>1882328529.4370821</v>
      </c>
      <c r="Z78" s="49">
        <f t="shared" ca="1" si="64"/>
        <v>2073903025.0830357</v>
      </c>
      <c r="AA78" s="49">
        <f t="shared" ca="1" si="64"/>
        <v>620476.74</v>
      </c>
      <c r="AB78" s="49">
        <f t="shared" ca="1" si="64"/>
        <v>14534077.450000001</v>
      </c>
      <c r="AC78" s="49">
        <f t="shared" ca="1" si="64"/>
        <v>140385074.44437045</v>
      </c>
      <c r="AD78" s="49">
        <f t="shared" ca="1" si="64"/>
        <v>878067283.27514982</v>
      </c>
      <c r="AE78" s="49">
        <f t="shared" ca="1" si="64"/>
        <v>10823875.65</v>
      </c>
      <c r="AF78" s="49">
        <f t="shared" ca="1" si="64"/>
        <v>140129521.47010008</v>
      </c>
      <c r="AG78" s="49">
        <f t="shared" ca="1" si="64"/>
        <v>549150025.73000014</v>
      </c>
      <c r="AH78" s="49">
        <f t="shared" ca="1" si="64"/>
        <v>403375939.4294219</v>
      </c>
      <c r="AI78" s="49">
        <f t="shared" ca="1" si="64"/>
        <v>118377508.92000002</v>
      </c>
      <c r="AJ78" s="49">
        <f t="shared" ca="1" si="64"/>
        <v>46937095.749163724</v>
      </c>
      <c r="AK78" s="49">
        <f t="shared" ca="1" si="64"/>
        <v>7226982.0499999961</v>
      </c>
      <c r="AL78" s="49">
        <f t="shared" ca="1" si="64"/>
        <v>0</v>
      </c>
      <c r="AM78" s="49">
        <f t="shared" ca="1" si="64"/>
        <v>1073978753.5864997</v>
      </c>
      <c r="AN78" s="49">
        <f t="shared" ca="1" si="64"/>
        <v>8947581.0299999993</v>
      </c>
      <c r="AO78" s="49">
        <f t="shared" ca="1" si="64"/>
        <v>331824934.51999998</v>
      </c>
      <c r="AP78" s="49">
        <f t="shared" ca="1" si="64"/>
        <v>158625137.5144999</v>
      </c>
      <c r="AQ78" s="49">
        <f t="shared" ca="1" si="64"/>
        <v>0</v>
      </c>
      <c r="AR78" s="49">
        <f t="shared" ca="1" si="64"/>
        <v>0</v>
      </c>
      <c r="AS78" s="49">
        <f t="shared" ca="1" si="64"/>
        <v>0</v>
      </c>
      <c r="AT78" s="49">
        <f t="shared" ca="1" si="64"/>
        <v>5288888124.9078093</v>
      </c>
      <c r="AU78" s="49">
        <f t="shared" ca="1" si="64"/>
        <v>721275808.13807809</v>
      </c>
      <c r="AV78" s="49">
        <f t="shared" ca="1" si="64"/>
        <v>177199966.10609597</v>
      </c>
      <c r="AW78" s="49">
        <f t="shared" ca="1" si="64"/>
        <v>0</v>
      </c>
      <c r="AX78" s="49">
        <f t="shared" ca="1" si="64"/>
        <v>115055057.22049108</v>
      </c>
      <c r="AY78" s="49">
        <f t="shared" ca="1" si="64"/>
        <v>0</v>
      </c>
      <c r="AZ78" s="49">
        <f t="shared" ca="1" si="64"/>
        <v>0</v>
      </c>
      <c r="BA78" s="49">
        <f t="shared" ca="1" si="64"/>
        <v>0</v>
      </c>
      <c r="BB78" s="49">
        <f t="shared" ca="1" si="64"/>
        <v>46233507.159999996</v>
      </c>
      <c r="BC78" s="49">
        <f t="shared" ca="1" si="64"/>
        <v>2921040.5100000002</v>
      </c>
      <c r="BD78" s="49">
        <f t="shared" ca="1" si="64"/>
        <v>5198347528.0284157</v>
      </c>
      <c r="BE78" s="49">
        <f t="shared" ca="1" si="64"/>
        <v>260542225.80380934</v>
      </c>
      <c r="BF78" s="49">
        <f t="shared" ca="1" si="64"/>
        <v>0</v>
      </c>
      <c r="BG78" s="49">
        <f t="shared" ca="1" si="64"/>
        <v>0</v>
      </c>
      <c r="BH78" s="49">
        <f t="shared" ca="1" si="64"/>
        <v>931010.39999999991</v>
      </c>
      <c r="BI78" s="49">
        <f t="shared" ca="1" si="64"/>
        <v>614890968.73032212</v>
      </c>
      <c r="BJ78" s="49">
        <f t="shared" ca="1" si="64"/>
        <v>227324664.10121742</v>
      </c>
      <c r="BK78" s="49">
        <f t="shared" ca="1" si="64"/>
        <v>0</v>
      </c>
      <c r="BL78" s="49">
        <f t="shared" ca="1" si="64"/>
        <v>20990704.655080952</v>
      </c>
      <c r="BM78" s="49">
        <f t="shared" ca="1" si="64"/>
        <v>896104747.91412592</v>
      </c>
      <c r="BN78" s="49">
        <f t="shared" ca="1" si="64"/>
        <v>1228193445.2994587</v>
      </c>
      <c r="BO78" s="49">
        <f t="shared" ca="1" si="64"/>
        <v>0</v>
      </c>
      <c r="BP78" s="49">
        <f t="shared" ca="1" si="64"/>
        <v>4203697027.9124227</v>
      </c>
      <c r="BQ78" s="49">
        <f t="shared" ca="1" si="64"/>
        <v>397259999.94461113</v>
      </c>
      <c r="BR78" s="49">
        <f t="shared" ca="1" si="64"/>
        <v>1872761767.8174615</v>
      </c>
      <c r="BS78" s="49">
        <f t="shared" ca="1" si="64"/>
        <v>4000366470.5555735</v>
      </c>
      <c r="BT78" s="49">
        <f t="shared" ca="1" si="64"/>
        <v>0</v>
      </c>
      <c r="BU78" s="49">
        <f t="shared" ca="1" si="64"/>
        <v>109523.7</v>
      </c>
      <c r="BV78" s="49">
        <f ca="1">BV76+BV77</f>
        <v>673047469.56000006</v>
      </c>
      <c r="BW78" s="49">
        <f ca="1">BW76+BW77</f>
        <v>32145909.659999996</v>
      </c>
      <c r="BX78" s="49">
        <f ca="1">BX76+BX77</f>
        <v>0</v>
      </c>
      <c r="BY78" s="49">
        <f ca="1">BY76+BY77</f>
        <v>187690121.53999999</v>
      </c>
      <c r="BZ78" s="49">
        <f t="shared" ref="BZ78:CP78" ca="1" si="65">BZ76+BZ77</f>
        <v>305177696.80000013</v>
      </c>
      <c r="CA78" s="49">
        <f t="shared" ca="1" si="65"/>
        <v>8288460934.8599606</v>
      </c>
      <c r="CB78" s="49">
        <f t="shared" ca="1" si="65"/>
        <v>66020979.329999991</v>
      </c>
      <c r="CC78" s="49">
        <f t="shared" ca="1" si="65"/>
        <v>2839557320.0999994</v>
      </c>
      <c r="CD78" s="49">
        <f t="shared" ca="1" si="65"/>
        <v>9539242.6600000001</v>
      </c>
      <c r="CE78" s="49">
        <f t="shared" ca="1" si="65"/>
        <v>536574.94999999995</v>
      </c>
      <c r="CF78" s="49">
        <f t="shared" ca="1" si="65"/>
        <v>87678201.569999993</v>
      </c>
      <c r="CG78" s="49">
        <f t="shared" ca="1" si="65"/>
        <v>416171932.37</v>
      </c>
      <c r="CH78" s="49">
        <f t="shared" ca="1" si="65"/>
        <v>122433606.23619042</v>
      </c>
      <c r="CI78" s="49">
        <f t="shared" ca="1" si="65"/>
        <v>34552679792.926453</v>
      </c>
      <c r="CJ78" s="49">
        <f t="shared" ca="1" si="65"/>
        <v>112460123.77498691</v>
      </c>
      <c r="CK78" s="49">
        <f t="shared" ca="1" si="65"/>
        <v>707884460.40230489</v>
      </c>
      <c r="CL78" s="49">
        <f t="shared" ca="1" si="65"/>
        <v>9126777514.5063953</v>
      </c>
      <c r="CM78" s="49">
        <f t="shared" ca="1" si="65"/>
        <v>712394243.27798235</v>
      </c>
      <c r="CN78" s="49">
        <f t="shared" ca="1" si="65"/>
        <v>8414383271.2284126</v>
      </c>
      <c r="CO78" s="49">
        <f t="shared" ca="1" si="65"/>
        <v>24605557694.242752</v>
      </c>
      <c r="CP78" s="49">
        <f t="shared" ca="1" si="65"/>
        <v>4922631194.9213448</v>
      </c>
      <c r="CQ78" s="49">
        <f ca="1">CQ76+CQ77</f>
        <v>19682926499.321415</v>
      </c>
      <c r="CR78" s="49">
        <f ca="1">CR76+CR77</f>
        <v>1181040020.3146849</v>
      </c>
      <c r="CS78" s="49">
        <f ca="1">CS76+CS77</f>
        <v>625149797.42320895</v>
      </c>
      <c r="CT78" s="49">
        <f ca="1">CT76+CT77</f>
        <v>753186.33000000007</v>
      </c>
      <c r="CU78" s="49">
        <f ca="1">CU76+CU77</f>
        <v>218875298929.45648</v>
      </c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</row>
    <row r="79" spans="1:230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5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5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15"/>
        <v>0</v>
      </c>
      <c r="E54" s="18">
        <f t="shared" ca="1" si="15"/>
        <v>0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0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5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5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5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19"/>
        <v>0</v>
      </c>
      <c r="E56" s="18">
        <f t="shared" ca="1" si="19"/>
        <v>1017286484.5350103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1017286484.5350103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19"/>
        <v>0</v>
      </c>
      <c r="E57" s="18">
        <f t="shared" ca="1" si="19"/>
        <v>220198.20000000004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220198.20000000004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19"/>
        <v>0</v>
      </c>
      <c r="E58" s="18">
        <f t="shared" ca="1" si="19"/>
        <v>100143727.86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100143727.86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19"/>
        <v>0</v>
      </c>
      <c r="E59" s="18">
        <f t="shared" ca="1" si="19"/>
        <v>84526008.410000011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84526008.410000011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19"/>
        <v>0.1</v>
      </c>
      <c r="E60" s="18">
        <f t="shared" ca="1" si="19"/>
        <v>3061734943.9401574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3061734944.0401573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19"/>
        <v>0</v>
      </c>
      <c r="E61" s="18">
        <f t="shared" ca="1" si="19"/>
        <v>290906222.50999999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290906222.50999999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19"/>
        <v>0</v>
      </c>
      <c r="E62" s="18">
        <f t="shared" ca="1" si="19"/>
        <v>2702441944.2199998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2702441944.2199998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19"/>
        <v>85691949.88000001</v>
      </c>
      <c r="E63" s="18">
        <f t="shared" ca="1" si="19"/>
        <v>3387157973.71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3472849923.5900002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19"/>
        <v>0</v>
      </c>
      <c r="E64" s="18">
        <f t="shared" ca="1" si="19"/>
        <v>390478187.1000002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390478187.1000002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9"/>
        <v>0</v>
      </c>
      <c r="E65" s="18">
        <f t="shared" ca="1" si="19"/>
        <v>3759553338.3700004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3759553338.3700004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9"/>
        <v>0</v>
      </c>
      <c r="E66" s="18">
        <f t="shared" ca="1" si="19"/>
        <v>49701726.75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49701726.75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9"/>
        <v>0</v>
      </c>
      <c r="E67" s="18">
        <f t="shared" ca="1" si="19"/>
        <v>783663339.029899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783663339.029899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9"/>
        <v>0</v>
      </c>
      <c r="E68" s="18">
        <f t="shared" ca="1" si="19"/>
        <v>1870440427.2399969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1870440427.2399969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9"/>
        <v>0</v>
      </c>
      <c r="E69" s="18">
        <f t="shared" ca="1" si="19"/>
        <v>850254489.81888759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850254489.81888759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9"/>
        <v>0</v>
      </c>
      <c r="E70" s="18">
        <f t="shared" ca="1" si="19"/>
        <v>2641836345.7800002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2641836345.7800002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50996925.550000012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50996925.550000012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23"/>
        <v>0</v>
      </c>
      <c r="E72" s="18">
        <f t="shared" ca="1" si="23"/>
        <v>133414983.37000003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133414983.37000003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23"/>
        <v>0</v>
      </c>
      <c r="E73" s="18">
        <f t="shared" ca="1" si="23"/>
        <v>203998509.72999999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203998509.72999999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23"/>
        <v>0</v>
      </c>
      <c r="E74" s="18">
        <f t="shared" ca="1" si="23"/>
        <v>1713288889.0868599</v>
      </c>
      <c r="F74" s="18">
        <f t="shared" ca="1" si="23"/>
        <v>0</v>
      </c>
      <c r="G74" s="18">
        <f t="shared" ca="1" si="23"/>
        <v>0</v>
      </c>
      <c r="H74" s="18">
        <f t="shared" ca="1" si="23"/>
        <v>0</v>
      </c>
      <c r="I74" s="18">
        <f t="shared" ca="1" si="23"/>
        <v>0</v>
      </c>
      <c r="J74" s="18">
        <f t="shared" ca="1" si="23"/>
        <v>0</v>
      </c>
      <c r="K74" s="19">
        <f t="shared" ca="1" si="11"/>
        <v>0</v>
      </c>
      <c r="L74" s="18">
        <f t="shared" ca="1" si="20"/>
        <v>0</v>
      </c>
      <c r="M74" s="18">
        <f t="shared" ca="1" si="20"/>
        <v>0</v>
      </c>
      <c r="N74" s="19">
        <f t="shared" ca="1" si="12"/>
        <v>0</v>
      </c>
      <c r="O74" s="18">
        <f t="shared" ca="1" si="21"/>
        <v>0</v>
      </c>
      <c r="P74" s="18">
        <f t="shared" ca="1" si="21"/>
        <v>0</v>
      </c>
      <c r="Q74" s="19">
        <f t="shared" ca="1" si="13"/>
        <v>0</v>
      </c>
      <c r="R74" s="18">
        <f t="shared" ca="1" si="22"/>
        <v>0</v>
      </c>
      <c r="S74" s="18">
        <f t="shared" ca="1" si="22"/>
        <v>0</v>
      </c>
      <c r="T74" s="18">
        <f t="shared" ca="1" si="22"/>
        <v>0</v>
      </c>
      <c r="U74" s="19">
        <f t="shared" ca="1" si="14"/>
        <v>1713288889.0868599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23"/>
        <v>0</v>
      </c>
      <c r="E75" s="18">
        <f t="shared" ca="1" si="23"/>
        <v>6152369460.5800009</v>
      </c>
      <c r="F75" s="18">
        <f t="shared" ca="1" si="23"/>
        <v>0</v>
      </c>
      <c r="G75" s="18">
        <f t="shared" ca="1" si="23"/>
        <v>0</v>
      </c>
      <c r="H75" s="18">
        <f t="shared" ca="1" si="23"/>
        <v>0</v>
      </c>
      <c r="I75" s="18">
        <f t="shared" ca="1" si="23"/>
        <v>0</v>
      </c>
      <c r="J75" s="18">
        <f t="shared" ca="1" si="23"/>
        <v>0</v>
      </c>
      <c r="K75" s="19">
        <f t="shared" ca="1" si="11"/>
        <v>0</v>
      </c>
      <c r="L75" s="18">
        <f t="shared" ca="1" si="20"/>
        <v>0</v>
      </c>
      <c r="M75" s="18">
        <f t="shared" ca="1" si="20"/>
        <v>0</v>
      </c>
      <c r="N75" s="19">
        <f t="shared" ca="1" si="12"/>
        <v>0</v>
      </c>
      <c r="O75" s="18">
        <f t="shared" ca="1" si="21"/>
        <v>0</v>
      </c>
      <c r="P75" s="18">
        <f t="shared" ca="1" si="21"/>
        <v>0</v>
      </c>
      <c r="Q75" s="19">
        <f t="shared" ca="1" si="13"/>
        <v>0</v>
      </c>
      <c r="R75" s="18">
        <f t="shared" ca="1" si="22"/>
        <v>0</v>
      </c>
      <c r="S75" s="18">
        <f t="shared" ca="1" si="22"/>
        <v>0</v>
      </c>
      <c r="T75" s="18">
        <f t="shared" ca="1" si="22"/>
        <v>0</v>
      </c>
      <c r="U75" s="19">
        <f t="shared" ca="1" si="14"/>
        <v>6152369460.5800009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24">SUMIF($C$7:$C$75,"HD",D$7:D$75)</f>
        <v>0</v>
      </c>
      <c r="E76" s="49">
        <f t="shared" ca="1" si="24"/>
        <v>0</v>
      </c>
      <c r="F76" s="49">
        <f t="shared" ca="1" si="24"/>
        <v>0</v>
      </c>
      <c r="G76" s="49">
        <f t="shared" ca="1" si="24"/>
        <v>0</v>
      </c>
      <c r="H76" s="49">
        <f t="shared" ca="1" si="24"/>
        <v>0</v>
      </c>
      <c r="I76" s="49">
        <f t="shared" ca="1" si="24"/>
        <v>0</v>
      </c>
      <c r="J76" s="49">
        <f t="shared" ca="1" si="24"/>
        <v>0</v>
      </c>
      <c r="K76" s="49">
        <f t="shared" ca="1" si="24"/>
        <v>0</v>
      </c>
      <c r="L76" s="49">
        <f t="shared" ca="1" si="24"/>
        <v>0</v>
      </c>
      <c r="M76" s="49">
        <f t="shared" ca="1" si="24"/>
        <v>0</v>
      </c>
      <c r="N76" s="49">
        <f t="shared" ca="1" si="24"/>
        <v>0</v>
      </c>
      <c r="O76" s="49">
        <f t="shared" ca="1" si="24"/>
        <v>0</v>
      </c>
      <c r="P76" s="49">
        <f t="shared" ca="1" si="24"/>
        <v>0</v>
      </c>
      <c r="Q76" s="49">
        <f t="shared" ca="1" si="24"/>
        <v>0</v>
      </c>
      <c r="R76" s="49">
        <f t="shared" ca="1" si="24"/>
        <v>0</v>
      </c>
      <c r="S76" s="49">
        <f t="shared" ca="1" si="24"/>
        <v>0</v>
      </c>
      <c r="T76" s="49">
        <f t="shared" ca="1" si="24"/>
        <v>0</v>
      </c>
      <c r="U76" s="49">
        <f t="shared" ca="1" si="24"/>
        <v>0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25">SUMIF($C$7:$C$75,"H",D$7:D$75)+SUMIF($C$7:$C$75,"E",D$7:D$75)</f>
        <v>85691949.980000004</v>
      </c>
      <c r="E77" s="49">
        <f t="shared" ca="1" si="25"/>
        <v>29244414125.790817</v>
      </c>
      <c r="F77" s="49">
        <f t="shared" ca="1" si="25"/>
        <v>0</v>
      </c>
      <c r="G77" s="49">
        <f t="shared" ca="1" si="25"/>
        <v>0</v>
      </c>
      <c r="H77" s="49">
        <f t="shared" ca="1" si="25"/>
        <v>0</v>
      </c>
      <c r="I77" s="49">
        <f t="shared" ca="1" si="25"/>
        <v>0</v>
      </c>
      <c r="J77" s="49">
        <f t="shared" ca="1" si="25"/>
        <v>0</v>
      </c>
      <c r="K77" s="49">
        <f t="shared" ca="1" si="25"/>
        <v>0</v>
      </c>
      <c r="L77" s="49">
        <f t="shared" ca="1" si="25"/>
        <v>0</v>
      </c>
      <c r="M77" s="49">
        <f t="shared" ca="1" si="25"/>
        <v>0</v>
      </c>
      <c r="N77" s="49">
        <f t="shared" ca="1" si="25"/>
        <v>0</v>
      </c>
      <c r="O77" s="49">
        <f t="shared" ca="1" si="25"/>
        <v>0</v>
      </c>
      <c r="P77" s="49">
        <f t="shared" ca="1" si="25"/>
        <v>0</v>
      </c>
      <c r="Q77" s="49">
        <f t="shared" ca="1" si="25"/>
        <v>0</v>
      </c>
      <c r="R77" s="49">
        <f t="shared" ca="1" si="25"/>
        <v>0</v>
      </c>
      <c r="S77" s="49">
        <f t="shared" ca="1" si="25"/>
        <v>0</v>
      </c>
      <c r="T77" s="49">
        <f t="shared" ca="1" si="25"/>
        <v>0</v>
      </c>
      <c r="U77" s="49">
        <f t="shared" ca="1" si="25"/>
        <v>29330106075.770813</v>
      </c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26">D76+D77</f>
        <v>85691949.980000004</v>
      </c>
      <c r="E78" s="49">
        <f t="shared" ca="1" si="26"/>
        <v>29244414125.790817</v>
      </c>
      <c r="F78" s="49">
        <f t="shared" ca="1" si="26"/>
        <v>0</v>
      </c>
      <c r="G78" s="49">
        <f t="shared" ca="1" si="26"/>
        <v>0</v>
      </c>
      <c r="H78" s="49">
        <f t="shared" ca="1" si="26"/>
        <v>0</v>
      </c>
      <c r="I78" s="49">
        <f t="shared" ca="1" si="26"/>
        <v>0</v>
      </c>
      <c r="J78" s="49">
        <f t="shared" ca="1" si="26"/>
        <v>0</v>
      </c>
      <c r="K78" s="49">
        <f t="shared" ca="1" si="26"/>
        <v>0</v>
      </c>
      <c r="L78" s="49">
        <f t="shared" ca="1" si="26"/>
        <v>0</v>
      </c>
      <c r="M78" s="49">
        <f t="shared" ca="1" si="26"/>
        <v>0</v>
      </c>
      <c r="N78" s="49">
        <f t="shared" ca="1" si="26"/>
        <v>0</v>
      </c>
      <c r="O78" s="49">
        <f t="shared" ca="1" si="26"/>
        <v>0</v>
      </c>
      <c r="P78" s="49">
        <f t="shared" ca="1" si="26"/>
        <v>0</v>
      </c>
      <c r="Q78" s="49">
        <f t="shared" ca="1" si="26"/>
        <v>0</v>
      </c>
      <c r="R78" s="49">
        <f t="shared" ca="1" si="26"/>
        <v>0</v>
      </c>
      <c r="S78" s="49">
        <f t="shared" ca="1" si="26"/>
        <v>0</v>
      </c>
      <c r="T78" s="49">
        <f t="shared" ca="1" si="26"/>
        <v>0</v>
      </c>
      <c r="U78" s="49">
        <f t="shared" ca="1" si="26"/>
        <v>29330106075.770813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112325.81</v>
      </c>
      <c r="E7" s="18">
        <f t="shared" ca="1" si="0"/>
        <v>0</v>
      </c>
      <c r="F7" s="18">
        <f t="shared" ca="1" si="0"/>
        <v>0</v>
      </c>
      <c r="G7" s="18">
        <f t="shared" ca="1" si="0"/>
        <v>47723065.68</v>
      </c>
      <c r="H7" s="18">
        <f t="shared" ca="1" si="0"/>
        <v>0</v>
      </c>
      <c r="I7" s="19">
        <f ca="1">+SUM(D7:H7)</f>
        <v>47835391.490000002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4901470.4000000004</v>
      </c>
      <c r="E8" s="18">
        <f t="shared" ca="1" si="0"/>
        <v>276478.81</v>
      </c>
      <c r="F8" s="18">
        <f t="shared" ca="1" si="0"/>
        <v>0</v>
      </c>
      <c r="G8" s="18">
        <f t="shared" ca="1" si="0"/>
        <v>166810913.00999999</v>
      </c>
      <c r="H8" s="18">
        <f t="shared" ca="1" si="0"/>
        <v>0</v>
      </c>
      <c r="I8" s="19">
        <f t="shared" ref="I8:I18" ca="1" si="1">+SUM(D8:H8)</f>
        <v>171988862.22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967180.39</v>
      </c>
      <c r="E9" s="18">
        <f t="shared" ca="1" si="0"/>
        <v>2128525.59</v>
      </c>
      <c r="F9" s="18">
        <f t="shared" ca="1" si="0"/>
        <v>12534469.07</v>
      </c>
      <c r="G9" s="18">
        <f t="shared" ca="1" si="0"/>
        <v>95806879.749999985</v>
      </c>
      <c r="H9" s="18">
        <f t="shared" ca="1" si="0"/>
        <v>0</v>
      </c>
      <c r="I9" s="19">
        <f t="shared" ca="1" si="1"/>
        <v>111437054.79999998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12211164.439999999</v>
      </c>
      <c r="E10" s="18">
        <f t="shared" ca="1" si="0"/>
        <v>18533756.069999501</v>
      </c>
      <c r="F10" s="18">
        <f t="shared" ca="1" si="0"/>
        <v>6601549.6900000004</v>
      </c>
      <c r="G10" s="18">
        <f t="shared" ca="1" si="0"/>
        <v>280584858.20954102</v>
      </c>
      <c r="H10" s="18">
        <f t="shared" ca="1" si="0"/>
        <v>0</v>
      </c>
      <c r="I10" s="19">
        <f t="shared" ca="1" si="1"/>
        <v>317931328.40954053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255962.46</v>
      </c>
      <c r="F11" s="18">
        <f t="shared" ca="1" si="0"/>
        <v>0</v>
      </c>
      <c r="G11" s="18">
        <f t="shared" ca="1" si="0"/>
        <v>18930271.482299998</v>
      </c>
      <c r="H11" s="18">
        <f t="shared" ca="1" si="0"/>
        <v>0</v>
      </c>
      <c r="I11" s="19">
        <f t="shared" ca="1" si="1"/>
        <v>20866933.942299999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16638436.619999997</v>
      </c>
      <c r="H13" s="18">
        <f t="shared" ca="1" si="0"/>
        <v>0</v>
      </c>
      <c r="I13" s="19">
        <f t="shared" ca="1" si="1"/>
        <v>16638436.619999997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15221.93</v>
      </c>
      <c r="E14" s="18">
        <f t="shared" ca="1" si="0"/>
        <v>49837.599999999999</v>
      </c>
      <c r="F14" s="18">
        <f t="shared" ca="1" si="0"/>
        <v>0</v>
      </c>
      <c r="G14" s="18">
        <f t="shared" ca="1" si="0"/>
        <v>106696839.61</v>
      </c>
      <c r="H14" s="18">
        <f t="shared" ca="1" si="0"/>
        <v>0</v>
      </c>
      <c r="I14" s="19">
        <f t="shared" ca="1" si="1"/>
        <v>106761899.14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4890815.3199999528</v>
      </c>
      <c r="H15" s="18">
        <f t="shared" ca="1" si="0"/>
        <v>21853203.983809527</v>
      </c>
      <c r="I15" s="19">
        <f t="shared" ca="1" si="1"/>
        <v>26744019.303809479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11719129</v>
      </c>
      <c r="H17" s="18">
        <f t="shared" ca="1" si="0"/>
        <v>0</v>
      </c>
      <c r="I17" s="19">
        <f t="shared" ca="1" si="1"/>
        <v>11719129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290148.62</v>
      </c>
      <c r="G18" s="18">
        <f t="shared" ca="1" si="0"/>
        <v>9431661.6099999994</v>
      </c>
      <c r="H18" s="18">
        <f t="shared" ca="1" si="0"/>
        <v>0</v>
      </c>
      <c r="I18" s="19">
        <f t="shared" ca="1" si="1"/>
        <v>9721810.2299999986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83093.03</v>
      </c>
      <c r="F20" s="18">
        <f t="shared" ca="1" si="0"/>
        <v>2228817.7399999998</v>
      </c>
      <c r="G20" s="18">
        <f t="shared" ca="1" si="0"/>
        <v>132077850.24999999</v>
      </c>
      <c r="H20" s="18">
        <f t="shared" ca="1" si="0"/>
        <v>15036.72</v>
      </c>
      <c r="I20" s="19">
        <f t="shared" ca="1" si="2"/>
        <v>134404797.73999998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3760520.25</v>
      </c>
      <c r="H21" s="18">
        <f t="shared" ca="1" si="0"/>
        <v>0</v>
      </c>
      <c r="I21" s="19">
        <f t="shared" ca="1" si="2"/>
        <v>3760520.25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15644807.709999999</v>
      </c>
      <c r="H22" s="18">
        <f t="shared" ca="1" si="0"/>
        <v>0.01</v>
      </c>
      <c r="I22" s="19">
        <f t="shared" ca="1" si="2"/>
        <v>15644807.719999999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94716.07</v>
      </c>
      <c r="E23" s="18">
        <f t="shared" ca="1" si="3"/>
        <v>146257.01</v>
      </c>
      <c r="F23" s="18">
        <f t="shared" ca="1" si="3"/>
        <v>20699559.34</v>
      </c>
      <c r="G23" s="18">
        <f t="shared" ca="1" si="3"/>
        <v>2041099387.1000001</v>
      </c>
      <c r="H23" s="18">
        <f t="shared" ca="1" si="3"/>
        <v>0</v>
      </c>
      <c r="I23" s="19">
        <f t="shared" ca="1" si="2"/>
        <v>2062039919.5200002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3750282.66</v>
      </c>
      <c r="F24" s="18">
        <f t="shared" ca="1" si="3"/>
        <v>0</v>
      </c>
      <c r="G24" s="18">
        <f t="shared" ca="1" si="3"/>
        <v>313862751.63</v>
      </c>
      <c r="H24" s="18">
        <f t="shared" ca="1" si="3"/>
        <v>265241.09000000003</v>
      </c>
      <c r="I24" s="19">
        <f t="shared" ca="1" si="2"/>
        <v>317878275.38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31761.42</v>
      </c>
      <c r="E25" s="18">
        <f t="shared" ca="1" si="3"/>
        <v>0</v>
      </c>
      <c r="F25" s="18">
        <f t="shared" ca="1" si="3"/>
        <v>0</v>
      </c>
      <c r="G25" s="18">
        <f t="shared" ca="1" si="3"/>
        <v>15673339.049999308</v>
      </c>
      <c r="H25" s="18">
        <f t="shared" ca="1" si="3"/>
        <v>0</v>
      </c>
      <c r="I25" s="19">
        <f t="shared" ca="1" si="2"/>
        <v>15705100.469999308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-1668476.49</v>
      </c>
      <c r="H26" s="18">
        <f t="shared" ca="1" si="3"/>
        <v>0</v>
      </c>
      <c r="I26" s="19">
        <f t="shared" ref="I26:I37" ca="1" si="4">+SUM(D26:H26)</f>
        <v>-1668476.49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58244201.479999997</v>
      </c>
      <c r="H27" s="18">
        <f t="shared" ca="1" si="3"/>
        <v>0</v>
      </c>
      <c r="I27" s="19">
        <f t="shared" ca="1" si="4"/>
        <v>58249868.089999996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-3453.99</v>
      </c>
      <c r="E28" s="18">
        <f t="shared" ca="1" si="3"/>
        <v>0</v>
      </c>
      <c r="F28" s="18">
        <f t="shared" ca="1" si="3"/>
        <v>0</v>
      </c>
      <c r="G28" s="18">
        <f t="shared" ca="1" si="3"/>
        <v>241880404.65000001</v>
      </c>
      <c r="H28" s="18">
        <f t="shared" ca="1" si="3"/>
        <v>4039.1</v>
      </c>
      <c r="I28" s="19">
        <f t="shared" ca="1" si="4"/>
        <v>241880989.75999999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6627.95</v>
      </c>
      <c r="E29" s="18">
        <f t="shared" ca="1" si="3"/>
        <v>0</v>
      </c>
      <c r="F29" s="18">
        <f t="shared" ca="1" si="3"/>
        <v>0</v>
      </c>
      <c r="G29" s="18">
        <f t="shared" ca="1" si="3"/>
        <v>749148.95</v>
      </c>
      <c r="H29" s="18">
        <f t="shared" ca="1" si="3"/>
        <v>-3318.51</v>
      </c>
      <c r="I29" s="19">
        <f t="shared" ca="1" si="4"/>
        <v>752458.3899999999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158114.07999999999</v>
      </c>
      <c r="E30" s="18">
        <f t="shared" ca="1" si="3"/>
        <v>79770.559999999998</v>
      </c>
      <c r="F30" s="18">
        <f t="shared" ca="1" si="3"/>
        <v>0</v>
      </c>
      <c r="G30" s="18">
        <f t="shared" ca="1" si="3"/>
        <v>27076394.033299997</v>
      </c>
      <c r="H30" s="18">
        <f t="shared" ca="1" si="3"/>
        <v>0</v>
      </c>
      <c r="I30" s="19">
        <f t="shared" ca="1" si="4"/>
        <v>27314278.673299998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24140673.179999996</v>
      </c>
      <c r="H31" s="18">
        <f t="shared" ca="1" si="3"/>
        <v>0</v>
      </c>
      <c r="I31" s="19">
        <f t="shared" ca="1" si="4"/>
        <v>24140673.179999996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1249081.44</v>
      </c>
      <c r="F32" s="18">
        <f t="shared" ca="1" si="3"/>
        <v>0</v>
      </c>
      <c r="G32" s="18">
        <f t="shared" ca="1" si="3"/>
        <v>26596023.119998001</v>
      </c>
      <c r="H32" s="18">
        <f t="shared" ca="1" si="3"/>
        <v>0</v>
      </c>
      <c r="I32" s="19">
        <f t="shared" ca="1" si="4"/>
        <v>27845104.559998002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2916014.2499999967</v>
      </c>
      <c r="E33" s="18">
        <f t="shared" ca="1" si="3"/>
        <v>7921104.4699988449</v>
      </c>
      <c r="F33" s="18">
        <f t="shared" ca="1" si="3"/>
        <v>0</v>
      </c>
      <c r="G33" s="18">
        <f t="shared" ca="1" si="3"/>
        <v>40614073.249996252</v>
      </c>
      <c r="H33" s="18">
        <f t="shared" ca="1" si="3"/>
        <v>0</v>
      </c>
      <c r="I33" s="19">
        <f t="shared" ca="1" si="4"/>
        <v>51451191.969995096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2975646.67</v>
      </c>
      <c r="H34" s="18">
        <f t="shared" ca="1" si="3"/>
        <v>0</v>
      </c>
      <c r="I34" s="19">
        <f t="shared" ca="1" si="4"/>
        <v>2975646.67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26103404.629999999</v>
      </c>
      <c r="H35" s="18">
        <f t="shared" ca="1" si="3"/>
        <v>0</v>
      </c>
      <c r="I35" s="19">
        <f t="shared" ca="1" si="4"/>
        <v>26103404.629999999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857362.51</v>
      </c>
      <c r="E36" s="18">
        <f t="shared" ca="1" si="3"/>
        <v>7557796</v>
      </c>
      <c r="F36" s="18">
        <f t="shared" ca="1" si="3"/>
        <v>0</v>
      </c>
      <c r="G36" s="18">
        <f t="shared" ca="1" si="3"/>
        <v>20078250.390000001</v>
      </c>
      <c r="H36" s="18">
        <f t="shared" ca="1" si="3"/>
        <v>0</v>
      </c>
      <c r="I36" s="19">
        <f t="shared" ca="1" si="4"/>
        <v>28493408.899999999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27940741.530000001</v>
      </c>
      <c r="H38" s="18">
        <f t="shared" ca="1" si="3"/>
        <v>-2348965.39</v>
      </c>
      <c r="I38" s="19">
        <f t="shared" ref="I38:I47" ca="1" si="5">+SUM(D38:H38)</f>
        <v>25593276.140000001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16613334.9</v>
      </c>
      <c r="H39" s="18">
        <f t="shared" ca="1" si="6"/>
        <v>0</v>
      </c>
      <c r="I39" s="19">
        <f t="shared" ca="1" si="5"/>
        <v>16613334.9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2224718.4920920003</v>
      </c>
      <c r="H40" s="18">
        <f t="shared" ca="1" si="6"/>
        <v>0</v>
      </c>
      <c r="I40" s="19">
        <f t="shared" ca="1" si="5"/>
        <v>2224718.4920920003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6327429.6100000003</v>
      </c>
      <c r="F41" s="18">
        <f t="shared" ca="1" si="6"/>
        <v>0</v>
      </c>
      <c r="G41" s="18">
        <f t="shared" ca="1" si="6"/>
        <v>2570396.5499999998</v>
      </c>
      <c r="H41" s="18">
        <f t="shared" ca="1" si="6"/>
        <v>0</v>
      </c>
      <c r="I41" s="19">
        <f t="shared" ca="1" si="5"/>
        <v>8897826.1600000001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283281.42999999155</v>
      </c>
      <c r="H42" s="18">
        <f t="shared" ca="1" si="6"/>
        <v>0</v>
      </c>
      <c r="I42" s="19">
        <f t="shared" ca="1" si="5"/>
        <v>283281.42999999155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19148786.190000199</v>
      </c>
      <c r="H43" s="18">
        <f t="shared" ca="1" si="6"/>
        <v>0</v>
      </c>
      <c r="I43" s="19">
        <f t="shared" ref="I43" ca="1" si="7">+SUM(D43:H43)</f>
        <v>19148786.190000199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11157167.749998985</v>
      </c>
      <c r="H44" s="18">
        <f t="shared" ca="1" si="6"/>
        <v>0</v>
      </c>
      <c r="I44" s="19">
        <f t="shared" ca="1" si="5"/>
        <v>11157167.749998985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7605987.2500000428</v>
      </c>
      <c r="F45" s="18">
        <f t="shared" ca="1" si="6"/>
        <v>0</v>
      </c>
      <c r="G45" s="18">
        <f t="shared" ca="1" si="6"/>
        <v>5380758.219999766</v>
      </c>
      <c r="H45" s="18">
        <f t="shared" ca="1" si="6"/>
        <v>0</v>
      </c>
      <c r="I45" s="19">
        <f t="shared" ca="1" si="5"/>
        <v>12986745.469999809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189467.85</v>
      </c>
      <c r="F46" s="18">
        <f t="shared" ca="1" si="6"/>
        <v>76017297.850000009</v>
      </c>
      <c r="G46" s="18">
        <f t="shared" ca="1" si="6"/>
        <v>7069378.3699999992</v>
      </c>
      <c r="H46" s="18">
        <f t="shared" ca="1" si="6"/>
        <v>0</v>
      </c>
      <c r="I46" s="19">
        <f t="shared" ca="1" si="5"/>
        <v>83276144.070000008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5848.52</v>
      </c>
      <c r="H47" s="18">
        <f t="shared" ca="1" si="6"/>
        <v>0</v>
      </c>
      <c r="I47" s="19">
        <f t="shared" ca="1" si="5"/>
        <v>5848.52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162971686.91999999</v>
      </c>
      <c r="H48" s="18">
        <f t="shared" ca="1" si="6"/>
        <v>0</v>
      </c>
      <c r="I48" s="19">
        <f t="shared" ref="I48:I58" ca="1" si="8">+SUM(D48:H48)</f>
        <v>162971686.91999999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8088073.4499999974</v>
      </c>
      <c r="H49" s="18">
        <f t="shared" ca="1" si="6"/>
        <v>0</v>
      </c>
      <c r="I49" s="19">
        <f t="shared" ca="1" si="8"/>
        <v>8088073.4499999974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12054520.26</v>
      </c>
      <c r="H50" s="18">
        <f t="shared" ca="1" si="6"/>
        <v>0</v>
      </c>
      <c r="I50" s="19">
        <f t="shared" ca="1" si="8"/>
        <v>12054520.26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156915.76999999999</v>
      </c>
      <c r="F52" s="18">
        <f t="shared" ca="1" si="6"/>
        <v>0</v>
      </c>
      <c r="G52" s="18">
        <f t="shared" ca="1" si="6"/>
        <v>37358271.049999997</v>
      </c>
      <c r="H52" s="18">
        <f t="shared" ca="1" si="6"/>
        <v>452077.46</v>
      </c>
      <c r="I52" s="19">
        <f t="shared" ca="1" si="8"/>
        <v>37967264.280000001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5112141.99</v>
      </c>
      <c r="H53" s="18">
        <f t="shared" ca="1" si="6"/>
        <v>0</v>
      </c>
      <c r="I53" s="19">
        <f t="shared" ref="I53:I54" ca="1" si="9">+SUM(D53:H53)</f>
        <v>5112141.99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756520.77</v>
      </c>
      <c r="H54" s="18">
        <f t="shared" ca="1" si="6"/>
        <v>907269.6</v>
      </c>
      <c r="I54" s="19">
        <f t="shared" ca="1" si="9"/>
        <v>1663790.37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H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0</v>
      </c>
      <c r="H55" s="18">
        <f t="shared" ca="1" si="10"/>
        <v>0</v>
      </c>
      <c r="I55" s="19">
        <f t="shared" ca="1" si="8"/>
        <v>0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4285562.1100000003</v>
      </c>
      <c r="H56" s="18">
        <f t="shared" ca="1" si="10"/>
        <v>0</v>
      </c>
      <c r="I56" s="19">
        <f t="shared" ca="1" si="8"/>
        <v>4285562.1100000003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1114124.8000000464</v>
      </c>
      <c r="H57" s="18">
        <f t="shared" ca="1" si="10"/>
        <v>0</v>
      </c>
      <c r="I57" s="19">
        <f t="shared" ca="1" si="8"/>
        <v>1114124.8000000464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171149.69</v>
      </c>
      <c r="H58" s="18">
        <f t="shared" ca="1" si="10"/>
        <v>0</v>
      </c>
      <c r="I58" s="19">
        <f t="shared" ca="1" si="8"/>
        <v>171149.69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469383.21000000008</v>
      </c>
      <c r="H59" s="18">
        <f t="shared" ca="1" si="10"/>
        <v>818602.32</v>
      </c>
      <c r="I59" s="19">
        <f t="shared" ref="I59" ca="1" si="11">+SUM(D59:H59)</f>
        <v>1287985.53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0.01</v>
      </c>
      <c r="H60" s="18">
        <f t="shared" ca="1" si="10"/>
        <v>0</v>
      </c>
      <c r="I60" s="19">
        <f t="shared" ref="I60:I75" ca="1" si="12">+SUM(D60:H60)</f>
        <v>0.01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745862.84</v>
      </c>
      <c r="H61" s="18">
        <f t="shared" ca="1" si="10"/>
        <v>0</v>
      </c>
      <c r="I61" s="19">
        <f t="shared" ca="1" si="12"/>
        <v>745862.84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210154.45</v>
      </c>
      <c r="H62" s="18">
        <f t="shared" ca="1" si="10"/>
        <v>1163645.0699999998</v>
      </c>
      <c r="I62" s="19">
        <f t="shared" ca="1" si="12"/>
        <v>1373799.5199999998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1069903.74</v>
      </c>
      <c r="H63" s="18">
        <f t="shared" ca="1" si="10"/>
        <v>0</v>
      </c>
      <c r="I63" s="19">
        <f t="shared" ca="1" si="12"/>
        <v>1069903.74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31256712.399999581</v>
      </c>
      <c r="H64" s="18">
        <f t="shared" ca="1" si="10"/>
        <v>0</v>
      </c>
      <c r="I64" s="19">
        <f t="shared" ca="1" si="12"/>
        <v>31256712.399999581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78767624.840000004</v>
      </c>
      <c r="H65" s="18">
        <f t="shared" ca="1" si="10"/>
        <v>0</v>
      </c>
      <c r="I65" s="19">
        <f t="shared" ca="1" si="12"/>
        <v>78767624.840000004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127193.45000000001</v>
      </c>
      <c r="H66" s="18">
        <f t="shared" ca="1" si="10"/>
        <v>0</v>
      </c>
      <c r="I66" s="19">
        <f t="shared" ca="1" si="12"/>
        <v>127193.45000000001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27550902.259999998</v>
      </c>
      <c r="H67" s="18">
        <f t="shared" ca="1" si="10"/>
        <v>0</v>
      </c>
      <c r="I67" s="19">
        <f t="shared" ca="1" si="12"/>
        <v>27550902.259999998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133667592.51999982</v>
      </c>
      <c r="H68" s="18">
        <f t="shared" ca="1" si="10"/>
        <v>102133104.10000002</v>
      </c>
      <c r="I68" s="19">
        <f t="shared" ca="1" si="12"/>
        <v>235800696.61999983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333334097.00119323</v>
      </c>
      <c r="H69" s="18">
        <f t="shared" ca="1" si="10"/>
        <v>0</v>
      </c>
      <c r="I69" s="19">
        <f t="shared" ca="1" si="12"/>
        <v>333334097.00119323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2948.6</v>
      </c>
      <c r="H70" s="18">
        <f t="shared" ca="1" si="10"/>
        <v>0</v>
      </c>
      <c r="I70" s="19">
        <f t="shared" ca="1" si="12"/>
        <v>2948.6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H75" ca="1" si="1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3"/>
        <v>0</v>
      </c>
      <c r="F71" s="18">
        <f t="shared" ca="1" si="13"/>
        <v>0</v>
      </c>
      <c r="G71" s="18">
        <f t="shared" ca="1" si="13"/>
        <v>524309.1399999999</v>
      </c>
      <c r="H71" s="18">
        <f t="shared" ca="1" si="13"/>
        <v>0</v>
      </c>
      <c r="I71" s="19">
        <f t="shared" ca="1" si="12"/>
        <v>524309.1399999999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3"/>
        <v>0</v>
      </c>
      <c r="E72" s="18">
        <f t="shared" ca="1" si="13"/>
        <v>0</v>
      </c>
      <c r="F72" s="18">
        <f t="shared" ca="1" si="13"/>
        <v>0</v>
      </c>
      <c r="G72" s="18">
        <f t="shared" ca="1" si="13"/>
        <v>17434805.320000008</v>
      </c>
      <c r="H72" s="18">
        <f t="shared" ca="1" si="13"/>
        <v>0</v>
      </c>
      <c r="I72" s="19">
        <f t="shared" ca="1" si="12"/>
        <v>17434805.320000008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3"/>
        <v>0</v>
      </c>
      <c r="E73" s="18">
        <f t="shared" ca="1" si="13"/>
        <v>0</v>
      </c>
      <c r="F73" s="18">
        <f t="shared" ca="1" si="13"/>
        <v>0</v>
      </c>
      <c r="G73" s="18">
        <f t="shared" ca="1" si="13"/>
        <v>12702964</v>
      </c>
      <c r="H73" s="18">
        <f t="shared" ca="1" si="13"/>
        <v>77451188.799999997</v>
      </c>
      <c r="I73" s="19">
        <f t="shared" ca="1" si="12"/>
        <v>90154152.799999997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3"/>
        <v>0</v>
      </c>
      <c r="E74" s="18">
        <f t="shared" ca="1" si="13"/>
        <v>0</v>
      </c>
      <c r="F74" s="18">
        <f t="shared" ca="1" si="13"/>
        <v>0</v>
      </c>
      <c r="G74" s="18">
        <f t="shared" ca="1" si="13"/>
        <v>482151399.42999697</v>
      </c>
      <c r="H74" s="18">
        <f t="shared" ca="1" si="13"/>
        <v>57831101.449999824</v>
      </c>
      <c r="I74" s="19">
        <f t="shared" ca="1" si="12"/>
        <v>539982500.87999678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3"/>
        <v>0</v>
      </c>
      <c r="E75" s="18">
        <f t="shared" ca="1" si="13"/>
        <v>0</v>
      </c>
      <c r="F75" s="18">
        <f t="shared" ca="1" si="13"/>
        <v>0</v>
      </c>
      <c r="G75" s="18">
        <f t="shared" ca="1" si="13"/>
        <v>5883941.6800000016</v>
      </c>
      <c r="H75" s="18">
        <f t="shared" ca="1" si="13"/>
        <v>0</v>
      </c>
      <c r="I75" s="19">
        <f t="shared" ca="1" si="12"/>
        <v>5883941.6800000016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I76" ca="1" si="14">SUMIF($C$7:$C$75,"HD",D$7:D$75)</f>
        <v>23949205.259999998</v>
      </c>
      <c r="E76" s="49">
        <f t="shared" ca="1" si="14"/>
        <v>56313246.179998398</v>
      </c>
      <c r="F76" s="49">
        <f t="shared" ca="1" si="14"/>
        <v>118377508.92000002</v>
      </c>
      <c r="G76" s="49">
        <f t="shared" ca="1" si="14"/>
        <v>4066876896.5372257</v>
      </c>
      <c r="H76" s="49">
        <f t="shared" ca="1" si="14"/>
        <v>21144584.063809529</v>
      </c>
      <c r="I76" s="49">
        <f t="shared" ca="1" si="14"/>
        <v>4286661440.9610333</v>
      </c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I77" ca="1" si="15">SUMIF($C$7:$C$75,"H",D$7:D$75)+SUMIF($C$7:$C$75,"E",D$7:D$75)</f>
        <v>0</v>
      </c>
      <c r="E77" s="49">
        <f t="shared" ca="1" si="15"/>
        <v>0</v>
      </c>
      <c r="F77" s="49">
        <f t="shared" ca="1" si="15"/>
        <v>0</v>
      </c>
      <c r="G77" s="49">
        <f t="shared" ca="1" si="15"/>
        <v>1131470631.4911897</v>
      </c>
      <c r="H77" s="49">
        <f t="shared" ca="1" si="15"/>
        <v>239397641.73999983</v>
      </c>
      <c r="I77" s="49">
        <f t="shared" ca="1" si="15"/>
        <v>1370868273.2311895</v>
      </c>
      <c r="J77" s="3"/>
      <c r="K77" s="3"/>
      <c r="L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I78" ca="1" si="16">D76+D77</f>
        <v>23949205.259999998</v>
      </c>
      <c r="E78" s="49">
        <f t="shared" ca="1" si="16"/>
        <v>56313246.179998398</v>
      </c>
      <c r="F78" s="49">
        <f t="shared" ca="1" si="16"/>
        <v>118377508.92000002</v>
      </c>
      <c r="G78" s="49">
        <f t="shared" ca="1" si="16"/>
        <v>5198347528.0284157</v>
      </c>
      <c r="H78" s="49">
        <f t="shared" ca="1" si="16"/>
        <v>260542225.80380934</v>
      </c>
      <c r="I78" s="49">
        <f t="shared" ca="1" si="16"/>
        <v>5657529714.1922226</v>
      </c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2976655.08</v>
      </c>
      <c r="O7" s="19">
        <f ca="1">+D7+E7+N7</f>
        <v>2976655.08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101975962.13</v>
      </c>
      <c r="E8" s="19">
        <f t="shared" ref="E8:E23" ca="1" si="1">F8+G8+H8+K8</f>
        <v>1259897137.24</v>
      </c>
      <c r="F8" s="18">
        <f t="shared" ca="1" si="0"/>
        <v>1493644.4</v>
      </c>
      <c r="G8" s="18">
        <f t="shared" ca="1" si="0"/>
        <v>1641612.6300000001</v>
      </c>
      <c r="H8" s="19">
        <f t="shared" ref="H8:H23" ca="1" si="2">+I8+J8</f>
        <v>153889862.41999996</v>
      </c>
      <c r="I8" s="18">
        <f t="shared" ca="1" si="0"/>
        <v>10869031.640000001</v>
      </c>
      <c r="J8" s="18">
        <f t="shared" ca="1" si="0"/>
        <v>143020830.77999997</v>
      </c>
      <c r="K8" s="19">
        <f t="shared" ref="K8:K23" ca="1" si="3">+L8+M8</f>
        <v>1102872017.79</v>
      </c>
      <c r="L8" s="18">
        <f t="shared" ca="1" si="0"/>
        <v>209426910.32999998</v>
      </c>
      <c r="M8" s="18">
        <f t="shared" ca="1" si="0"/>
        <v>893445107.46000004</v>
      </c>
      <c r="N8" s="18">
        <f t="shared" ca="1" si="0"/>
        <v>30102275.020000007</v>
      </c>
      <c r="O8" s="19">
        <f t="shared" ref="O8:O23" ca="1" si="4">+D8+E8+N8</f>
        <v>1391975374.3899999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13310427912.879999</v>
      </c>
      <c r="F9" s="18">
        <f t="shared" ca="1" si="0"/>
        <v>0</v>
      </c>
      <c r="G9" s="18">
        <f t="shared" ca="1" si="0"/>
        <v>10430321.809999999</v>
      </c>
      <c r="H9" s="19">
        <f t="shared" ca="1" si="2"/>
        <v>2928319189.0982184</v>
      </c>
      <c r="I9" s="18">
        <f t="shared" ca="1" si="0"/>
        <v>155238476.59999973</v>
      </c>
      <c r="J9" s="18">
        <f t="shared" ca="1" si="0"/>
        <v>2773080712.4982185</v>
      </c>
      <c r="K9" s="19">
        <f t="shared" ca="1" si="3"/>
        <v>10371678401.971781</v>
      </c>
      <c r="L9" s="18">
        <f t="shared" ca="1" si="0"/>
        <v>2476704710.7599964</v>
      </c>
      <c r="M9" s="18">
        <f t="shared" ca="1" si="0"/>
        <v>7894973691.2117844</v>
      </c>
      <c r="N9" s="18">
        <f t="shared" ca="1" si="0"/>
        <v>56361034.370000005</v>
      </c>
      <c r="O9" s="19">
        <f t="shared" ca="1" si="4"/>
        <v>13366788947.25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2455698.50999997</v>
      </c>
      <c r="E10" s="19">
        <f t="shared" ca="1" si="1"/>
        <v>2707078436.5490446</v>
      </c>
      <c r="F10" s="18">
        <f t="shared" ca="1" si="0"/>
        <v>255648.89000010001</v>
      </c>
      <c r="G10" s="18">
        <f t="shared" ca="1" si="0"/>
        <v>3773356.3900001002</v>
      </c>
      <c r="H10" s="19">
        <f t="shared" ca="1" si="2"/>
        <v>811800125.92956889</v>
      </c>
      <c r="I10" s="18">
        <f t="shared" ca="1" si="0"/>
        <v>321933873.31898236</v>
      </c>
      <c r="J10" s="18">
        <f t="shared" ca="1" si="0"/>
        <v>489866252.61058652</v>
      </c>
      <c r="K10" s="19">
        <f t="shared" ca="1" si="3"/>
        <v>1891249305.3394756</v>
      </c>
      <c r="L10" s="18">
        <f t="shared" ca="1" si="0"/>
        <v>745638180.46987164</v>
      </c>
      <c r="M10" s="18">
        <f t="shared" ca="1" si="0"/>
        <v>1145611124.8696039</v>
      </c>
      <c r="N10" s="18">
        <f t="shared" ca="1" si="0"/>
        <v>20804176.290000301</v>
      </c>
      <c r="O10" s="19">
        <f t="shared" ca="1" si="4"/>
        <v>2730338311.3490448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386616735.36000001</v>
      </c>
      <c r="F11" s="18">
        <f t="shared" ca="1" si="0"/>
        <v>0</v>
      </c>
      <c r="G11" s="18">
        <f t="shared" ca="1" si="0"/>
        <v>251555891.84999999</v>
      </c>
      <c r="H11" s="19">
        <f t="shared" ca="1" si="2"/>
        <v>7170561.7699999996</v>
      </c>
      <c r="I11" s="18">
        <f t="shared" ca="1" si="0"/>
        <v>0</v>
      </c>
      <c r="J11" s="18">
        <f t="shared" ca="1" si="0"/>
        <v>7170561.7699999996</v>
      </c>
      <c r="K11" s="19">
        <f t="shared" ca="1" si="3"/>
        <v>127890281.73999999</v>
      </c>
      <c r="L11" s="18">
        <f t="shared" ca="1" si="0"/>
        <v>0</v>
      </c>
      <c r="M11" s="18">
        <f t="shared" ca="1" si="0"/>
        <v>127890281.73999999</v>
      </c>
      <c r="N11" s="18">
        <f t="shared" ca="1" si="0"/>
        <v>5172430.8650000002</v>
      </c>
      <c r="O11" s="19">
        <f t="shared" ca="1" si="4"/>
        <v>391790095.29500002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899268.60999999975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899655.64999999979</v>
      </c>
      <c r="L13" s="18">
        <f t="shared" ca="1" si="0"/>
        <v>0</v>
      </c>
      <c r="M13" s="18">
        <f t="shared" ca="1" si="0"/>
        <v>899655.64999999979</v>
      </c>
      <c r="N13" s="18">
        <f t="shared" ca="1" si="0"/>
        <v>10134026.51</v>
      </c>
      <c r="O13" s="19">
        <f t="shared" ca="1" si="4"/>
        <v>11033295.119999999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75306.460000000006</v>
      </c>
      <c r="E14" s="19">
        <f t="shared" ca="1" si="1"/>
        <v>1833148567.77</v>
      </c>
      <c r="F14" s="18">
        <f t="shared" ca="1" si="0"/>
        <v>107132.709987011</v>
      </c>
      <c r="G14" s="18">
        <f t="shared" ca="1" si="0"/>
        <v>9760129.8800001256</v>
      </c>
      <c r="H14" s="19">
        <f t="shared" ca="1" si="2"/>
        <v>1373054184.5200131</v>
      </c>
      <c r="I14" s="18">
        <f t="shared" ca="1" si="0"/>
        <v>36527202.089999937</v>
      </c>
      <c r="J14" s="18">
        <f t="shared" ca="1" si="0"/>
        <v>1336526982.4300132</v>
      </c>
      <c r="K14" s="19">
        <f t="shared" ca="1" si="3"/>
        <v>450227120.65999979</v>
      </c>
      <c r="L14" s="18">
        <f t="shared" ca="1" si="0"/>
        <v>252554519.94999996</v>
      </c>
      <c r="M14" s="18">
        <f t="shared" ca="1" si="0"/>
        <v>197672600.70999983</v>
      </c>
      <c r="N14" s="18">
        <f t="shared" ca="1" si="0"/>
        <v>30161326.370000001</v>
      </c>
      <c r="O14" s="19">
        <f t="shared" ca="1" si="4"/>
        <v>1863385200.5999999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147167</v>
      </c>
      <c r="O17" s="19">
        <f t="shared" ca="1" si="4"/>
        <v>147167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4312955.4000000004</v>
      </c>
      <c r="O18" s="19">
        <f t="shared" ca="1" si="4"/>
        <v>4312955.4000000004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497162.34</v>
      </c>
      <c r="E20" s="19">
        <f t="shared" ca="1" si="1"/>
        <v>418944378.12999994</v>
      </c>
      <c r="F20" s="18">
        <f t="shared" ca="1" si="0"/>
        <v>2513284.5599999996</v>
      </c>
      <c r="G20" s="18">
        <f t="shared" ca="1" si="0"/>
        <v>0</v>
      </c>
      <c r="H20" s="19">
        <f t="shared" ca="1" si="2"/>
        <v>37758808.5</v>
      </c>
      <c r="I20" s="18">
        <f t="shared" ca="1" si="0"/>
        <v>6312973.6999999993</v>
      </c>
      <c r="J20" s="18">
        <f t="shared" ca="1" si="0"/>
        <v>31445834.800000001</v>
      </c>
      <c r="K20" s="19">
        <f t="shared" ca="1" si="3"/>
        <v>378672285.06999993</v>
      </c>
      <c r="L20" s="18">
        <f t="shared" ca="1" si="0"/>
        <v>14404179.290000001</v>
      </c>
      <c r="M20" s="18">
        <f t="shared" ca="1" si="0"/>
        <v>364268105.77999991</v>
      </c>
      <c r="N20" s="18">
        <f t="shared" ca="1" si="0"/>
        <v>8066260.4199999999</v>
      </c>
      <c r="O20" s="19">
        <f t="shared" ca="1" si="4"/>
        <v>427507800.88999993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19426729.34</v>
      </c>
      <c r="F21" s="18">
        <f t="shared" ca="1" si="0"/>
        <v>0</v>
      </c>
      <c r="G21" s="18">
        <f t="shared" ca="1" si="0"/>
        <v>0</v>
      </c>
      <c r="H21" s="19">
        <f t="shared" ca="1" si="2"/>
        <v>19306725.34</v>
      </c>
      <c r="I21" s="18">
        <f t="shared" ca="1" si="0"/>
        <v>19306725.34</v>
      </c>
      <c r="J21" s="18">
        <f t="shared" ca="1" si="0"/>
        <v>0</v>
      </c>
      <c r="K21" s="19">
        <f t="shared" ca="1" si="3"/>
        <v>120004</v>
      </c>
      <c r="L21" s="18">
        <f t="shared" ca="1" si="0"/>
        <v>120004</v>
      </c>
      <c r="M21" s="18">
        <f t="shared" ca="1" si="0"/>
        <v>0</v>
      </c>
      <c r="N21" s="18">
        <f t="shared" ca="1" si="0"/>
        <v>13966439.18</v>
      </c>
      <c r="O21" s="19">
        <f t="shared" ca="1" si="4"/>
        <v>33393168.52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633267818.0999999</v>
      </c>
      <c r="F22" s="18">
        <f t="shared" ca="1" si="0"/>
        <v>66400</v>
      </c>
      <c r="G22" s="18">
        <f t="shared" ca="1" si="0"/>
        <v>1652474.14</v>
      </c>
      <c r="H22" s="19">
        <f t="shared" ca="1" si="2"/>
        <v>112112881.65000001</v>
      </c>
      <c r="I22" s="18">
        <f t="shared" ca="1" si="0"/>
        <v>3419801.7</v>
      </c>
      <c r="J22" s="18">
        <f t="shared" ca="1" si="0"/>
        <v>108693079.95</v>
      </c>
      <c r="K22" s="19">
        <f t="shared" ca="1" si="3"/>
        <v>519436062.30999994</v>
      </c>
      <c r="L22" s="18">
        <f t="shared" ca="1" si="0"/>
        <v>201310968.78</v>
      </c>
      <c r="M22" s="18">
        <f t="shared" ca="1" si="0"/>
        <v>318125093.52999997</v>
      </c>
      <c r="N22" s="18">
        <f t="shared" ca="1" si="0"/>
        <v>1824117.1500000001</v>
      </c>
      <c r="O22" s="19">
        <f t="shared" ca="1" si="4"/>
        <v>635091935.24999988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1208491056.2199998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70192345.390000001</v>
      </c>
      <c r="G23" s="18">
        <f t="shared" ca="1" si="6"/>
        <v>3268027.94</v>
      </c>
      <c r="H23" s="19">
        <f t="shared" ca="1" si="2"/>
        <v>498280348.58000004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34549414.670000002</v>
      </c>
      <c r="J23" s="18">
        <f t="shared" ca="1" si="7"/>
        <v>463730933.91000003</v>
      </c>
      <c r="K23" s="19">
        <f t="shared" ca="1" si="3"/>
        <v>636750334.30999982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55464737.359999999</v>
      </c>
      <c r="M23" s="18">
        <f t="shared" ca="1" si="8"/>
        <v>581285596.94999981</v>
      </c>
      <c r="N23" s="18">
        <f t="shared" ca="1" si="8"/>
        <v>16946843.969999999</v>
      </c>
      <c r="O23" s="19">
        <f t="shared" ca="1" si="4"/>
        <v>1225437900.1899998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250611422.65499985</v>
      </c>
      <c r="F24" s="18">
        <f t="shared" ca="1" si="6"/>
        <v>2360856.7799999942</v>
      </c>
      <c r="G24" s="18">
        <f t="shared" ca="1" si="6"/>
        <v>159273</v>
      </c>
      <c r="H24" s="19">
        <f ca="1">+I24+J24</f>
        <v>72415912.924999923</v>
      </c>
      <c r="I24" s="18">
        <f t="shared" ca="1" si="7"/>
        <v>26707360.589999933</v>
      </c>
      <c r="J24" s="18">
        <f t="shared" ca="1" si="7"/>
        <v>45708552.334999986</v>
      </c>
      <c r="K24" s="19">
        <f ca="1">+L24+M24</f>
        <v>175675379.94999993</v>
      </c>
      <c r="L24" s="18">
        <f t="shared" ca="1" si="8"/>
        <v>121066601.31999993</v>
      </c>
      <c r="M24" s="18">
        <f t="shared" ca="1" si="8"/>
        <v>54608778.629999995</v>
      </c>
      <c r="N24" s="18">
        <f t="shared" ca="1" si="8"/>
        <v>52308617.989999995</v>
      </c>
      <c r="O24" s="19">
        <f ca="1">+D24+E24+N24</f>
        <v>302920040.64499986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2322878.9300000002</v>
      </c>
      <c r="E25" s="19">
        <f ca="1">F25+G25+H25+K25</f>
        <v>29363074.800000001</v>
      </c>
      <c r="F25" s="18">
        <f t="shared" ca="1" si="6"/>
        <v>0</v>
      </c>
      <c r="G25" s="18">
        <f t="shared" ca="1" si="6"/>
        <v>0</v>
      </c>
      <c r="H25" s="19">
        <f ca="1">+I25+J25</f>
        <v>29363074.800000001</v>
      </c>
      <c r="I25" s="18">
        <f t="shared" ca="1" si="7"/>
        <v>0</v>
      </c>
      <c r="J25" s="18">
        <f t="shared" ca="1" si="7"/>
        <v>29363074.800000001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606899.78000000096</v>
      </c>
      <c r="O25" s="19">
        <f ca="1">+D25+E25+N25</f>
        <v>32292853.510000002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504686.63</v>
      </c>
      <c r="E26" s="19">
        <f t="shared" ref="E26:E75" ca="1" si="9">F26+G26+H26+K26</f>
        <v>109070015.20999999</v>
      </c>
      <c r="F26" s="18">
        <f t="shared" ca="1" si="6"/>
        <v>0</v>
      </c>
      <c r="G26" s="18">
        <f t="shared" ca="1" si="6"/>
        <v>8801869.3100000005</v>
      </c>
      <c r="H26" s="19">
        <f t="shared" ref="H26:H75" ca="1" si="10">+I26+J26</f>
        <v>99888183.689999998</v>
      </c>
      <c r="I26" s="18">
        <f t="shared" ca="1" si="7"/>
        <v>388454.87000000005</v>
      </c>
      <c r="J26" s="18">
        <f t="shared" ca="1" si="7"/>
        <v>99499728.819999993</v>
      </c>
      <c r="K26" s="19">
        <f t="shared" ref="K26:K75" ca="1" si="11">+L26+M26</f>
        <v>379962.21</v>
      </c>
      <c r="L26" s="18">
        <f t="shared" ca="1" si="8"/>
        <v>174482.32</v>
      </c>
      <c r="M26" s="18">
        <f t="shared" ca="1" si="8"/>
        <v>205479.89</v>
      </c>
      <c r="N26" s="18">
        <f t="shared" ca="1" si="8"/>
        <v>523650.76</v>
      </c>
      <c r="O26" s="19">
        <f t="shared" ref="O26:O75" ca="1" si="12">+D26+E26+N26</f>
        <v>110098352.59999999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1981768319.0599999</v>
      </c>
      <c r="F27" s="18">
        <f t="shared" ca="1" si="6"/>
        <v>21106.5</v>
      </c>
      <c r="G27" s="18">
        <f t="shared" ca="1" si="6"/>
        <v>352375.22</v>
      </c>
      <c r="H27" s="19">
        <f t="shared" ca="1" si="10"/>
        <v>318910975.25009519</v>
      </c>
      <c r="I27" s="18">
        <f t="shared" ca="1" si="7"/>
        <v>9603629.6399999764</v>
      </c>
      <c r="J27" s="18">
        <f t="shared" ca="1" si="7"/>
        <v>309307345.6100952</v>
      </c>
      <c r="K27" s="19">
        <f t="shared" ca="1" si="11"/>
        <v>1662483862.0899048</v>
      </c>
      <c r="L27" s="18">
        <f t="shared" ca="1" si="8"/>
        <v>313136654.78997988</v>
      </c>
      <c r="M27" s="18">
        <f t="shared" ca="1" si="8"/>
        <v>1349347207.2999249</v>
      </c>
      <c r="N27" s="18">
        <f t="shared" ca="1" si="8"/>
        <v>3432265.4900000016</v>
      </c>
      <c r="O27" s="19">
        <f t="shared" ca="1" si="12"/>
        <v>1985200584.55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172666811.45999995</v>
      </c>
      <c r="F28" s="18">
        <f t="shared" ca="1" si="6"/>
        <v>0</v>
      </c>
      <c r="G28" s="18">
        <f t="shared" ca="1" si="6"/>
        <v>0</v>
      </c>
      <c r="H28" s="19">
        <f t="shared" ca="1" si="10"/>
        <v>6085041.4500000002</v>
      </c>
      <c r="I28" s="18">
        <f t="shared" ca="1" si="7"/>
        <v>33485.03</v>
      </c>
      <c r="J28" s="18">
        <f t="shared" ca="1" si="7"/>
        <v>6051556.4199999999</v>
      </c>
      <c r="K28" s="19">
        <f t="shared" ca="1" si="11"/>
        <v>166581770.00999996</v>
      </c>
      <c r="L28" s="18">
        <f t="shared" ca="1" si="8"/>
        <v>0</v>
      </c>
      <c r="M28" s="18">
        <f t="shared" ca="1" si="8"/>
        <v>166581770.00999996</v>
      </c>
      <c r="N28" s="18">
        <f t="shared" ca="1" si="8"/>
        <v>673237.78</v>
      </c>
      <c r="O28" s="19">
        <f t="shared" ca="1" si="12"/>
        <v>173340049.23999995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1185984.22</v>
      </c>
      <c r="O29" s="19">
        <f t="shared" ca="1" si="12"/>
        <v>1185984.22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88138138.49000001</v>
      </c>
      <c r="F30" s="18">
        <f t="shared" ca="1" si="6"/>
        <v>537573.71</v>
      </c>
      <c r="G30" s="18">
        <f t="shared" ca="1" si="6"/>
        <v>13182729.439999999</v>
      </c>
      <c r="H30" s="19">
        <f t="shared" ca="1" si="10"/>
        <v>43452304.670000002</v>
      </c>
      <c r="I30" s="18">
        <f t="shared" ca="1" si="7"/>
        <v>625573.31999999995</v>
      </c>
      <c r="J30" s="18">
        <f t="shared" ca="1" si="7"/>
        <v>42826731.350000001</v>
      </c>
      <c r="K30" s="19">
        <f t="shared" ca="1" si="11"/>
        <v>30965530.670000002</v>
      </c>
      <c r="L30" s="18">
        <f t="shared" ca="1" si="8"/>
        <v>7262208.5</v>
      </c>
      <c r="M30" s="18">
        <f t="shared" ca="1" si="8"/>
        <v>23703322.170000002</v>
      </c>
      <c r="N30" s="18">
        <f t="shared" ca="1" si="8"/>
        <v>4047578.14</v>
      </c>
      <c r="O30" s="19">
        <f t="shared" ca="1" si="12"/>
        <v>92185716.63000001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76703695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76703695</v>
      </c>
      <c r="L31" s="18">
        <f t="shared" ca="1" si="8"/>
        <v>0</v>
      </c>
      <c r="M31" s="18">
        <f t="shared" ca="1" si="8"/>
        <v>76703695</v>
      </c>
      <c r="N31" s="18">
        <f t="shared" ca="1" si="8"/>
        <v>0</v>
      </c>
      <c r="O31" s="19">
        <f t="shared" ca="1" si="12"/>
        <v>76703695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344885.73</v>
      </c>
      <c r="E32" s="19">
        <f t="shared" ca="1" si="9"/>
        <v>217225860.84999999</v>
      </c>
      <c r="F32" s="18">
        <f t="shared" ca="1" si="6"/>
        <v>2321214.61</v>
      </c>
      <c r="G32" s="18">
        <f t="shared" ca="1" si="6"/>
        <v>48672983.820003994</v>
      </c>
      <c r="H32" s="19">
        <f t="shared" ca="1" si="10"/>
        <v>165819928.88999999</v>
      </c>
      <c r="I32" s="18">
        <f t="shared" ca="1" si="7"/>
        <v>8501313.8900000006</v>
      </c>
      <c r="J32" s="18">
        <f t="shared" ca="1" si="7"/>
        <v>157318615</v>
      </c>
      <c r="K32" s="19">
        <f t="shared" ca="1" si="11"/>
        <v>411733.529996</v>
      </c>
      <c r="L32" s="18">
        <f t="shared" ca="1" si="8"/>
        <v>238791.29999599999</v>
      </c>
      <c r="M32" s="18">
        <f t="shared" ca="1" si="8"/>
        <v>172942.23</v>
      </c>
      <c r="N32" s="18">
        <f t="shared" ca="1" si="8"/>
        <v>37266203.399999999</v>
      </c>
      <c r="O32" s="19">
        <f t="shared" ca="1" si="12"/>
        <v>254836949.97999999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7616864.6100000013</v>
      </c>
      <c r="E33" s="19">
        <f t="shared" ca="1" si="9"/>
        <v>215865042.86999977</v>
      </c>
      <c r="F33" s="18">
        <f t="shared" ca="1" si="6"/>
        <v>29283074.21999979</v>
      </c>
      <c r="G33" s="18">
        <f t="shared" ca="1" si="6"/>
        <v>2853773.5699999994</v>
      </c>
      <c r="H33" s="19">
        <f t="shared" ca="1" si="10"/>
        <v>183728195.07999998</v>
      </c>
      <c r="I33" s="18">
        <f t="shared" ca="1" si="7"/>
        <v>5070871.4800000004</v>
      </c>
      <c r="J33" s="18">
        <f t="shared" ca="1" si="7"/>
        <v>178657323.59999999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4264793.2200000165</v>
      </c>
      <c r="O33" s="19">
        <f t="shared" ca="1" si="12"/>
        <v>227746700.69999981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10618860.81000014</v>
      </c>
      <c r="O34" s="19">
        <f t="shared" ca="1" si="12"/>
        <v>10618860.81000014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982463.38</v>
      </c>
      <c r="E35" s="19">
        <f t="shared" ca="1" si="9"/>
        <v>24392976.98</v>
      </c>
      <c r="F35" s="18">
        <f t="shared" ca="1" si="6"/>
        <v>155888.42000000001</v>
      </c>
      <c r="G35" s="18">
        <f t="shared" ca="1" si="6"/>
        <v>24237088.559999999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17665211</v>
      </c>
      <c r="O35" s="19">
        <f t="shared" ca="1" si="12"/>
        <v>43040651.359999999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337974026.79000008</v>
      </c>
      <c r="F36" s="18">
        <f t="shared" ca="1" si="6"/>
        <v>0</v>
      </c>
      <c r="G36" s="18">
        <f t="shared" ca="1" si="6"/>
        <v>185908353.89000002</v>
      </c>
      <c r="H36" s="19">
        <f t="shared" ca="1" si="10"/>
        <v>152065672.9000001</v>
      </c>
      <c r="I36" s="18">
        <f t="shared" ca="1" si="7"/>
        <v>0</v>
      </c>
      <c r="J36" s="18">
        <f t="shared" ca="1" si="7"/>
        <v>152065672.9000001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8935141.4800000004</v>
      </c>
      <c r="O36" s="19">
        <f t="shared" ca="1" si="12"/>
        <v>346909168.2700001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67040675.530004598</v>
      </c>
      <c r="F38" s="18">
        <f t="shared" ca="1" si="6"/>
        <v>14229.97</v>
      </c>
      <c r="G38" s="18">
        <f t="shared" ca="1" si="6"/>
        <v>0</v>
      </c>
      <c r="H38" s="19">
        <f t="shared" ca="1" si="10"/>
        <v>52822203.719999999</v>
      </c>
      <c r="I38" s="18">
        <f t="shared" ca="1" si="7"/>
        <v>16403135.7700001</v>
      </c>
      <c r="J38" s="18">
        <f t="shared" ca="1" si="7"/>
        <v>36419067.949999899</v>
      </c>
      <c r="K38" s="19">
        <f t="shared" ca="1" si="11"/>
        <v>14204241.840004601</v>
      </c>
      <c r="L38" s="18">
        <f t="shared" ca="1" si="8"/>
        <v>0</v>
      </c>
      <c r="M38" s="18">
        <f t="shared" ca="1" si="8"/>
        <v>14204241.840004601</v>
      </c>
      <c r="N38" s="18">
        <f t="shared" ca="1" si="8"/>
        <v>938104.59</v>
      </c>
      <c r="O38" s="19">
        <f t="shared" ca="1" si="12"/>
        <v>67978780.120004594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81709354.260000005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81709354.260000005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1367513.04</v>
      </c>
      <c r="J39" s="18">
        <f t="shared" ca="1" si="14"/>
        <v>80341841.219999999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953794.64</v>
      </c>
      <c r="O39" s="19">
        <f t="shared" ca="1" si="12"/>
        <v>82663148.900000006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2117.38</v>
      </c>
      <c r="E40" s="19">
        <f t="shared" ca="1" si="9"/>
        <v>57364701.159999996</v>
      </c>
      <c r="F40" s="18">
        <f t="shared" ca="1" si="13"/>
        <v>0</v>
      </c>
      <c r="G40" s="18">
        <f t="shared" ca="1" si="13"/>
        <v>0</v>
      </c>
      <c r="H40" s="19">
        <f t="shared" ca="1" si="10"/>
        <v>57364701.159999996</v>
      </c>
      <c r="I40" s="18">
        <f t="shared" ca="1" si="14"/>
        <v>0</v>
      </c>
      <c r="J40" s="18">
        <f t="shared" ca="1" si="14"/>
        <v>57364701.159999996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15671115.979723001</v>
      </c>
      <c r="O40" s="19">
        <f t="shared" ca="1" si="12"/>
        <v>73037934.519722998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32393517.799999997</v>
      </c>
      <c r="F44" s="18">
        <f t="shared" ca="1" si="13"/>
        <v>0</v>
      </c>
      <c r="G44" s="18">
        <f t="shared" ca="1" si="13"/>
        <v>652611.15999999992</v>
      </c>
      <c r="H44" s="19">
        <f t="shared" ca="1" si="10"/>
        <v>31740906.639999997</v>
      </c>
      <c r="I44" s="18">
        <f t="shared" ca="1" si="14"/>
        <v>568670.15</v>
      </c>
      <c r="J44" s="18">
        <f t="shared" ca="1" si="14"/>
        <v>31172236.489999998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1175604.8500000047</v>
      </c>
      <c r="O44" s="19">
        <f t="shared" ca="1" si="12"/>
        <v>33569122.649999999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210432</v>
      </c>
      <c r="E46" s="19">
        <f t="shared" ca="1" si="9"/>
        <v>18306466.640000001</v>
      </c>
      <c r="F46" s="18">
        <f t="shared" ca="1" si="13"/>
        <v>0</v>
      </c>
      <c r="G46" s="18">
        <f t="shared" ca="1" si="13"/>
        <v>18306466.640000001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9570697.1300000008</v>
      </c>
      <c r="O46" s="19">
        <f t="shared" ca="1" si="12"/>
        <v>28087595.770000003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1653091.46</v>
      </c>
      <c r="F47" s="18">
        <f t="shared" ca="1" si="13"/>
        <v>0</v>
      </c>
      <c r="G47" s="18">
        <f t="shared" ca="1" si="13"/>
        <v>1653091.46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59252.599999999962</v>
      </c>
      <c r="O47" s="19">
        <f t="shared" ca="1" si="12"/>
        <v>1712344.0599999998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54936562.07</v>
      </c>
      <c r="F48" s="18">
        <f t="shared" ca="1" si="13"/>
        <v>0</v>
      </c>
      <c r="G48" s="18">
        <f t="shared" ca="1" si="13"/>
        <v>25181494.780000001</v>
      </c>
      <c r="H48" s="19">
        <f t="shared" ca="1" si="10"/>
        <v>29755067.289999999</v>
      </c>
      <c r="I48" s="18">
        <f t="shared" ca="1" si="14"/>
        <v>498489.48</v>
      </c>
      <c r="J48" s="18">
        <f t="shared" ca="1" si="14"/>
        <v>29256577.809999999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7241463.0999999996</v>
      </c>
      <c r="O48" s="19">
        <f t="shared" ca="1" si="12"/>
        <v>62178025.170000002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27354509.079999998</v>
      </c>
      <c r="F49" s="18">
        <f t="shared" ca="1" si="13"/>
        <v>4017</v>
      </c>
      <c r="G49" s="18">
        <f t="shared" ca="1" si="13"/>
        <v>1570312.08</v>
      </c>
      <c r="H49" s="19">
        <f t="shared" ca="1" si="10"/>
        <v>25780180</v>
      </c>
      <c r="I49" s="18">
        <f t="shared" ca="1" si="14"/>
        <v>0</v>
      </c>
      <c r="J49" s="18">
        <f t="shared" ca="1" si="14"/>
        <v>25780180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3173630.1200000015</v>
      </c>
      <c r="O49" s="19">
        <f t="shared" ca="1" si="12"/>
        <v>30528139.199999999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13146291.279999999</v>
      </c>
      <c r="O50" s="19">
        <f t="shared" ca="1" si="12"/>
        <v>13146291.279999999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83750</v>
      </c>
      <c r="F51" s="18">
        <f t="shared" ca="1" si="13"/>
        <v>0</v>
      </c>
      <c r="G51" s="18">
        <f t="shared" ca="1" si="13"/>
        <v>83750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724291670.95000005</v>
      </c>
      <c r="O51" s="19">
        <f t="shared" ca="1" si="12"/>
        <v>724375420.95000005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41689.599999999999</v>
      </c>
      <c r="O52" s="19">
        <f t="shared" ca="1" si="12"/>
        <v>41689.599999999999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8">
        <f t="shared" ca="1" si="15"/>
        <v>0</v>
      </c>
      <c r="O53" s="19">
        <f t="shared" ca="1" si="12"/>
        <v>0</v>
      </c>
      <c r="P53" s="35"/>
      <c r="Q53" s="35"/>
      <c r="R53" s="35"/>
      <c r="S53" s="35"/>
      <c r="T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5443726.9900000002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5443726.9900000002</v>
      </c>
      <c r="P54" s="35"/>
      <c r="Q54" s="35"/>
      <c r="R54" s="35"/>
      <c r="S54" s="35"/>
      <c r="T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7829723761.3568974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3051471.2149999999</v>
      </c>
      <c r="G55" s="18">
        <f t="shared" ca="1" si="16"/>
        <v>48784.122299999843</v>
      </c>
      <c r="H55" s="19">
        <f t="shared" ca="1" si="10"/>
        <v>1368500945.9335003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22118467.299000371</v>
      </c>
      <c r="J55" s="18">
        <f t="shared" ca="1" si="17"/>
        <v>1346382478.6345</v>
      </c>
      <c r="K55" s="19">
        <f t="shared" ca="1" si="11"/>
        <v>6458122560.0860968</v>
      </c>
      <c r="L55" s="18">
        <f t="shared" ref="L55:N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510866869.44150078</v>
      </c>
      <c r="M55" s="18">
        <f t="shared" ca="1" si="18"/>
        <v>5947255690.6445961</v>
      </c>
      <c r="N55" s="18">
        <f t="shared" ca="1" si="18"/>
        <v>536809.53000000049</v>
      </c>
      <c r="O55" s="19">
        <f t="shared" ca="1" si="12"/>
        <v>7830260570.8868971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363.48571428571427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363.48571428571427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368075966.98999995</v>
      </c>
      <c r="F57" s="18">
        <f t="shared" ca="1" si="16"/>
        <v>17484.150000000005</v>
      </c>
      <c r="G57" s="18">
        <f t="shared" ca="1" si="16"/>
        <v>93785262.990000561</v>
      </c>
      <c r="H57" s="19">
        <f t="shared" ca="1" si="10"/>
        <v>164011441.53999925</v>
      </c>
      <c r="I57" s="18">
        <f t="shared" ca="1" si="17"/>
        <v>511911.44000000058</v>
      </c>
      <c r="J57" s="18">
        <f t="shared" ca="1" si="17"/>
        <v>163499530.09999925</v>
      </c>
      <c r="K57" s="19">
        <f t="shared" ca="1" si="11"/>
        <v>110261778.31000012</v>
      </c>
      <c r="L57" s="18">
        <f t="shared" ca="1" si="18"/>
        <v>12956877.830000004</v>
      </c>
      <c r="M57" s="18">
        <f t="shared" ca="1" si="18"/>
        <v>97304900.480000123</v>
      </c>
      <c r="N57" s="18">
        <f t="shared" ca="1" si="18"/>
        <v>59058806.559959501</v>
      </c>
      <c r="O57" s="19">
        <f t="shared" ca="1" si="12"/>
        <v>427134773.54995942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8">
        <f t="shared" ca="1" si="18"/>
        <v>0</v>
      </c>
      <c r="O58" s="19">
        <f t="shared" ca="1" si="12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13304708.675499998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13304708.675499998</v>
      </c>
      <c r="L60" s="18">
        <f t="shared" ca="1" si="18"/>
        <v>0.01</v>
      </c>
      <c r="M60" s="18">
        <f t="shared" ca="1" si="18"/>
        <v>13304708.665499998</v>
      </c>
      <c r="N60" s="18">
        <f t="shared" ca="1" si="18"/>
        <v>0</v>
      </c>
      <c r="O60" s="19">
        <f t="shared" ca="1" si="12"/>
        <v>13304708.675499998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8018847.4799999995</v>
      </c>
      <c r="F64" s="18">
        <f t="shared" ca="1" si="16"/>
        <v>0</v>
      </c>
      <c r="G64" s="18">
        <f t="shared" ca="1" si="16"/>
        <v>0</v>
      </c>
      <c r="H64" s="19">
        <f t="shared" ca="1" si="10"/>
        <v>8018847.4799999995</v>
      </c>
      <c r="I64" s="18">
        <f t="shared" ca="1" si="17"/>
        <v>8018847.4799999995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8018847.4799999995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146081128.22999999</v>
      </c>
      <c r="F68" s="18">
        <f t="shared" ca="1" si="16"/>
        <v>0</v>
      </c>
      <c r="G68" s="18">
        <f t="shared" ca="1" si="16"/>
        <v>0</v>
      </c>
      <c r="H68" s="19">
        <f t="shared" ca="1" si="10"/>
        <v>146081128.22999999</v>
      </c>
      <c r="I68" s="18">
        <f t="shared" ca="1" si="17"/>
        <v>21016546.100000001</v>
      </c>
      <c r="J68" s="18">
        <f t="shared" ca="1" si="17"/>
        <v>125064582.13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146081128.22999999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7560887.9500000048</v>
      </c>
      <c r="F69" s="18">
        <f t="shared" ca="1" si="16"/>
        <v>0</v>
      </c>
      <c r="G69" s="18">
        <f t="shared" ca="1" si="16"/>
        <v>0</v>
      </c>
      <c r="H69" s="19">
        <f t="shared" ca="1" si="10"/>
        <v>7563724.6800000053</v>
      </c>
      <c r="I69" s="18">
        <f t="shared" ca="1" si="17"/>
        <v>243916.28</v>
      </c>
      <c r="J69" s="18">
        <f t="shared" ca="1" si="17"/>
        <v>7319808.400000005</v>
      </c>
      <c r="K69" s="19">
        <f t="shared" ca="1" si="11"/>
        <v>-2836.73</v>
      </c>
      <c r="L69" s="18">
        <f t="shared" ca="1" si="18"/>
        <v>0</v>
      </c>
      <c r="M69" s="18">
        <f t="shared" ca="1" si="18"/>
        <v>-2836.73</v>
      </c>
      <c r="N69" s="18">
        <f t="shared" ca="1" si="18"/>
        <v>0</v>
      </c>
      <c r="O69" s="19">
        <f t="shared" ca="1" si="12"/>
        <v>7560887.9500000048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9744590.1899999995</v>
      </c>
      <c r="F70" s="18">
        <f t="shared" ca="1" si="16"/>
        <v>0</v>
      </c>
      <c r="G70" s="18">
        <f t="shared" ca="1" si="16"/>
        <v>0</v>
      </c>
      <c r="H70" s="19">
        <f t="shared" ca="1" si="10"/>
        <v>9744590.1899999995</v>
      </c>
      <c r="I70" s="18">
        <f t="shared" ca="1" si="17"/>
        <v>1820784.27</v>
      </c>
      <c r="J70" s="18">
        <f t="shared" ca="1" si="17"/>
        <v>7923805.9199999999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9744590.1899999995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8">
        <f t="shared" ca="1" si="18"/>
        <v>0</v>
      </c>
      <c r="O71" s="19">
        <f t="shared" ca="1" si="12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50680241.240000024</v>
      </c>
      <c r="F72" s="18">
        <f t="shared" ca="1" si="16"/>
        <v>0</v>
      </c>
      <c r="G72" s="18">
        <f t="shared" ca="1" si="16"/>
        <v>0</v>
      </c>
      <c r="H72" s="19">
        <f t="shared" ca="1" si="10"/>
        <v>50680241.240000024</v>
      </c>
      <c r="I72" s="18">
        <f t="shared" ca="1" si="17"/>
        <v>0</v>
      </c>
      <c r="J72" s="18">
        <f t="shared" ca="1" si="17"/>
        <v>50680241.240000024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50680241.240000024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494970508.9900043</v>
      </c>
      <c r="F73" s="18">
        <f t="shared" ca="1" si="16"/>
        <v>64751.25</v>
      </c>
      <c r="G73" s="18">
        <f t="shared" ca="1" si="16"/>
        <v>352804.42</v>
      </c>
      <c r="H73" s="19">
        <f t="shared" ca="1" si="10"/>
        <v>77883113.560000002</v>
      </c>
      <c r="I73" s="18">
        <f t="shared" ca="1" si="17"/>
        <v>664961.47000000009</v>
      </c>
      <c r="J73" s="18">
        <f t="shared" ca="1" si="17"/>
        <v>77218152.090000004</v>
      </c>
      <c r="K73" s="19">
        <f t="shared" ca="1" si="11"/>
        <v>416669839.76000428</v>
      </c>
      <c r="L73" s="18">
        <f t="shared" ca="1" si="18"/>
        <v>1304498.4699999997</v>
      </c>
      <c r="M73" s="18">
        <f t="shared" ca="1" si="18"/>
        <v>415365341.29000425</v>
      </c>
      <c r="N73" s="18">
        <f t="shared" ca="1" si="18"/>
        <v>2676937.690002053</v>
      </c>
      <c r="O73" s="19">
        <f t="shared" ca="1" si="12"/>
        <v>497647446.68000633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1699099.46</v>
      </c>
      <c r="F74" s="18">
        <f t="shared" ca="1" si="16"/>
        <v>0</v>
      </c>
      <c r="G74" s="18">
        <f t="shared" ca="1" si="16"/>
        <v>0</v>
      </c>
      <c r="H74" s="19">
        <f t="shared" ca="1" si="10"/>
        <v>1699099.46</v>
      </c>
      <c r="I74" s="18">
        <f t="shared" ca="1" si="17"/>
        <v>72812.62</v>
      </c>
      <c r="J74" s="18">
        <f t="shared" ca="1" si="17"/>
        <v>1626286.8399999999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8">
        <f t="shared" ca="1" si="18"/>
        <v>0</v>
      </c>
      <c r="O74" s="19">
        <f t="shared" ca="1" si="12"/>
        <v>1699099.46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8">
        <f t="shared" ca="1" si="18"/>
        <v>0</v>
      </c>
      <c r="O75" s="19">
        <f t="shared" ca="1" si="12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9">SUMIF($C$7:$C$75,"HD",D$7:D$75)</f>
        <v>122433242.75047614</v>
      </c>
      <c r="E76" s="49">
        <f t="shared" ca="1" si="19"/>
        <v>33452543813.720947</v>
      </c>
      <c r="F76" s="49">
        <f t="shared" ca="1" si="19"/>
        <v>112377888.3749869</v>
      </c>
      <c r="G76" s="49">
        <f t="shared" ca="1" si="19"/>
        <v>613746392.99230433</v>
      </c>
      <c r="H76" s="49">
        <f t="shared" ca="1" si="19"/>
        <v>8661095328.1263962</v>
      </c>
      <c r="I76" s="49">
        <f t="shared" ca="1" si="19"/>
        <v>680044463.61798239</v>
      </c>
      <c r="J76" s="49">
        <f t="shared" ca="1" si="19"/>
        <v>7981050864.5084133</v>
      </c>
      <c r="K76" s="49">
        <f t="shared" ca="1" si="19"/>
        <v>24065324204.227249</v>
      </c>
      <c r="L76" s="49">
        <f t="shared" ca="1" si="19"/>
        <v>4908369818.6113443</v>
      </c>
      <c r="M76" s="49">
        <f t="shared" ca="1" si="19"/>
        <v>19156954385.61591</v>
      </c>
      <c r="N76" s="49">
        <f t="shared" ca="1" si="19"/>
        <v>1119304276.0647233</v>
      </c>
      <c r="O76" s="49">
        <f t="shared" ca="1" si="19"/>
        <v>34694281332.536148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20">SUMIF($C$7:$C$75,"H",D$7:D$75)+SUMIF($C$7:$C$75,"E",D$7:D$75)</f>
        <v>363.48571428571427</v>
      </c>
      <c r="E77" s="49">
        <f t="shared" ca="1" si="20"/>
        <v>1100135979.2055044</v>
      </c>
      <c r="F77" s="49">
        <f t="shared" ca="1" si="20"/>
        <v>82235.400000000009</v>
      </c>
      <c r="G77" s="49">
        <f t="shared" ca="1" si="20"/>
        <v>94138067.410000563</v>
      </c>
      <c r="H77" s="49">
        <f t="shared" ca="1" si="20"/>
        <v>465682186.37999922</v>
      </c>
      <c r="I77" s="49">
        <f t="shared" ca="1" si="20"/>
        <v>32349779.660000004</v>
      </c>
      <c r="J77" s="49">
        <f t="shared" ca="1" si="20"/>
        <v>433332406.71999925</v>
      </c>
      <c r="K77" s="49">
        <f t="shared" ca="1" si="20"/>
        <v>540233490.01550436</v>
      </c>
      <c r="L77" s="49">
        <f t="shared" ca="1" si="20"/>
        <v>14261376.310000004</v>
      </c>
      <c r="M77" s="49">
        <f t="shared" ca="1" si="20"/>
        <v>525972113.70550442</v>
      </c>
      <c r="N77" s="49">
        <f t="shared" ca="1" si="20"/>
        <v>61735744.249961555</v>
      </c>
      <c r="O77" s="49">
        <f t="shared" ca="1" si="20"/>
        <v>1161872086.94118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21">D76+D77</f>
        <v>122433606.23619042</v>
      </c>
      <c r="E78" s="49">
        <f t="shared" ca="1" si="21"/>
        <v>34552679792.926453</v>
      </c>
      <c r="F78" s="49">
        <f t="shared" ca="1" si="21"/>
        <v>112460123.77498691</v>
      </c>
      <c r="G78" s="49">
        <f t="shared" ca="1" si="21"/>
        <v>707884460.40230489</v>
      </c>
      <c r="H78" s="49">
        <f t="shared" ca="1" si="21"/>
        <v>9126777514.5063953</v>
      </c>
      <c r="I78" s="49">
        <f t="shared" ca="1" si="21"/>
        <v>712394243.27798235</v>
      </c>
      <c r="J78" s="49">
        <f t="shared" ca="1" si="21"/>
        <v>8414383271.2284126</v>
      </c>
      <c r="K78" s="49">
        <f t="shared" ca="1" si="21"/>
        <v>24605557694.242752</v>
      </c>
      <c r="L78" s="49">
        <f t="shared" ca="1" si="21"/>
        <v>4922631194.9213448</v>
      </c>
      <c r="M78" s="49">
        <f t="shared" ca="1" si="21"/>
        <v>19682926499.321415</v>
      </c>
      <c r="N78" s="49">
        <f t="shared" ca="1" si="21"/>
        <v>1181040020.3146849</v>
      </c>
      <c r="O78" s="49">
        <f t="shared" ca="1" si="21"/>
        <v>35856153419.477325</v>
      </c>
      <c r="P78" s="3"/>
      <c r="Q78" s="3"/>
      <c r="R78" s="3"/>
      <c r="S78" s="3"/>
      <c r="T78" s="3"/>
      <c r="U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  <row r="87" spans="1:230"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3024323574.1599998</v>
      </c>
      <c r="E8" s="18">
        <f t="shared" ca="1" si="0"/>
        <v>0</v>
      </c>
      <c r="F8" s="19">
        <f t="shared" ca="1" si="1"/>
        <v>3024323574.1599998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4264444904.1900001</v>
      </c>
      <c r="E9" s="18">
        <f t="shared" ca="1" si="0"/>
        <v>0</v>
      </c>
      <c r="F9" s="19">
        <f t="shared" ca="1" si="1"/>
        <v>4264444904.1900001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5706531742.7599297</v>
      </c>
      <c r="E10" s="18">
        <f t="shared" ca="1" si="0"/>
        <v>0</v>
      </c>
      <c r="F10" s="19">
        <f t="shared" ca="1" si="1"/>
        <v>5706531742.7599297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285706029.05199999</v>
      </c>
      <c r="E11" s="18">
        <f t="shared" ca="1" si="0"/>
        <v>0</v>
      </c>
      <c r="F11" s="19">
        <f t="shared" ca="1" si="1"/>
        <v>285706029.05199999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1012008293.4599999</v>
      </c>
      <c r="E13" s="18">
        <f t="shared" ca="1" si="0"/>
        <v>0</v>
      </c>
      <c r="F13" s="19">
        <f t="shared" ca="1" si="1"/>
        <v>1012008293.4599999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3315693871.6900001</v>
      </c>
      <c r="E14" s="18">
        <f t="shared" ca="1" si="0"/>
        <v>0</v>
      </c>
      <c r="F14" s="19">
        <f t="shared" ca="1" si="1"/>
        <v>3315693871.6900001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157899637.27000001</v>
      </c>
      <c r="E17" s="18">
        <f t="shared" ca="1" si="0"/>
        <v>0</v>
      </c>
      <c r="F17" s="19">
        <f t="shared" ca="1" si="1"/>
        <v>157899637.27000001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1069054407.6800001</v>
      </c>
      <c r="E20" s="18">
        <f t="shared" ca="1" si="0"/>
        <v>0</v>
      </c>
      <c r="F20" s="19">
        <f t="shared" ca="1" si="1"/>
        <v>1069054407.6800001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126266375.63</v>
      </c>
      <c r="E21" s="18">
        <f t="shared" ca="1" si="0"/>
        <v>0</v>
      </c>
      <c r="F21" s="19">
        <f t="shared" ca="1" si="1"/>
        <v>126266375.63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1006234002.9999999</v>
      </c>
      <c r="E22" s="18">
        <f t="shared" ca="1" si="0"/>
        <v>0</v>
      </c>
      <c r="F22" s="19">
        <f t="shared" ca="1" si="1"/>
        <v>1006234002.9999999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3190771776.4299994</v>
      </c>
      <c r="E23" s="18">
        <f t="shared" ca="1" si="2"/>
        <v>0</v>
      </c>
      <c r="F23" s="19">
        <f t="shared" ca="1" si="1"/>
        <v>3190771776.4299994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6320324203.0599995</v>
      </c>
      <c r="E24" s="18">
        <f t="shared" ca="1" si="2"/>
        <v>0</v>
      </c>
      <c r="F24" s="19">
        <f ca="1">+SUM(D24:E24)</f>
        <v>6320324203.0599995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484298645.56000257</v>
      </c>
      <c r="E25" s="18">
        <f t="shared" ca="1" si="2"/>
        <v>0</v>
      </c>
      <c r="F25" s="19">
        <f ca="1">+SUM(D25:E25)</f>
        <v>484298645.56000257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326389139.66000003</v>
      </c>
      <c r="E26" s="18">
        <f t="shared" ca="1" si="2"/>
        <v>0</v>
      </c>
      <c r="F26" s="19">
        <f t="shared" ref="F26:F47" ca="1" si="3">+SUM(D26:E26)</f>
        <v>326389139.66000003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445235231.59999996</v>
      </c>
      <c r="E27" s="18">
        <f t="shared" ca="1" si="2"/>
        <v>0</v>
      </c>
      <c r="F27" s="19">
        <f t="shared" ca="1" si="3"/>
        <v>445235231.59999996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1310574139.25</v>
      </c>
      <c r="E28" s="18">
        <f t="shared" ca="1" si="2"/>
        <v>0</v>
      </c>
      <c r="F28" s="19">
        <f t="shared" ca="1" si="3"/>
        <v>1310574139.25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241156558.66999999</v>
      </c>
      <c r="E29" s="18">
        <f t="shared" ca="1" si="2"/>
        <v>0</v>
      </c>
      <c r="F29" s="19">
        <f t="shared" ca="1" si="3"/>
        <v>241156558.66999999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1197673506.1178</v>
      </c>
      <c r="E30" s="18">
        <f t="shared" ca="1" si="2"/>
        <v>0</v>
      </c>
      <c r="F30" s="19">
        <f t="shared" ca="1" si="3"/>
        <v>1197673506.1178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23214768.670000002</v>
      </c>
      <c r="E31" s="18">
        <f t="shared" ca="1" si="2"/>
        <v>0</v>
      </c>
      <c r="F31" s="19">
        <f t="shared" ca="1" si="3"/>
        <v>23214768.670000002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2720196101.71</v>
      </c>
      <c r="E32" s="18">
        <f t="shared" ca="1" si="2"/>
        <v>0</v>
      </c>
      <c r="F32" s="19">
        <f t="shared" ca="1" si="3"/>
        <v>2720196101.71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654234661.93001509</v>
      </c>
      <c r="E33" s="18">
        <f t="shared" ca="1" si="2"/>
        <v>0</v>
      </c>
      <c r="F33" s="19">
        <f t="shared" ca="1" si="3"/>
        <v>654234661.93001509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323628290.71990144</v>
      </c>
      <c r="E34" s="18">
        <f t="shared" ca="1" si="2"/>
        <v>0</v>
      </c>
      <c r="F34" s="19">
        <f t="shared" ca="1" si="3"/>
        <v>323628290.71990144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45468209.109999999</v>
      </c>
      <c r="E35" s="18">
        <f t="shared" ca="1" si="2"/>
        <v>0</v>
      </c>
      <c r="F35" s="19">
        <f t="shared" ca="1" si="3"/>
        <v>45468209.109999999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372739426.98000002</v>
      </c>
      <c r="E36" s="18">
        <f t="shared" ca="1" si="2"/>
        <v>0</v>
      </c>
      <c r="F36" s="19">
        <f t="shared" ca="1" si="3"/>
        <v>372739426.98000002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773097893.88</v>
      </c>
      <c r="E38" s="18">
        <f t="shared" ca="1" si="2"/>
        <v>0</v>
      </c>
      <c r="F38" s="19">
        <f t="shared" ca="1" si="3"/>
        <v>773097893.88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175221544.13999999</v>
      </c>
      <c r="E39" s="18">
        <f t="shared" ca="1" si="4"/>
        <v>0</v>
      </c>
      <c r="F39" s="19">
        <f t="shared" ca="1" si="3"/>
        <v>175221544.13999999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10415663.640000001</v>
      </c>
      <c r="E40" s="18">
        <f t="shared" ca="1" si="4"/>
        <v>0</v>
      </c>
      <c r="F40" s="19">
        <f t="shared" ca="1" si="3"/>
        <v>10415663.640000001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394673332.43000001</v>
      </c>
      <c r="E41" s="18">
        <f t="shared" ca="1" si="4"/>
        <v>0</v>
      </c>
      <c r="F41" s="19">
        <f t="shared" ca="1" si="3"/>
        <v>394673332.43000001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32947659.640000165</v>
      </c>
      <c r="E42" s="18">
        <f t="shared" ca="1" si="4"/>
        <v>0</v>
      </c>
      <c r="F42" s="19">
        <f t="shared" ca="1" si="3"/>
        <v>32947659.640000165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45653438.039999895</v>
      </c>
      <c r="E43" s="18">
        <f t="shared" ca="1" si="4"/>
        <v>0</v>
      </c>
      <c r="F43" s="19">
        <f t="shared" ref="F43" ca="1" si="5">+SUM(D43:E43)</f>
        <v>45653438.039999895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335582489.76000941</v>
      </c>
      <c r="E44" s="18">
        <f t="shared" ca="1" si="4"/>
        <v>0</v>
      </c>
      <c r="F44" s="19">
        <f t="shared" ca="1" si="3"/>
        <v>335582489.76000941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523287653.01997769</v>
      </c>
      <c r="E45" s="18">
        <f t="shared" ca="1" si="4"/>
        <v>0</v>
      </c>
      <c r="F45" s="19">
        <f t="shared" ca="1" si="3"/>
        <v>523287653.01997769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51169588.659999996</v>
      </c>
      <c r="E46" s="18">
        <f t="shared" ca="1" si="4"/>
        <v>0</v>
      </c>
      <c r="F46" s="19">
        <f t="shared" ca="1" si="3"/>
        <v>51169588.659999996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347539.87000000029</v>
      </c>
      <c r="E47" s="18">
        <f t="shared" ca="1" si="4"/>
        <v>0</v>
      </c>
      <c r="F47" s="19">
        <f t="shared" ca="1" si="3"/>
        <v>347539.87000000029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784839343.18299997</v>
      </c>
      <c r="E48" s="18">
        <f t="shared" ca="1" si="4"/>
        <v>0</v>
      </c>
      <c r="F48" s="19">
        <f t="shared" ref="F48:F58" ca="1" si="6">+SUM(D48:E48)</f>
        <v>784839343.18299997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682742520.67000031</v>
      </c>
      <c r="E49" s="18">
        <f t="shared" ca="1" si="4"/>
        <v>0</v>
      </c>
      <c r="F49" s="19">
        <f t="shared" ca="1" si="6"/>
        <v>682742520.67000031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1008258308.6799999</v>
      </c>
      <c r="E50" s="18">
        <f t="shared" ca="1" si="4"/>
        <v>0</v>
      </c>
      <c r="F50" s="19">
        <f t="shared" ca="1" si="6"/>
        <v>1008258308.6799999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203668899.56</v>
      </c>
      <c r="E52" s="18">
        <f t="shared" ca="1" si="4"/>
        <v>0</v>
      </c>
      <c r="F52" s="19">
        <f t="shared" ca="1" si="6"/>
        <v>203668899.56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275738.32</v>
      </c>
      <c r="E53" s="18">
        <f t="shared" ca="1" si="4"/>
        <v>0</v>
      </c>
      <c r="F53" s="19">
        <f t="shared" ref="F53:F54" ca="1" si="7">+SUM(D53:E53)</f>
        <v>275738.32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9">
        <f t="shared" ca="1" si="7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9">
        <f t="shared" ca="1" si="6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9">
        <f t="shared" ca="1" si="6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9">
        <f t="shared" ref="F59" ca="1" si="9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9">
        <f t="shared" ref="F60:F75" ca="1" si="10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9">
        <f t="shared" ca="1" si="10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9">
        <f t="shared" ca="1" si="10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9">
        <f t="shared" ca="1" si="10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9">
        <f t="shared" ca="1" si="10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9">
        <f t="shared" ca="1" si="10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9">
        <f t="shared" ca="1" si="10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9">
        <f t="shared" ca="1" si="10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9">
        <f t="shared" ca="1" si="10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9">
        <f t="shared" ca="1" si="10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9">
        <f t="shared" ca="1" si="10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8"/>
        <v>0</v>
      </c>
      <c r="E71" s="18">
        <f t="shared" ca="1" si="8"/>
        <v>0</v>
      </c>
      <c r="F71" s="19">
        <f t="shared" ca="1" si="10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0</v>
      </c>
      <c r="F72" s="19">
        <f t="shared" ca="1" si="10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9">
        <f t="shared" ca="1" si="10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9">
        <f t="shared" ca="1" si="10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9">
        <f t="shared" ca="1" si="10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42646249111.852638</v>
      </c>
      <c r="E76" s="49">
        <f ca="1">SUMIF($C$7:$C$75,"HD",E$7:E$75)</f>
        <v>0</v>
      </c>
      <c r="F76" s="49">
        <f ca="1">SUMIF($C$7:$C$75,"HD",F$7:F$75)</f>
        <v>42646249111.852638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42646249111.852638</v>
      </c>
      <c r="E78" s="49">
        <f ca="1">E76+E77</f>
        <v>0</v>
      </c>
      <c r="F78" s="49">
        <f ca="1">F76+F77</f>
        <v>42646249111.852638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3024323574.1599998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4264444904.1900001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5706531742.7599297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285706029.05199999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1012008293.4599999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3315693871.6900001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157899637.27000001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1069054407.6800001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126266375.63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1006234002.9999999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3190771776.4299994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6320324203.0599995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484298645.56000257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326389139.66000003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445235231.59999996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1310574139.25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241156558.66999999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1197673506.1178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23214768.670000002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2720196101.71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654234661.93001509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323628290.71990144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45468209.109999999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372739426.98000002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773097893.88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175221544.13999999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10415663.640000001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394673332.43000001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32947659.640000165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45653438.039999895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335582489.76000941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523287653.01997769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51169588.659999996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347539.87000000029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784839343.18299997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682742520.67000031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1008258308.6799999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203668899.56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275738.32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42646249111.852638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42646249111.852638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58208667.640000001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3922250.3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258258962.13999999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1550429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516565.3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6276250.7599999998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1118538.57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216433520.06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433403.08999999997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6138046.9199999999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2060455.19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5203547.34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-13965494.65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549150025.73000014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549150025.73000014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334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8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163761090.43000001</v>
      </c>
      <c r="E8" s="18">
        <f t="shared" ca="1" si="0"/>
        <v>0</v>
      </c>
      <c r="F8" s="18">
        <f t="shared" ca="1" si="0"/>
        <v>0</v>
      </c>
      <c r="G8" s="19">
        <f t="shared" ca="1" si="1"/>
        <v>163761090.43000001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120567420.14</v>
      </c>
      <c r="E9" s="18">
        <f t="shared" ca="1" si="0"/>
        <v>0</v>
      </c>
      <c r="F9" s="18">
        <f t="shared" ca="1" si="0"/>
        <v>0</v>
      </c>
      <c r="G9" s="19">
        <f t="shared" ca="1" si="1"/>
        <v>120567420.14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654053228.69000196</v>
      </c>
      <c r="E10" s="18">
        <f t="shared" ca="1" si="0"/>
        <v>0</v>
      </c>
      <c r="F10" s="18">
        <f t="shared" ca="1" si="0"/>
        <v>0</v>
      </c>
      <c r="G10" s="19">
        <f t="shared" ca="1" si="1"/>
        <v>654053228.69000196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1844497.81</v>
      </c>
      <c r="E11" s="18">
        <f t="shared" ca="1" si="0"/>
        <v>0</v>
      </c>
      <c r="F11" s="18">
        <f t="shared" ca="1" si="0"/>
        <v>0</v>
      </c>
      <c r="G11" s="19">
        <f t="shared" ca="1" si="1"/>
        <v>1844497.81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5527507.54</v>
      </c>
      <c r="E13" s="18">
        <f t="shared" ca="1" si="0"/>
        <v>0</v>
      </c>
      <c r="F13" s="18">
        <f t="shared" ca="1" si="0"/>
        <v>0</v>
      </c>
      <c r="G13" s="19">
        <f t="shared" ca="1" si="1"/>
        <v>5527507.54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46422616.5</v>
      </c>
      <c r="E14" s="18">
        <f t="shared" ca="1" si="0"/>
        <v>0</v>
      </c>
      <c r="F14" s="18">
        <f t="shared" ca="1" si="0"/>
        <v>0</v>
      </c>
      <c r="G14" s="19">
        <f t="shared" ca="1" si="1"/>
        <v>46422616.5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100026393</v>
      </c>
      <c r="E17" s="18">
        <f t="shared" ca="1" si="0"/>
        <v>0</v>
      </c>
      <c r="F17" s="18">
        <f t="shared" ca="1" si="0"/>
        <v>0</v>
      </c>
      <c r="G17" s="19">
        <f t="shared" ca="1" si="1"/>
        <v>100026393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1680354.33</v>
      </c>
      <c r="E18" s="18">
        <f t="shared" ca="1" si="0"/>
        <v>0</v>
      </c>
      <c r="F18" s="18">
        <f t="shared" ca="1" si="0"/>
        <v>0</v>
      </c>
      <c r="G18" s="19">
        <f t="shared" ca="1" si="1"/>
        <v>1680354.33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67445702.950000003</v>
      </c>
      <c r="E20" s="18">
        <f t="shared" ca="1" si="0"/>
        <v>0</v>
      </c>
      <c r="F20" s="18">
        <f t="shared" ca="1" si="0"/>
        <v>0</v>
      </c>
      <c r="G20" s="19">
        <f t="shared" ca="1" si="1"/>
        <v>67445702.950000003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92602.29</v>
      </c>
      <c r="E21" s="18">
        <f t="shared" ca="1" si="0"/>
        <v>0</v>
      </c>
      <c r="F21" s="18">
        <f t="shared" ca="1" si="0"/>
        <v>0</v>
      </c>
      <c r="G21" s="19">
        <f t="shared" ca="1" si="1"/>
        <v>92602.29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28746067.949999999</v>
      </c>
      <c r="E22" s="18">
        <f t="shared" ca="1" si="0"/>
        <v>0</v>
      </c>
      <c r="F22" s="18">
        <f t="shared" ca="1" si="0"/>
        <v>0</v>
      </c>
      <c r="G22" s="19">
        <f t="shared" ca="1" si="1"/>
        <v>28746067.949999999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250768224.42000002</v>
      </c>
      <c r="E23" s="18">
        <f t="shared" ca="1" si="2"/>
        <v>0</v>
      </c>
      <c r="F23" s="18">
        <f t="shared" ca="1" si="2"/>
        <v>0</v>
      </c>
      <c r="G23" s="19">
        <f t="shared" ca="1" si="1"/>
        <v>250768224.42000002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80007887.489999995</v>
      </c>
      <c r="E24" s="18">
        <f t="shared" ca="1" si="2"/>
        <v>0</v>
      </c>
      <c r="F24" s="18">
        <f t="shared" ca="1" si="2"/>
        <v>0</v>
      </c>
      <c r="G24" s="19">
        <f t="shared" ca="1" si="1"/>
        <v>80007887.489999995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7859717</v>
      </c>
      <c r="E25" s="18">
        <f t="shared" ca="1" si="2"/>
        <v>0</v>
      </c>
      <c r="F25" s="18">
        <f t="shared" ca="1" si="2"/>
        <v>0</v>
      </c>
      <c r="G25" s="19">
        <f t="shared" ca="1" si="1"/>
        <v>7859717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2392950.34</v>
      </c>
      <c r="E26" s="18">
        <f t="shared" ca="1" si="2"/>
        <v>0</v>
      </c>
      <c r="F26" s="18">
        <f t="shared" ca="1" si="2"/>
        <v>0</v>
      </c>
      <c r="G26" s="19">
        <f t="shared" ca="1" si="1"/>
        <v>2392950.34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89082061.040000007</v>
      </c>
      <c r="E27" s="18">
        <f t="shared" ca="1" si="2"/>
        <v>0</v>
      </c>
      <c r="F27" s="18">
        <f t="shared" ca="1" si="2"/>
        <v>0</v>
      </c>
      <c r="G27" s="19">
        <f t="shared" ca="1" si="1"/>
        <v>89082061.040000007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429186.29</v>
      </c>
      <c r="E28" s="18">
        <f t="shared" ca="1" si="2"/>
        <v>0</v>
      </c>
      <c r="F28" s="18">
        <f t="shared" ca="1" si="2"/>
        <v>0</v>
      </c>
      <c r="G28" s="19">
        <f t="shared" ca="1" si="1"/>
        <v>429186.29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40433520.308499999</v>
      </c>
      <c r="E30" s="18">
        <f t="shared" ca="1" si="2"/>
        <v>0</v>
      </c>
      <c r="F30" s="18">
        <f t="shared" ca="1" si="2"/>
        <v>0</v>
      </c>
      <c r="G30" s="19">
        <f t="shared" ca="1" si="1"/>
        <v>40433520.308499999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1582315.9699999997</v>
      </c>
      <c r="E31" s="18">
        <f t="shared" ca="1" si="2"/>
        <v>0</v>
      </c>
      <c r="F31" s="18">
        <f t="shared" ca="1" si="2"/>
        <v>0</v>
      </c>
      <c r="G31" s="19">
        <f t="shared" ca="1" si="1"/>
        <v>1582315.9699999997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51874550.937417001</v>
      </c>
      <c r="E32" s="18">
        <f t="shared" ca="1" si="2"/>
        <v>0</v>
      </c>
      <c r="F32" s="18">
        <f t="shared" ca="1" si="2"/>
        <v>0</v>
      </c>
      <c r="G32" s="19">
        <f t="shared" ca="1" si="1"/>
        <v>51874550.937417001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1850</v>
      </c>
      <c r="E33" s="18">
        <f t="shared" ca="1" si="2"/>
        <v>0</v>
      </c>
      <c r="F33" s="18">
        <f t="shared" ca="1" si="2"/>
        <v>0</v>
      </c>
      <c r="G33" s="19">
        <f t="shared" ca="1" si="1"/>
        <v>1850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22357.66</v>
      </c>
      <c r="E34" s="18">
        <f t="shared" ca="1" si="2"/>
        <v>0</v>
      </c>
      <c r="F34" s="18">
        <f t="shared" ca="1" si="2"/>
        <v>0</v>
      </c>
      <c r="G34" s="19">
        <f t="shared" ca="1" si="1"/>
        <v>22357.66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12578906.529999999</v>
      </c>
      <c r="E35" s="18">
        <f t="shared" ca="1" si="2"/>
        <v>0</v>
      </c>
      <c r="F35" s="18">
        <f t="shared" ca="1" si="2"/>
        <v>0</v>
      </c>
      <c r="G35" s="19">
        <f t="shared" ca="1" si="1"/>
        <v>12578906.529999999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21848</v>
      </c>
      <c r="E36" s="18">
        <f t="shared" ca="1" si="2"/>
        <v>0</v>
      </c>
      <c r="F36" s="18">
        <f t="shared" ca="1" si="2"/>
        <v>0</v>
      </c>
      <c r="G36" s="19">
        <f t="shared" ca="1" si="1"/>
        <v>21848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545415090.69000006</v>
      </c>
      <c r="E37" s="18">
        <f t="shared" ca="1" si="2"/>
        <v>0</v>
      </c>
      <c r="F37" s="18">
        <f t="shared" ca="1" si="2"/>
        <v>0</v>
      </c>
      <c r="G37" s="19">
        <f t="shared" ca="1" si="1"/>
        <v>545415090.69000006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8459491.1600000001</v>
      </c>
      <c r="E38" s="18">
        <f t="shared" ca="1" si="2"/>
        <v>0</v>
      </c>
      <c r="F38" s="18">
        <f t="shared" ca="1" si="2"/>
        <v>0</v>
      </c>
      <c r="G38" s="19">
        <f t="shared" ca="1" si="1"/>
        <v>8459491.1600000001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3133343.141361</v>
      </c>
      <c r="E40" s="18">
        <f t="shared" ca="1" si="3"/>
        <v>0</v>
      </c>
      <c r="F40" s="18">
        <f t="shared" ca="1" si="3"/>
        <v>0</v>
      </c>
      <c r="G40" s="19">
        <f t="shared" ca="1" si="1"/>
        <v>3133343.141361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106437.98</v>
      </c>
      <c r="E43" s="18">
        <f t="shared" ca="1" si="3"/>
        <v>0</v>
      </c>
      <c r="F43" s="18">
        <f t="shared" ca="1" si="3"/>
        <v>0</v>
      </c>
      <c r="G43" s="19">
        <f t="shared" ca="1" si="1"/>
        <v>106437.98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4582351.97</v>
      </c>
      <c r="E46" s="18">
        <f t="shared" ca="1" si="3"/>
        <v>0</v>
      </c>
      <c r="F46" s="18">
        <f t="shared" ca="1" si="3"/>
        <v>0</v>
      </c>
      <c r="G46" s="19">
        <f t="shared" ca="1" si="1"/>
        <v>4582351.97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14243.2</v>
      </c>
      <c r="E49" s="18">
        <f t="shared" ca="1" si="3"/>
        <v>0</v>
      </c>
      <c r="F49" s="18">
        <f t="shared" ca="1" si="3"/>
        <v>0</v>
      </c>
      <c r="G49" s="19">
        <f t="shared" ca="1" si="1"/>
        <v>14243.2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ref="G53:G54" ca="1" si="4">+SUM(D53:F53)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F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9">
        <f t="shared" ref="G59" ca="1" si="6">+SUM(D59:F59)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9">
        <f t="shared" ref="G60:G75" ca="1" si="7">+SUM(D60:F60)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2288990657.3872795</v>
      </c>
      <c r="E76" s="49">
        <f ca="1">SUMIF($C$7:$C$75,"HD",E$7:E$75)</f>
        <v>0</v>
      </c>
      <c r="F76" s="49">
        <f ca="1">SUMIF($C$7:$C$75,"HD",F$7:F$75)</f>
        <v>0</v>
      </c>
      <c r="G76" s="49">
        <f ca="1">SUMIF($C$7:$C$75,"HD",G$7:G$75)</f>
        <v>2288990657.3872795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2288990657.3872795</v>
      </c>
      <c r="E78" s="49">
        <f ca="1">E76+E77</f>
        <v>0</v>
      </c>
      <c r="F78" s="49">
        <f ca="1">F76+F77</f>
        <v>0</v>
      </c>
      <c r="G78" s="49">
        <f ca="1">G76+G77</f>
        <v>2288990657.3872795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94748161.159999996</v>
      </c>
      <c r="E7" s="18">
        <f t="shared" ca="1" si="0"/>
        <v>0</v>
      </c>
      <c r="F7" s="19">
        <f t="shared" ref="F7:F58" ca="1" si="1">+SUM(D7:E7)</f>
        <v>94748161.159999996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208928658.16999999</v>
      </c>
      <c r="E8" s="18">
        <f t="shared" ca="1" si="0"/>
        <v>0</v>
      </c>
      <c r="F8" s="19">
        <f t="shared" ca="1" si="1"/>
        <v>208928658.16999999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173798030.04999998</v>
      </c>
      <c r="E9" s="18">
        <f t="shared" ca="1" si="0"/>
        <v>0</v>
      </c>
      <c r="F9" s="19">
        <f t="shared" ca="1" si="1"/>
        <v>173798030.04999998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473582257.30000103</v>
      </c>
      <c r="E10" s="18">
        <f t="shared" ca="1" si="0"/>
        <v>42601.43</v>
      </c>
      <c r="F10" s="19">
        <f t="shared" ca="1" si="1"/>
        <v>473624858.73000103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9829085.4097000007</v>
      </c>
      <c r="E11" s="18">
        <f t="shared" ca="1" si="0"/>
        <v>0</v>
      </c>
      <c r="F11" s="19">
        <f t="shared" ca="1" si="1"/>
        <v>9829085.4097000007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43562368.929999992</v>
      </c>
      <c r="E13" s="18">
        <f t="shared" ca="1" si="0"/>
        <v>0</v>
      </c>
      <c r="F13" s="19">
        <f t="shared" ca="1" si="1"/>
        <v>43562368.929999992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260865551.24000001</v>
      </c>
      <c r="E14" s="18">
        <f t="shared" ca="1" si="0"/>
        <v>0</v>
      </c>
      <c r="F14" s="19">
        <f t="shared" ca="1" si="1"/>
        <v>260865551.24000001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50784696</v>
      </c>
      <c r="E17" s="18">
        <f t="shared" ca="1" si="0"/>
        <v>0</v>
      </c>
      <c r="F17" s="19">
        <f t="shared" ca="1" si="1"/>
        <v>50784696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30552712.240000002</v>
      </c>
      <c r="E18" s="18">
        <f t="shared" ca="1" si="0"/>
        <v>0</v>
      </c>
      <c r="F18" s="19">
        <f t="shared" ca="1" si="1"/>
        <v>30552712.240000002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122782807.75000001</v>
      </c>
      <c r="E20" s="18">
        <f t="shared" ca="1" si="0"/>
        <v>154592.4</v>
      </c>
      <c r="F20" s="19">
        <f t="shared" ca="1" si="1"/>
        <v>122937400.15000002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6234570.1500000004</v>
      </c>
      <c r="E21" s="18">
        <f t="shared" ca="1" si="0"/>
        <v>0</v>
      </c>
      <c r="F21" s="19">
        <f t="shared" ca="1" si="1"/>
        <v>6234570.1500000004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41038072.169999994</v>
      </c>
      <c r="E22" s="18">
        <f t="shared" ca="1" si="0"/>
        <v>0</v>
      </c>
      <c r="F22" s="19">
        <f t="shared" ca="1" si="1"/>
        <v>41038072.169999994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103263774.36999999</v>
      </c>
      <c r="E23" s="18">
        <f t="shared" ca="1" si="2"/>
        <v>2198.81</v>
      </c>
      <c r="F23" s="19">
        <f t="shared" ca="1" si="1"/>
        <v>103265973.17999999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692968646.3900001</v>
      </c>
      <c r="E24" s="18">
        <f t="shared" ca="1" si="2"/>
        <v>0</v>
      </c>
      <c r="F24" s="19">
        <f t="shared" ca="1" si="1"/>
        <v>692968646.3900001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25825424.93</v>
      </c>
      <c r="E25" s="18">
        <f t="shared" ca="1" si="2"/>
        <v>0</v>
      </c>
      <c r="F25" s="19">
        <f t="shared" ca="1" si="1"/>
        <v>25825424.93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15578713.257632004</v>
      </c>
      <c r="E26" s="18">
        <f t="shared" ca="1" si="2"/>
        <v>0</v>
      </c>
      <c r="F26" s="19">
        <f t="shared" ca="1" si="1"/>
        <v>15578713.257632004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139671982.67000002</v>
      </c>
      <c r="E27" s="18">
        <f t="shared" ca="1" si="2"/>
        <v>0</v>
      </c>
      <c r="F27" s="19">
        <f t="shared" ca="1" si="1"/>
        <v>139671982.67000002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6213881.2599999998</v>
      </c>
      <c r="E28" s="18">
        <f t="shared" ca="1" si="2"/>
        <v>3681991.41</v>
      </c>
      <c r="F28" s="19">
        <f t="shared" ca="1" si="1"/>
        <v>9895872.6699999999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7260655.3399999999</v>
      </c>
      <c r="E29" s="18">
        <f t="shared" ca="1" si="2"/>
        <v>0</v>
      </c>
      <c r="F29" s="19">
        <f t="shared" ca="1" si="1"/>
        <v>7260655.3399999999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220903975.947</v>
      </c>
      <c r="E30" s="18">
        <f t="shared" ca="1" si="2"/>
        <v>0</v>
      </c>
      <c r="F30" s="19">
        <f t="shared" ca="1" si="1"/>
        <v>220903975.947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3967678.87</v>
      </c>
      <c r="E31" s="18">
        <f t="shared" ca="1" si="2"/>
        <v>0</v>
      </c>
      <c r="F31" s="19">
        <f t="shared" ca="1" si="1"/>
        <v>3967678.87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151060269.69109899</v>
      </c>
      <c r="E32" s="18">
        <f t="shared" ca="1" si="2"/>
        <v>0</v>
      </c>
      <c r="F32" s="19">
        <f t="shared" ca="1" si="1"/>
        <v>151060269.69109899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173286724.89000005</v>
      </c>
      <c r="E33" s="18">
        <f t="shared" ca="1" si="2"/>
        <v>0</v>
      </c>
      <c r="F33" s="19">
        <f t="shared" ca="1" si="1"/>
        <v>173286724.89000005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6718764.8899999931</v>
      </c>
      <c r="E34" s="18">
        <f t="shared" ca="1" si="2"/>
        <v>5655676.8499999996</v>
      </c>
      <c r="F34" s="19">
        <f t="shared" ca="1" si="1"/>
        <v>12374441.739999993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129130437.44</v>
      </c>
      <c r="E35" s="18">
        <f t="shared" ca="1" si="2"/>
        <v>0</v>
      </c>
      <c r="F35" s="19">
        <f t="shared" ca="1" si="1"/>
        <v>129130437.44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18523923</v>
      </c>
      <c r="E36" s="18">
        <f t="shared" ca="1" si="2"/>
        <v>0</v>
      </c>
      <c r="F36" s="19">
        <f t="shared" ca="1" si="1"/>
        <v>18523923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94493697.429999992</v>
      </c>
      <c r="E38" s="18">
        <f t="shared" ca="1" si="2"/>
        <v>314514.03999999998</v>
      </c>
      <c r="F38" s="19">
        <f t="shared" ca="1" si="1"/>
        <v>94808211.469999999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62296210.876759999</v>
      </c>
      <c r="E40" s="18">
        <f t="shared" ca="1" si="3"/>
        <v>0</v>
      </c>
      <c r="F40" s="19">
        <f t="shared" ca="1" si="1"/>
        <v>62296210.876759999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19960524.82</v>
      </c>
      <c r="E41" s="18">
        <f t="shared" ca="1" si="3"/>
        <v>0</v>
      </c>
      <c r="F41" s="19">
        <f t="shared" ca="1" si="1"/>
        <v>19960524.82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9138.83</v>
      </c>
      <c r="E42" s="18">
        <f t="shared" ca="1" si="3"/>
        <v>0</v>
      </c>
      <c r="F42" s="19">
        <f t="shared" ca="1" si="1"/>
        <v>9138.83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405627.39</v>
      </c>
      <c r="E43" s="18">
        <f t="shared" ca="1" si="3"/>
        <v>0</v>
      </c>
      <c r="F43" s="19">
        <f t="shared" ca="1" si="1"/>
        <v>405627.39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2071555.8399999978</v>
      </c>
      <c r="E44" s="18">
        <f t="shared" ca="1" si="3"/>
        <v>0</v>
      </c>
      <c r="F44" s="19">
        <f t="shared" ca="1" si="1"/>
        <v>2071555.8399999978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14433304.48</v>
      </c>
      <c r="E46" s="18">
        <f t="shared" ca="1" si="3"/>
        <v>0</v>
      </c>
      <c r="F46" s="19">
        <f t="shared" ca="1" si="1"/>
        <v>14433304.48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211966.7</v>
      </c>
      <c r="E47" s="18">
        <f t="shared" ca="1" si="3"/>
        <v>0</v>
      </c>
      <c r="F47" s="19">
        <f t="shared" ca="1" si="1"/>
        <v>211966.7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63028.83</v>
      </c>
      <c r="E49" s="18">
        <f t="shared" ca="1" si="3"/>
        <v>0</v>
      </c>
      <c r="F49" s="19">
        <f t="shared" ca="1" si="1"/>
        <v>63028.83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39809806.950000003</v>
      </c>
      <c r="E50" s="18">
        <f t="shared" ca="1" si="3"/>
        <v>0</v>
      </c>
      <c r="F50" s="19">
        <f t="shared" ca="1" si="1"/>
        <v>39809806.950000003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1917258.13</v>
      </c>
      <c r="E52" s="18">
        <f t="shared" ca="1" si="3"/>
        <v>0</v>
      </c>
      <c r="F52" s="19">
        <f t="shared" ca="1" si="1"/>
        <v>1917258.13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10</v>
      </c>
      <c r="E53" s="18">
        <f t="shared" ca="1" si="3"/>
        <v>0</v>
      </c>
      <c r="F53" s="19">
        <f t="shared" ref="F53:F54" ca="1" si="4">+SUM(D53:E53)</f>
        <v>10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t="shared" ref="F59" ca="1" si="6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7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7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3446753953.792192</v>
      </c>
      <c r="E76" s="49">
        <f ca="1">SUMIF($C$7:$C$75,"HD",E$7:E$75)</f>
        <v>9851574.9399999995</v>
      </c>
      <c r="F76" s="49">
        <f ca="1">SUMIF($C$7:$C$75,"HD",F$7:F$75)</f>
        <v>3456605528.732192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3446753953.792192</v>
      </c>
      <c r="E78" s="49">
        <f ca="1">E76+E77</f>
        <v>9851574.9399999995</v>
      </c>
      <c r="F78" s="49">
        <f ca="1">F76+F77</f>
        <v>3456605528.732192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218089182.84999999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218089182.84999999</v>
      </c>
      <c r="H7" s="18">
        <f t="shared" ca="1" si="0"/>
        <v>0</v>
      </c>
      <c r="I7" s="18">
        <f t="shared" ca="1" si="0"/>
        <v>8845078.4299999997</v>
      </c>
      <c r="J7" s="18">
        <f t="shared" ca="1" si="0"/>
        <v>1864794.6</v>
      </c>
      <c r="K7" s="18">
        <f t="shared" ca="1" si="0"/>
        <v>-717973.85000000009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228081082.03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2288754188.4699998</v>
      </c>
      <c r="E8" s="18">
        <f t="shared" ca="1" si="0"/>
        <v>273575066.48019701</v>
      </c>
      <c r="F8" s="18">
        <f t="shared" ca="1" si="0"/>
        <v>1219719136.19998</v>
      </c>
      <c r="G8" s="18">
        <f t="shared" ca="1" si="0"/>
        <v>795459985.78982294</v>
      </c>
      <c r="H8" s="18">
        <f t="shared" ca="1" si="0"/>
        <v>281098560.49000001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2569852748.96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1214841595.9799995</v>
      </c>
      <c r="E9" s="18">
        <f t="shared" ca="1" si="0"/>
        <v>465627866.96999961</v>
      </c>
      <c r="F9" s="18">
        <f t="shared" ca="1" si="0"/>
        <v>667074477.66000009</v>
      </c>
      <c r="G9" s="18">
        <f t="shared" ca="1" si="0"/>
        <v>82139251.349999949</v>
      </c>
      <c r="H9" s="18">
        <f t="shared" ca="1" si="0"/>
        <v>227510301.36000001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1442351897.3399997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4080190576.5102301</v>
      </c>
      <c r="E10" s="18">
        <f t="shared" ca="1" si="0"/>
        <v>658260781.16142833</v>
      </c>
      <c r="F10" s="18">
        <f t="shared" ca="1" si="0"/>
        <v>1894941337.7637672</v>
      </c>
      <c r="G10" s="18">
        <f t="shared" ca="1" si="0"/>
        <v>1526988457.5850341</v>
      </c>
      <c r="H10" s="18">
        <f t="shared" ca="1" si="0"/>
        <v>261103328.35004401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4341293904.8602743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22396280.702799998</v>
      </c>
      <c r="E11" s="18">
        <f t="shared" ca="1" si="0"/>
        <v>12357612.058800001</v>
      </c>
      <c r="F11" s="18">
        <f t="shared" ca="1" si="0"/>
        <v>8530428.4671</v>
      </c>
      <c r="G11" s="18">
        <f t="shared" ca="1" si="0"/>
        <v>1508240.1769000001</v>
      </c>
      <c r="H11" s="18">
        <f t="shared" ca="1" si="0"/>
        <v>79607076.410000011</v>
      </c>
      <c r="I11" s="18">
        <f t="shared" ca="1" si="0"/>
        <v>41655391.732000001</v>
      </c>
      <c r="J11" s="18">
        <f t="shared" ca="1" si="0"/>
        <v>579596.72620000003</v>
      </c>
      <c r="K11" s="18">
        <f t="shared" ca="1" si="0"/>
        <v>1124616.3499</v>
      </c>
      <c r="L11" s="18">
        <f t="shared" ca="1" si="0"/>
        <v>0</v>
      </c>
      <c r="M11" s="18">
        <f t="shared" ca="1" si="0"/>
        <v>376819.32890000002</v>
      </c>
      <c r="N11" s="18">
        <f t="shared" ca="1" si="0"/>
        <v>0</v>
      </c>
      <c r="O11" s="19">
        <f t="shared" ca="1" si="2"/>
        <v>145739781.24980003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173377759.33000001</v>
      </c>
      <c r="E13" s="18">
        <f t="shared" ca="1" si="0"/>
        <v>24971627.359999999</v>
      </c>
      <c r="F13" s="18">
        <f t="shared" ca="1" si="0"/>
        <v>90417104.090000004</v>
      </c>
      <c r="G13" s="18">
        <f t="shared" ca="1" si="0"/>
        <v>57989027.880000003</v>
      </c>
      <c r="H13" s="18">
        <f t="shared" ca="1" si="0"/>
        <v>21163595.769999996</v>
      </c>
      <c r="I13" s="18">
        <f t="shared" ca="1" si="0"/>
        <v>0</v>
      </c>
      <c r="J13" s="18">
        <f t="shared" ca="1" si="0"/>
        <v>2733966.6399999997</v>
      </c>
      <c r="K13" s="18">
        <f t="shared" ca="1" si="0"/>
        <v>849847.25000000012</v>
      </c>
      <c r="L13" s="18">
        <f t="shared" ca="1" si="0"/>
        <v>0</v>
      </c>
      <c r="M13" s="18">
        <f t="shared" ca="1" si="0"/>
        <v>943986.49000000011</v>
      </c>
      <c r="N13" s="18">
        <f t="shared" ca="1" si="0"/>
        <v>0</v>
      </c>
      <c r="O13" s="19">
        <f t="shared" ca="1" si="2"/>
        <v>199069155.48000002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2725693129.0799999</v>
      </c>
      <c r="E14" s="18">
        <f t="shared" ca="1" si="0"/>
        <v>397872285.84999996</v>
      </c>
      <c r="F14" s="18">
        <f t="shared" ca="1" si="0"/>
        <v>469764242.07838899</v>
      </c>
      <c r="G14" s="18">
        <f t="shared" ca="1" si="0"/>
        <v>1858056601.1516111</v>
      </c>
      <c r="H14" s="18">
        <f t="shared" ca="1" si="0"/>
        <v>180941426.43000001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2906634555.5099998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57479731</v>
      </c>
      <c r="E17" s="18">
        <f t="shared" ca="1" si="0"/>
        <v>1290798</v>
      </c>
      <c r="F17" s="18">
        <f t="shared" ca="1" si="0"/>
        <v>17541944</v>
      </c>
      <c r="G17" s="18">
        <f t="shared" ca="1" si="0"/>
        <v>38646989</v>
      </c>
      <c r="H17" s="18">
        <f t="shared" ca="1" si="0"/>
        <v>3335846</v>
      </c>
      <c r="I17" s="18">
        <f t="shared" ca="1" si="0"/>
        <v>174428489</v>
      </c>
      <c r="J17" s="18">
        <f t="shared" ca="1" si="0"/>
        <v>10183414</v>
      </c>
      <c r="K17" s="18">
        <f t="shared" ca="1" si="0"/>
        <v>14774831</v>
      </c>
      <c r="L17" s="18">
        <f t="shared" ca="1" si="0"/>
        <v>0</v>
      </c>
      <c r="M17" s="18">
        <f t="shared" ca="1" si="0"/>
        <v>9104611</v>
      </c>
      <c r="N17" s="18">
        <f t="shared" ca="1" si="0"/>
        <v>0</v>
      </c>
      <c r="O17" s="19">
        <f t="shared" ca="1" si="2"/>
        <v>269306922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62778861.815699995</v>
      </c>
      <c r="E18" s="18">
        <f t="shared" ca="1" si="0"/>
        <v>208744.53999999998</v>
      </c>
      <c r="F18" s="18">
        <f t="shared" ca="1" si="0"/>
        <v>30700877.063999996</v>
      </c>
      <c r="G18" s="18">
        <f t="shared" ca="1" si="0"/>
        <v>31869240.211699996</v>
      </c>
      <c r="H18" s="18">
        <f t="shared" ca="1" si="0"/>
        <v>45489.78</v>
      </c>
      <c r="I18" s="18">
        <f t="shared" ca="1" si="0"/>
        <v>145403114.17999998</v>
      </c>
      <c r="J18" s="18">
        <f t="shared" ca="1" si="0"/>
        <v>7525802.2199999988</v>
      </c>
      <c r="K18" s="18">
        <f t="shared" ca="1" si="0"/>
        <v>27509.91</v>
      </c>
      <c r="L18" s="18">
        <f t="shared" ca="1" si="0"/>
        <v>0</v>
      </c>
      <c r="M18" s="18">
        <f t="shared" ca="1" si="0"/>
        <v>10456664.780000001</v>
      </c>
      <c r="N18" s="18">
        <f t="shared" ca="1" si="0"/>
        <v>0</v>
      </c>
      <c r="O18" s="19">
        <f t="shared" ca="1" si="2"/>
        <v>226237442.68569997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1886995333.0799997</v>
      </c>
      <c r="E20" s="18">
        <f t="shared" ca="1" si="0"/>
        <v>327996200.34999967</v>
      </c>
      <c r="F20" s="18">
        <f t="shared" ca="1" si="0"/>
        <v>498587059.07000005</v>
      </c>
      <c r="G20" s="18">
        <f t="shared" ca="1" si="0"/>
        <v>1060412073.66</v>
      </c>
      <c r="H20" s="18">
        <f t="shared" ca="1" si="0"/>
        <v>89707124.499999985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1976702457.5799997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119637653</v>
      </c>
      <c r="E21" s="18">
        <f t="shared" ca="1" si="0"/>
        <v>25442405.82</v>
      </c>
      <c r="F21" s="18">
        <f t="shared" ca="1" si="0"/>
        <v>61901549.420000002</v>
      </c>
      <c r="G21" s="18">
        <f t="shared" ca="1" si="0"/>
        <v>32293697.75999999</v>
      </c>
      <c r="H21" s="18">
        <f t="shared" ca="1" si="0"/>
        <v>16395263.119999999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136032916.12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295013105.56999999</v>
      </c>
      <c r="E22" s="18">
        <f t="shared" ca="1" si="0"/>
        <v>63239080.479999997</v>
      </c>
      <c r="F22" s="18">
        <f t="shared" ca="1" si="0"/>
        <v>120703538.58999999</v>
      </c>
      <c r="G22" s="18">
        <f t="shared" ca="1" si="0"/>
        <v>111070486.5</v>
      </c>
      <c r="H22" s="18">
        <f t="shared" ca="1" si="0"/>
        <v>38907183.840000004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333920289.40999997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2938142137.9400001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1067182735.13</v>
      </c>
      <c r="F23" s="18">
        <f t="shared" ca="1" si="4"/>
        <v>1053342808.46</v>
      </c>
      <c r="G23" s="18">
        <f t="shared" ca="1" si="4"/>
        <v>817616594.35000002</v>
      </c>
      <c r="H23" s="18">
        <f t="shared" ca="1" si="4"/>
        <v>697031397.77999997</v>
      </c>
      <c r="I23" s="18">
        <f t="shared" ca="1" si="4"/>
        <v>2007041183.03</v>
      </c>
      <c r="J23" s="18">
        <f t="shared" ca="1" si="4"/>
        <v>489027289.28999996</v>
      </c>
      <c r="K23" s="18">
        <f t="shared" ca="1" si="4"/>
        <v>-83.74</v>
      </c>
      <c r="L23" s="18">
        <f t="shared" ca="1" si="4"/>
        <v>0</v>
      </c>
      <c r="M23" s="18">
        <f t="shared" ca="1" si="4"/>
        <v>11850.7</v>
      </c>
      <c r="N23" s="18">
        <f t="shared" ca="1" si="4"/>
        <v>0</v>
      </c>
      <c r="O23" s="19">
        <f t="shared" ca="1" si="3"/>
        <v>6131253775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1422372711.9500003</v>
      </c>
      <c r="E24" s="18">
        <f t="shared" ca="1" si="4"/>
        <v>263105869.02999991</v>
      </c>
      <c r="F24" s="18">
        <f t="shared" ca="1" si="4"/>
        <v>587130861.31902814</v>
      </c>
      <c r="G24" s="18">
        <f t="shared" ca="1" si="4"/>
        <v>572135981.60097218</v>
      </c>
      <c r="H24" s="18">
        <f t="shared" ca="1" si="4"/>
        <v>170942014.72</v>
      </c>
      <c r="I24" s="18">
        <f t="shared" ca="1" si="4"/>
        <v>85188.47</v>
      </c>
      <c r="J24" s="18">
        <f t="shared" ca="1" si="4"/>
        <v>4703.3999999999996</v>
      </c>
      <c r="K24" s="18">
        <f t="shared" ca="1" si="4"/>
        <v>7861.8</v>
      </c>
      <c r="L24" s="18">
        <f t="shared" ca="1" si="4"/>
        <v>0</v>
      </c>
      <c r="M24" s="18">
        <f t="shared" ca="1" si="4"/>
        <v>1584.93</v>
      </c>
      <c r="N24" s="18">
        <f t="shared" ca="1" si="4"/>
        <v>0</v>
      </c>
      <c r="O24" s="19">
        <f t="shared" ca="1" si="3"/>
        <v>1593414065.2700002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345533785.01999462</v>
      </c>
      <c r="E25" s="18">
        <f t="shared" ca="1" si="4"/>
        <v>31652283.559999701</v>
      </c>
      <c r="F25" s="18">
        <f t="shared" ca="1" si="4"/>
        <v>234008600.39999488</v>
      </c>
      <c r="G25" s="18">
        <f t="shared" ca="1" si="4"/>
        <v>79872901.060000002</v>
      </c>
      <c r="H25" s="18">
        <f t="shared" ca="1" si="4"/>
        <v>47800446.550001003</v>
      </c>
      <c r="I25" s="18">
        <f t="shared" ca="1" si="4"/>
        <v>296019284.3799966</v>
      </c>
      <c r="J25" s="18">
        <f t="shared" ca="1" si="4"/>
        <v>16733700.310000099</v>
      </c>
      <c r="K25" s="18">
        <f t="shared" ca="1" si="4"/>
        <v>12223294.1100001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718310510.36999249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5" ca="1" si="5">+E26+F26+G26</f>
        <v>10642190.370000001</v>
      </c>
      <c r="E26" s="18">
        <f t="shared" ca="1" si="4"/>
        <v>4820208.4630220002</v>
      </c>
      <c r="F26" s="18">
        <f t="shared" ca="1" si="4"/>
        <v>2620857.6017540004</v>
      </c>
      <c r="G26" s="18">
        <f t="shared" ca="1" si="4"/>
        <v>3201124.3052239995</v>
      </c>
      <c r="H26" s="18">
        <f t="shared" ca="1" si="4"/>
        <v>5775179.3699999992</v>
      </c>
      <c r="I26" s="18">
        <f t="shared" ca="1" si="4"/>
        <v>36034596.370000005</v>
      </c>
      <c r="J26" s="18">
        <f t="shared" ca="1" si="4"/>
        <v>3144681.57</v>
      </c>
      <c r="K26" s="18">
        <f t="shared" ca="1" si="4"/>
        <v>3165278.04</v>
      </c>
      <c r="L26" s="18">
        <f t="shared" ca="1" si="4"/>
        <v>0</v>
      </c>
      <c r="M26" s="18">
        <f t="shared" ca="1" si="4"/>
        <v>880156.81890000007</v>
      </c>
      <c r="N26" s="18">
        <f t="shared" ca="1" si="4"/>
        <v>0</v>
      </c>
      <c r="O26" s="19">
        <f t="shared" ref="O26:O37" ca="1" si="6">D26+SUM(H26:N26)</f>
        <v>59642082.538900003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1059225931.64</v>
      </c>
      <c r="E27" s="18">
        <f t="shared" ca="1" si="4"/>
        <v>111994176.17200117</v>
      </c>
      <c r="F27" s="18">
        <f t="shared" ca="1" si="4"/>
        <v>789675256.71699858</v>
      </c>
      <c r="G27" s="18">
        <f t="shared" ca="1" si="4"/>
        <v>157556498.75100029</v>
      </c>
      <c r="H27" s="18">
        <f t="shared" ca="1" si="4"/>
        <v>46010436.869999997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1105236368.51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253641687.93793446</v>
      </c>
      <c r="E28" s="18">
        <f t="shared" ca="1" si="4"/>
        <v>58034418.369934969</v>
      </c>
      <c r="F28" s="18">
        <f t="shared" ca="1" si="4"/>
        <v>53912362.747502662</v>
      </c>
      <c r="G28" s="18">
        <f t="shared" ca="1" si="4"/>
        <v>141694906.82049683</v>
      </c>
      <c r="H28" s="18">
        <f t="shared" ca="1" si="4"/>
        <v>86349400.390000001</v>
      </c>
      <c r="I28" s="18">
        <f t="shared" ca="1" si="4"/>
        <v>380164786.63</v>
      </c>
      <c r="J28" s="18">
        <f t="shared" ca="1" si="4"/>
        <v>4079411.4000000004</v>
      </c>
      <c r="K28" s="18">
        <f t="shared" ca="1" si="4"/>
        <v>3584852.54</v>
      </c>
      <c r="L28" s="18">
        <f t="shared" ca="1" si="4"/>
        <v>0</v>
      </c>
      <c r="M28" s="18">
        <f t="shared" ca="1" si="4"/>
        <v>3484829.7100000004</v>
      </c>
      <c r="N28" s="18">
        <f t="shared" ca="1" si="4"/>
        <v>0</v>
      </c>
      <c r="O28" s="19">
        <f t="shared" ca="1" si="6"/>
        <v>731304968.60793447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76971633.800000012</v>
      </c>
      <c r="E29" s="18">
        <f t="shared" ca="1" si="4"/>
        <v>10378421.060000001</v>
      </c>
      <c r="F29" s="18">
        <f t="shared" ca="1" si="4"/>
        <v>50806806.800000004</v>
      </c>
      <c r="G29" s="18">
        <f t="shared" ca="1" si="4"/>
        <v>15786405.940000001</v>
      </c>
      <c r="H29" s="18">
        <f t="shared" ca="1" si="4"/>
        <v>2740664.18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79712297.980000019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393918757.11900002</v>
      </c>
      <c r="E30" s="18">
        <f t="shared" ca="1" si="4"/>
        <v>34212500.802545324</v>
      </c>
      <c r="F30" s="18">
        <f t="shared" ca="1" si="4"/>
        <v>257114360.91523987</v>
      </c>
      <c r="G30" s="18">
        <f t="shared" ca="1" si="4"/>
        <v>102591895.40121484</v>
      </c>
      <c r="H30" s="18">
        <f t="shared" ca="1" si="4"/>
        <v>96461141.450000003</v>
      </c>
      <c r="I30" s="18">
        <f t="shared" ca="1" si="4"/>
        <v>517544911.97460002</v>
      </c>
      <c r="J30" s="18">
        <f t="shared" ca="1" si="4"/>
        <v>42960424.566600002</v>
      </c>
      <c r="K30" s="18">
        <f t="shared" ca="1" si="4"/>
        <v>85115494.399000004</v>
      </c>
      <c r="L30" s="18">
        <f t="shared" ca="1" si="4"/>
        <v>0</v>
      </c>
      <c r="M30" s="18">
        <f t="shared" ca="1" si="4"/>
        <v>41514446.170699999</v>
      </c>
      <c r="N30" s="18">
        <f t="shared" ca="1" si="4"/>
        <v>0</v>
      </c>
      <c r="O30" s="19">
        <f t="shared" ca="1" si="6"/>
        <v>1177515175.6798999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20514982.539999999</v>
      </c>
      <c r="E31" s="18">
        <f t="shared" ca="1" si="4"/>
        <v>2120062.2400000002</v>
      </c>
      <c r="F31" s="18">
        <f t="shared" ca="1" si="4"/>
        <v>7443373.7199999988</v>
      </c>
      <c r="G31" s="18">
        <f t="shared" ca="1" si="4"/>
        <v>10951546.58</v>
      </c>
      <c r="H31" s="18">
        <f t="shared" ca="1" si="4"/>
        <v>8816664.6799999997</v>
      </c>
      <c r="I31" s="18">
        <f t="shared" ca="1" si="4"/>
        <v>57513518.509999998</v>
      </c>
      <c r="J31" s="18">
        <f t="shared" ca="1" si="4"/>
        <v>3395766.84</v>
      </c>
      <c r="K31" s="18">
        <f t="shared" ca="1" si="4"/>
        <v>4909965.76</v>
      </c>
      <c r="L31" s="18">
        <f t="shared" ca="1" si="4"/>
        <v>0</v>
      </c>
      <c r="M31" s="18">
        <f t="shared" ca="1" si="4"/>
        <v>2454812.2799999998</v>
      </c>
      <c r="N31" s="18">
        <f t="shared" ca="1" si="4"/>
        <v>0</v>
      </c>
      <c r="O31" s="19">
        <f t="shared" ca="1" si="6"/>
        <v>97605710.610000014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421216352.29219908</v>
      </c>
      <c r="E32" s="18">
        <f t="shared" ca="1" si="4"/>
        <v>50196021.580057003</v>
      </c>
      <c r="F32" s="18">
        <f t="shared" ca="1" si="4"/>
        <v>103180226.875828</v>
      </c>
      <c r="G32" s="18">
        <f t="shared" ca="1" si="4"/>
        <v>267840103.83631408</v>
      </c>
      <c r="H32" s="18">
        <f t="shared" ca="1" si="4"/>
        <v>71560041.670000002</v>
      </c>
      <c r="I32" s="18">
        <f t="shared" ca="1" si="4"/>
        <v>638796131.00489604</v>
      </c>
      <c r="J32" s="18">
        <f t="shared" ca="1" si="4"/>
        <v>52828306.196696006</v>
      </c>
      <c r="K32" s="18">
        <f t="shared" ca="1" si="4"/>
        <v>36664278.157195993</v>
      </c>
      <c r="L32" s="18">
        <f t="shared" ca="1" si="4"/>
        <v>0</v>
      </c>
      <c r="M32" s="18">
        <f t="shared" ca="1" si="4"/>
        <v>31872829.757142</v>
      </c>
      <c r="N32" s="18">
        <f t="shared" ca="1" si="4"/>
        <v>0</v>
      </c>
      <c r="O32" s="19">
        <f t="shared" ca="1" si="6"/>
        <v>1252937939.0781291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266071865.51977807</v>
      </c>
      <c r="E33" s="18">
        <f t="shared" ca="1" si="4"/>
        <v>136386794.32977834</v>
      </c>
      <c r="F33" s="18">
        <f t="shared" ca="1" si="4"/>
        <v>50785406.489999831</v>
      </c>
      <c r="G33" s="18">
        <f t="shared" ca="1" si="4"/>
        <v>78899664.699999914</v>
      </c>
      <c r="H33" s="18">
        <f t="shared" ca="1" si="4"/>
        <v>103946827.00000092</v>
      </c>
      <c r="I33" s="18">
        <f t="shared" ca="1" si="4"/>
        <v>378804828.36999923</v>
      </c>
      <c r="J33" s="18">
        <f t="shared" ca="1" si="4"/>
        <v>36761989.530024134</v>
      </c>
      <c r="K33" s="18">
        <f t="shared" ca="1" si="4"/>
        <v>7431676.3899998721</v>
      </c>
      <c r="L33" s="18">
        <f t="shared" ca="1" si="4"/>
        <v>0</v>
      </c>
      <c r="M33" s="18">
        <f t="shared" ca="1" si="4"/>
        <v>6532411.1200030893</v>
      </c>
      <c r="N33" s="18">
        <f t="shared" ca="1" si="4"/>
        <v>0</v>
      </c>
      <c r="O33" s="19">
        <f t="shared" ca="1" si="6"/>
        <v>799549597.92980528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16458138.110000297</v>
      </c>
      <c r="E34" s="18">
        <f t="shared" ca="1" si="4"/>
        <v>11728437.140000278</v>
      </c>
      <c r="F34" s="18">
        <f t="shared" ca="1" si="4"/>
        <v>953779.3399999995</v>
      </c>
      <c r="G34" s="18">
        <f t="shared" ca="1" si="4"/>
        <v>3775921.6300000204</v>
      </c>
      <c r="H34" s="18">
        <f t="shared" ca="1" si="4"/>
        <v>30028872.060000621</v>
      </c>
      <c r="I34" s="18">
        <f t="shared" ca="1" si="4"/>
        <v>18129303.770000141</v>
      </c>
      <c r="J34" s="18">
        <f t="shared" ca="1" si="4"/>
        <v>285401.60000000137</v>
      </c>
      <c r="K34" s="18">
        <f t="shared" ca="1" si="4"/>
        <v>477802.84999999288</v>
      </c>
      <c r="L34" s="18">
        <f t="shared" ca="1" si="4"/>
        <v>0</v>
      </c>
      <c r="M34" s="18">
        <f t="shared" ca="1" si="4"/>
        <v>517765.8400000016</v>
      </c>
      <c r="N34" s="18">
        <f t="shared" ca="1" si="4"/>
        <v>0</v>
      </c>
      <c r="O34" s="19">
        <f t="shared" ca="1" si="6"/>
        <v>65897284.230001055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71207077.389999986</v>
      </c>
      <c r="E35" s="18">
        <f t="shared" ca="1" si="4"/>
        <v>13493714.9</v>
      </c>
      <c r="F35" s="18">
        <f t="shared" ca="1" si="4"/>
        <v>57713362.489999987</v>
      </c>
      <c r="G35" s="18">
        <f t="shared" ca="1" si="4"/>
        <v>0</v>
      </c>
      <c r="H35" s="18">
        <f t="shared" ca="1" si="4"/>
        <v>7448413.0300000003</v>
      </c>
      <c r="I35" s="18">
        <f t="shared" ca="1" si="4"/>
        <v>263628355.66</v>
      </c>
      <c r="J35" s="18">
        <f t="shared" ca="1" si="4"/>
        <v>8185056.3300000001</v>
      </c>
      <c r="K35" s="18">
        <f t="shared" ca="1" si="4"/>
        <v>3216304.15</v>
      </c>
      <c r="L35" s="18">
        <f t="shared" ca="1" si="4"/>
        <v>0</v>
      </c>
      <c r="M35" s="18">
        <f t="shared" ca="1" si="4"/>
        <v>2345499.3199999998</v>
      </c>
      <c r="N35" s="18">
        <f t="shared" ca="1" si="4"/>
        <v>0</v>
      </c>
      <c r="O35" s="19">
        <f t="shared" ca="1" si="6"/>
        <v>356030705.87999994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31033628.630000003</v>
      </c>
      <c r="E36" s="18">
        <f t="shared" ca="1" si="4"/>
        <v>5488359</v>
      </c>
      <c r="F36" s="18">
        <f t="shared" ca="1" si="4"/>
        <v>12388495.630000003</v>
      </c>
      <c r="G36" s="18">
        <f t="shared" ca="1" si="4"/>
        <v>13156774</v>
      </c>
      <c r="H36" s="18">
        <f t="shared" ca="1" si="4"/>
        <v>15643279</v>
      </c>
      <c r="I36" s="18">
        <f t="shared" ca="1" si="4"/>
        <v>33484400</v>
      </c>
      <c r="J36" s="18">
        <f t="shared" ca="1" si="4"/>
        <v>3624285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83785592.629999995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671387138.30998254</v>
      </c>
      <c r="E38" s="18">
        <f t="shared" ca="1" si="4"/>
        <v>99970410.329977587</v>
      </c>
      <c r="F38" s="18">
        <f t="shared" ca="1" si="4"/>
        <v>395228111.97000498</v>
      </c>
      <c r="G38" s="18">
        <f t="shared" ca="1" si="4"/>
        <v>176188616.00999999</v>
      </c>
      <c r="H38" s="18">
        <f t="shared" ca="1" si="4"/>
        <v>21708882.620000001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693096020.92998254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88610745.780000001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76743635.25</v>
      </c>
      <c r="F39" s="18">
        <f t="shared" ca="1" si="8"/>
        <v>11867110.529999999</v>
      </c>
      <c r="G39" s="18">
        <f t="shared" ca="1" si="8"/>
        <v>0</v>
      </c>
      <c r="H39" s="18">
        <f t="shared" ca="1" si="8"/>
        <v>65445518.560000002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154056264.34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24770572.049999997</v>
      </c>
      <c r="E40" s="18">
        <f t="shared" ca="1" si="8"/>
        <v>3576781.3499999996</v>
      </c>
      <c r="F40" s="18">
        <f t="shared" ca="1" si="8"/>
        <v>14902186.34</v>
      </c>
      <c r="G40" s="18">
        <f t="shared" ca="1" si="8"/>
        <v>6291604.3600000003</v>
      </c>
      <c r="H40" s="18">
        <f t="shared" ca="1" si="8"/>
        <v>24261429.559999999</v>
      </c>
      <c r="I40" s="18">
        <f t="shared" ca="1" si="8"/>
        <v>74005176.606317997</v>
      </c>
      <c r="J40" s="18">
        <f t="shared" ca="1" si="8"/>
        <v>3026011.7385580004</v>
      </c>
      <c r="K40" s="18">
        <f t="shared" ca="1" si="8"/>
        <v>0</v>
      </c>
      <c r="L40" s="18">
        <f t="shared" ca="1" si="8"/>
        <v>0</v>
      </c>
      <c r="M40" s="18">
        <f t="shared" ca="1" si="8"/>
        <v>2576987.634846</v>
      </c>
      <c r="N40" s="18">
        <f t="shared" ca="1" si="8"/>
        <v>0</v>
      </c>
      <c r="O40" s="19">
        <f t="shared" ca="1" si="7"/>
        <v>128640177.58972199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7596959.9299999997</v>
      </c>
      <c r="E41" s="18">
        <f t="shared" ca="1" si="8"/>
        <v>1286144.2</v>
      </c>
      <c r="F41" s="18">
        <f t="shared" ca="1" si="8"/>
        <v>3388820.21</v>
      </c>
      <c r="G41" s="18">
        <f t="shared" ca="1" si="8"/>
        <v>2921995.52</v>
      </c>
      <c r="H41" s="18">
        <f t="shared" ca="1" si="8"/>
        <v>1368606.87</v>
      </c>
      <c r="I41" s="18">
        <f t="shared" ca="1" si="8"/>
        <v>23278169.919999998</v>
      </c>
      <c r="J41" s="18">
        <f t="shared" ca="1" si="8"/>
        <v>769984.73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33013721.449999999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10066946.610000001</v>
      </c>
      <c r="E43" s="18">
        <f t="shared" ca="1" si="8"/>
        <v>5622382.5300000599</v>
      </c>
      <c r="F43" s="18">
        <f t="shared" ca="1" si="8"/>
        <v>208967.80000000008</v>
      </c>
      <c r="G43" s="18">
        <f t="shared" ca="1" si="8"/>
        <v>4235596.2799999416</v>
      </c>
      <c r="H43" s="18">
        <f t="shared" ca="1" si="8"/>
        <v>5361809.0599999642</v>
      </c>
      <c r="I43" s="18">
        <f t="shared" ca="1" si="8"/>
        <v>40227962.720000364</v>
      </c>
      <c r="J43" s="18">
        <f t="shared" ca="1" si="8"/>
        <v>2401909.8300000089</v>
      </c>
      <c r="K43" s="18">
        <f t="shared" ca="1" si="8"/>
        <v>516479.36999999941</v>
      </c>
      <c r="L43" s="18">
        <f t="shared" ca="1" si="8"/>
        <v>0</v>
      </c>
      <c r="M43" s="18">
        <f t="shared" ca="1" si="8"/>
        <v>441821.5699999975</v>
      </c>
      <c r="N43" s="18">
        <f t="shared" ca="1" si="8"/>
        <v>0</v>
      </c>
      <c r="O43" s="19">
        <f t="shared" ref="O43" ca="1" si="9">D43+SUM(H43:N43)</f>
        <v>59016929.160000332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7037308.2299999753</v>
      </c>
      <c r="E44" s="18">
        <f t="shared" ca="1" si="8"/>
        <v>5439614.0799999731</v>
      </c>
      <c r="F44" s="18">
        <f t="shared" ca="1" si="8"/>
        <v>0</v>
      </c>
      <c r="G44" s="18">
        <f t="shared" ca="1" si="8"/>
        <v>1597694.150000002</v>
      </c>
      <c r="H44" s="18">
        <f t="shared" ca="1" si="8"/>
        <v>15124967.959999816</v>
      </c>
      <c r="I44" s="18">
        <f t="shared" ca="1" si="8"/>
        <v>14503979.590000331</v>
      </c>
      <c r="J44" s="18">
        <f t="shared" ca="1" si="8"/>
        <v>783430.23000000382</v>
      </c>
      <c r="K44" s="18">
        <f t="shared" ca="1" si="8"/>
        <v>713881.49000000337</v>
      </c>
      <c r="L44" s="18">
        <f t="shared" ca="1" si="8"/>
        <v>0</v>
      </c>
      <c r="M44" s="18">
        <f t="shared" ca="1" si="8"/>
        <v>701499.76000000408</v>
      </c>
      <c r="N44" s="18">
        <f t="shared" ca="1" si="8"/>
        <v>0</v>
      </c>
      <c r="O44" s="19">
        <f t="shared" ca="1" si="7"/>
        <v>38865067.260000132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12781589.849999968</v>
      </c>
      <c r="E45" s="18">
        <f t="shared" ca="1" si="8"/>
        <v>3525764.4299999764</v>
      </c>
      <c r="F45" s="18">
        <f t="shared" ca="1" si="8"/>
        <v>6256565.0699999975</v>
      </c>
      <c r="G45" s="18">
        <f t="shared" ca="1" si="8"/>
        <v>2999260.349999994</v>
      </c>
      <c r="H45" s="18">
        <f t="shared" ca="1" si="8"/>
        <v>10936066.05000007</v>
      </c>
      <c r="I45" s="18">
        <f t="shared" ca="1" si="8"/>
        <v>37740297.079999991</v>
      </c>
      <c r="J45" s="18">
        <f t="shared" ca="1" si="8"/>
        <v>22727710.339999687</v>
      </c>
      <c r="K45" s="18">
        <f t="shared" ca="1" si="8"/>
        <v>169438.67000000077</v>
      </c>
      <c r="L45" s="18">
        <f t="shared" ca="1" si="8"/>
        <v>0</v>
      </c>
      <c r="M45" s="18">
        <f t="shared" ca="1" si="8"/>
        <v>167425.16</v>
      </c>
      <c r="N45" s="18">
        <f t="shared" ca="1" si="8"/>
        <v>0</v>
      </c>
      <c r="O45" s="19">
        <f t="shared" ca="1" si="7"/>
        <v>84522527.149999708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16103966.73</v>
      </c>
      <c r="E46" s="18">
        <f t="shared" ca="1" si="8"/>
        <v>71365.460000000006</v>
      </c>
      <c r="F46" s="18">
        <f t="shared" ca="1" si="8"/>
        <v>9380176.5199999996</v>
      </c>
      <c r="G46" s="18">
        <f t="shared" ca="1" si="8"/>
        <v>6652424.75</v>
      </c>
      <c r="H46" s="18">
        <f t="shared" ca="1" si="8"/>
        <v>445639.78</v>
      </c>
      <c r="I46" s="18">
        <f t="shared" ca="1" si="8"/>
        <v>44369838.899999999</v>
      </c>
      <c r="J46" s="18">
        <f t="shared" ca="1" si="8"/>
        <v>2474684.4900000002</v>
      </c>
      <c r="K46" s="18">
        <f t="shared" ca="1" si="8"/>
        <v>465506.7</v>
      </c>
      <c r="L46" s="18">
        <f t="shared" ca="1" si="8"/>
        <v>0</v>
      </c>
      <c r="M46" s="18">
        <f t="shared" ca="1" si="8"/>
        <v>464831.23</v>
      </c>
      <c r="N46" s="18">
        <f t="shared" ca="1" si="8"/>
        <v>0</v>
      </c>
      <c r="O46" s="19">
        <f t="shared" ca="1" si="7"/>
        <v>64324467.829999998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390169.75999999983</v>
      </c>
      <c r="E47" s="18">
        <f t="shared" ca="1" si="8"/>
        <v>25443</v>
      </c>
      <c r="F47" s="18">
        <f t="shared" ca="1" si="8"/>
        <v>0</v>
      </c>
      <c r="G47" s="18">
        <f t="shared" ca="1" si="8"/>
        <v>364726.75999999983</v>
      </c>
      <c r="H47" s="18">
        <f t="shared" ca="1" si="8"/>
        <v>92360.77</v>
      </c>
      <c r="I47" s="18">
        <f t="shared" ca="1" si="8"/>
        <v>4450353.42</v>
      </c>
      <c r="J47" s="18">
        <f t="shared" ca="1" si="8"/>
        <v>83527.17</v>
      </c>
      <c r="K47" s="18">
        <f t="shared" ca="1" si="8"/>
        <v>0.8</v>
      </c>
      <c r="L47" s="18">
        <f t="shared" ca="1" si="8"/>
        <v>0</v>
      </c>
      <c r="M47" s="18">
        <f t="shared" ca="1" si="8"/>
        <v>0.8</v>
      </c>
      <c r="N47" s="18">
        <f t="shared" ca="1" si="8"/>
        <v>0</v>
      </c>
      <c r="O47" s="19">
        <f t="shared" ca="1" si="7"/>
        <v>5016412.7199999988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4290.1100000000006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8" ca="1" si="10">D48+SUM(H48:N48)</f>
        <v>4290.1100000000006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13068352.430000003</v>
      </c>
      <c r="E49" s="18">
        <f t="shared" ca="1" si="8"/>
        <v>2672194.6500000008</v>
      </c>
      <c r="F49" s="18">
        <f t="shared" ca="1" si="8"/>
        <v>1046653.7000000001</v>
      </c>
      <c r="G49" s="18">
        <f t="shared" ca="1" si="8"/>
        <v>9349504.0800000019</v>
      </c>
      <c r="H49" s="18">
        <f t="shared" ca="1" si="8"/>
        <v>4652712.1800000016</v>
      </c>
      <c r="I49" s="18">
        <f t="shared" ca="1" si="8"/>
        <v>34667932.989999995</v>
      </c>
      <c r="J49" s="18">
        <f t="shared" ca="1" si="8"/>
        <v>4867488.97</v>
      </c>
      <c r="K49" s="18">
        <f t="shared" ca="1" si="8"/>
        <v>1871565.52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59128052.090000004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4370505.2799999993</v>
      </c>
      <c r="E50" s="18">
        <f t="shared" ca="1" si="8"/>
        <v>3232939.9</v>
      </c>
      <c r="F50" s="18">
        <f t="shared" ca="1" si="8"/>
        <v>240610.28</v>
      </c>
      <c r="G50" s="18">
        <f t="shared" ca="1" si="8"/>
        <v>896955.1</v>
      </c>
      <c r="H50" s="18">
        <f t="shared" ca="1" si="8"/>
        <v>9024330.0399999991</v>
      </c>
      <c r="I50" s="18">
        <f t="shared" ca="1" si="8"/>
        <v>18060401.07</v>
      </c>
      <c r="J50" s="18">
        <f t="shared" ca="1" si="8"/>
        <v>222146.42</v>
      </c>
      <c r="K50" s="18">
        <f t="shared" ca="1" si="8"/>
        <v>607214.43999999994</v>
      </c>
      <c r="L50" s="18">
        <f t="shared" ca="1" si="8"/>
        <v>0</v>
      </c>
      <c r="M50" s="18">
        <f t="shared" ca="1" si="8"/>
        <v>204113.82</v>
      </c>
      <c r="N50" s="18">
        <f t="shared" ca="1" si="8"/>
        <v>0</v>
      </c>
      <c r="O50" s="19">
        <f t="shared" ca="1" si="10"/>
        <v>32488711.07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77737767.470000088</v>
      </c>
      <c r="E52" s="18">
        <f t="shared" ca="1" si="8"/>
        <v>35366081.710000113</v>
      </c>
      <c r="F52" s="18">
        <f t="shared" ca="1" si="8"/>
        <v>34152399.889999978</v>
      </c>
      <c r="G52" s="18">
        <f t="shared" ca="1" si="8"/>
        <v>8219285.870000002</v>
      </c>
      <c r="H52" s="18">
        <f t="shared" ca="1" si="8"/>
        <v>8063515.0099999998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85801282.480000094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9">
        <f t="shared" ca="1" si="5"/>
        <v>18099917.600000001</v>
      </c>
      <c r="E53" s="18">
        <f t="shared" ca="1" si="8"/>
        <v>1094.92</v>
      </c>
      <c r="F53" s="18">
        <f t="shared" ca="1" si="8"/>
        <v>18098822.68</v>
      </c>
      <c r="G53" s="18">
        <f t="shared" ca="1" si="8"/>
        <v>0</v>
      </c>
      <c r="H53" s="18">
        <f t="shared" ca="1" si="8"/>
        <v>5793.85</v>
      </c>
      <c r="I53" s="18">
        <f t="shared" ca="1" si="8"/>
        <v>5451.1</v>
      </c>
      <c r="J53" s="18">
        <f t="shared" ca="1" si="8"/>
        <v>324</v>
      </c>
      <c r="K53" s="18">
        <f t="shared" ca="1" si="8"/>
        <v>324</v>
      </c>
      <c r="L53" s="18">
        <f t="shared" ca="1" si="8"/>
        <v>0</v>
      </c>
      <c r="M53" s="18">
        <f t="shared" ca="1" si="8"/>
        <v>109</v>
      </c>
      <c r="N53" s="18">
        <f t="shared" ca="1" si="8"/>
        <v>0</v>
      </c>
      <c r="O53" s="19">
        <f t="shared" ref="O53:O54" ca="1" si="11">D53+SUM(H53:N53)</f>
        <v>18111919.550000001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1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9">
        <f t="shared" ca="1" si="5"/>
        <v>0</v>
      </c>
      <c r="E55" s="18">
        <f t="shared" ref="E55:N70" ca="1" si="1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2"/>
        <v>0</v>
      </c>
      <c r="G55" s="18">
        <f t="shared" ca="1" si="12"/>
        <v>0</v>
      </c>
      <c r="H55" s="18">
        <f t="shared" ca="1" si="12"/>
        <v>0</v>
      </c>
      <c r="I55" s="18">
        <f t="shared" ca="1" si="12"/>
        <v>0</v>
      </c>
      <c r="J55" s="18">
        <f t="shared" ca="1" si="12"/>
        <v>0</v>
      </c>
      <c r="K55" s="18">
        <f t="shared" ca="1" si="12"/>
        <v>0</v>
      </c>
      <c r="L55" s="18">
        <f t="shared" ca="1" si="12"/>
        <v>0</v>
      </c>
      <c r="M55" s="18">
        <f t="shared" ca="1" si="12"/>
        <v>0</v>
      </c>
      <c r="N55" s="18">
        <f t="shared" ca="1" si="12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9">
        <f t="shared" ca="1" si="5"/>
        <v>0</v>
      </c>
      <c r="E56" s="18">
        <f t="shared" ca="1" si="12"/>
        <v>0</v>
      </c>
      <c r="F56" s="18">
        <f t="shared" ca="1" si="12"/>
        <v>0</v>
      </c>
      <c r="G56" s="18">
        <f t="shared" ca="1" si="12"/>
        <v>0</v>
      </c>
      <c r="H56" s="18">
        <f t="shared" ca="1" si="12"/>
        <v>0</v>
      </c>
      <c r="I56" s="18">
        <f t="shared" ca="1" si="12"/>
        <v>0</v>
      </c>
      <c r="J56" s="18">
        <f t="shared" ca="1" si="12"/>
        <v>0</v>
      </c>
      <c r="K56" s="18">
        <f t="shared" ca="1" si="12"/>
        <v>0</v>
      </c>
      <c r="L56" s="18">
        <f t="shared" ca="1" si="12"/>
        <v>0</v>
      </c>
      <c r="M56" s="18">
        <f t="shared" ca="1" si="12"/>
        <v>0</v>
      </c>
      <c r="N56" s="18">
        <f t="shared" ca="1" si="12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9">
        <f t="shared" ca="1" si="5"/>
        <v>0</v>
      </c>
      <c r="E57" s="18">
        <f t="shared" ca="1" si="12"/>
        <v>0</v>
      </c>
      <c r="F57" s="18">
        <f t="shared" ca="1" si="12"/>
        <v>0</v>
      </c>
      <c r="G57" s="18">
        <f t="shared" ca="1" si="12"/>
        <v>0</v>
      </c>
      <c r="H57" s="18">
        <f t="shared" ca="1" si="12"/>
        <v>0</v>
      </c>
      <c r="I57" s="18">
        <f t="shared" ca="1" si="12"/>
        <v>0</v>
      </c>
      <c r="J57" s="18">
        <f t="shared" ca="1" si="12"/>
        <v>0</v>
      </c>
      <c r="K57" s="18">
        <f t="shared" ca="1" si="12"/>
        <v>0</v>
      </c>
      <c r="L57" s="18">
        <f t="shared" ca="1" si="12"/>
        <v>0</v>
      </c>
      <c r="M57" s="18">
        <f t="shared" ca="1" si="12"/>
        <v>0</v>
      </c>
      <c r="N57" s="18">
        <f t="shared" ca="1" si="12"/>
        <v>0</v>
      </c>
      <c r="O57" s="19">
        <f t="shared" ca="1" si="10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9">
        <f t="shared" ca="1" si="5"/>
        <v>0</v>
      </c>
      <c r="E58" s="18">
        <f t="shared" ca="1" si="12"/>
        <v>0</v>
      </c>
      <c r="F58" s="18">
        <f t="shared" ca="1" si="12"/>
        <v>0</v>
      </c>
      <c r="G58" s="18">
        <f t="shared" ca="1" si="12"/>
        <v>0</v>
      </c>
      <c r="H58" s="18">
        <f t="shared" ca="1" si="12"/>
        <v>0</v>
      </c>
      <c r="I58" s="18">
        <f t="shared" ca="1" si="12"/>
        <v>0</v>
      </c>
      <c r="J58" s="18">
        <f t="shared" ca="1" si="12"/>
        <v>0</v>
      </c>
      <c r="K58" s="18">
        <f t="shared" ca="1" si="12"/>
        <v>0</v>
      </c>
      <c r="L58" s="18">
        <f t="shared" ca="1" si="12"/>
        <v>0</v>
      </c>
      <c r="M58" s="18">
        <f t="shared" ca="1" si="12"/>
        <v>0</v>
      </c>
      <c r="N58" s="18">
        <f t="shared" ca="1" si="12"/>
        <v>0</v>
      </c>
      <c r="O58" s="19">
        <f t="shared" ca="1" si="10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9">
        <f t="shared" ca="1" si="5"/>
        <v>0</v>
      </c>
      <c r="E59" s="18">
        <f t="shared" ca="1" si="12"/>
        <v>0</v>
      </c>
      <c r="F59" s="18">
        <f t="shared" ca="1" si="12"/>
        <v>0</v>
      </c>
      <c r="G59" s="18">
        <f t="shared" ca="1" si="12"/>
        <v>0</v>
      </c>
      <c r="H59" s="18">
        <f t="shared" ca="1" si="12"/>
        <v>0</v>
      </c>
      <c r="I59" s="18">
        <f t="shared" ca="1" si="12"/>
        <v>0</v>
      </c>
      <c r="J59" s="18">
        <f t="shared" ca="1" si="12"/>
        <v>0</v>
      </c>
      <c r="K59" s="18">
        <f t="shared" ca="1" si="12"/>
        <v>0</v>
      </c>
      <c r="L59" s="18">
        <f t="shared" ca="1" si="12"/>
        <v>0</v>
      </c>
      <c r="M59" s="18">
        <f t="shared" ca="1" si="12"/>
        <v>0</v>
      </c>
      <c r="N59" s="18">
        <f t="shared" ca="1" si="12"/>
        <v>0</v>
      </c>
      <c r="O59" s="19">
        <f t="shared" ref="O59" ca="1" si="13">D59+SUM(H59:N59)</f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9">
        <f t="shared" ca="1" si="5"/>
        <v>0</v>
      </c>
      <c r="E60" s="18">
        <f t="shared" ca="1" si="12"/>
        <v>0</v>
      </c>
      <c r="F60" s="18">
        <f t="shared" ca="1" si="12"/>
        <v>0</v>
      </c>
      <c r="G60" s="18">
        <f t="shared" ca="1" si="12"/>
        <v>0</v>
      </c>
      <c r="H60" s="18">
        <f t="shared" ca="1" si="12"/>
        <v>0</v>
      </c>
      <c r="I60" s="18">
        <f t="shared" ca="1" si="12"/>
        <v>0</v>
      </c>
      <c r="J60" s="18">
        <f t="shared" ca="1" si="12"/>
        <v>0</v>
      </c>
      <c r="K60" s="18">
        <f t="shared" ca="1" si="12"/>
        <v>0</v>
      </c>
      <c r="L60" s="18">
        <f t="shared" ca="1" si="12"/>
        <v>0</v>
      </c>
      <c r="M60" s="18">
        <f t="shared" ca="1" si="12"/>
        <v>0</v>
      </c>
      <c r="N60" s="18">
        <f t="shared" ca="1" si="12"/>
        <v>0</v>
      </c>
      <c r="O60" s="19">
        <f t="shared" ref="O60:O75" ca="1" si="14">D60+SUM(H60:N60)</f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9">
        <f t="shared" ca="1" si="5"/>
        <v>0</v>
      </c>
      <c r="E61" s="18">
        <f t="shared" ca="1" si="12"/>
        <v>0</v>
      </c>
      <c r="F61" s="18">
        <f t="shared" ca="1" si="12"/>
        <v>0</v>
      </c>
      <c r="G61" s="18">
        <f t="shared" ca="1" si="12"/>
        <v>0</v>
      </c>
      <c r="H61" s="18">
        <f t="shared" ca="1" si="12"/>
        <v>0</v>
      </c>
      <c r="I61" s="18">
        <f t="shared" ca="1" si="12"/>
        <v>0</v>
      </c>
      <c r="J61" s="18">
        <f t="shared" ca="1" si="12"/>
        <v>0</v>
      </c>
      <c r="K61" s="18">
        <f t="shared" ca="1" si="12"/>
        <v>0</v>
      </c>
      <c r="L61" s="18">
        <f t="shared" ca="1" si="12"/>
        <v>0</v>
      </c>
      <c r="M61" s="18">
        <f t="shared" ca="1" si="12"/>
        <v>0</v>
      </c>
      <c r="N61" s="18">
        <f t="shared" ca="1" si="12"/>
        <v>0</v>
      </c>
      <c r="O61" s="19">
        <f t="shared" ca="1" si="14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9">
        <f t="shared" ca="1" si="5"/>
        <v>0</v>
      </c>
      <c r="E62" s="18">
        <f t="shared" ca="1" si="12"/>
        <v>0</v>
      </c>
      <c r="F62" s="18">
        <f t="shared" ca="1" si="12"/>
        <v>0</v>
      </c>
      <c r="G62" s="18">
        <f t="shared" ca="1" si="12"/>
        <v>0</v>
      </c>
      <c r="H62" s="18">
        <f t="shared" ca="1" si="12"/>
        <v>0</v>
      </c>
      <c r="I62" s="18">
        <f t="shared" ca="1" si="12"/>
        <v>0</v>
      </c>
      <c r="J62" s="18">
        <f t="shared" ca="1" si="12"/>
        <v>0</v>
      </c>
      <c r="K62" s="18">
        <f t="shared" ca="1" si="12"/>
        <v>0</v>
      </c>
      <c r="L62" s="18">
        <f t="shared" ca="1" si="12"/>
        <v>0</v>
      </c>
      <c r="M62" s="18">
        <f t="shared" ca="1" si="12"/>
        <v>0</v>
      </c>
      <c r="N62" s="18">
        <f t="shared" ca="1" si="12"/>
        <v>0</v>
      </c>
      <c r="O62" s="19">
        <f t="shared" ca="1" si="14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9">
        <f t="shared" ca="1" si="5"/>
        <v>0</v>
      </c>
      <c r="E63" s="18">
        <f t="shared" ca="1" si="12"/>
        <v>0</v>
      </c>
      <c r="F63" s="18">
        <f t="shared" ca="1" si="12"/>
        <v>0</v>
      </c>
      <c r="G63" s="18">
        <f t="shared" ca="1" si="12"/>
        <v>0</v>
      </c>
      <c r="H63" s="18">
        <f t="shared" ca="1" si="12"/>
        <v>0</v>
      </c>
      <c r="I63" s="18">
        <f t="shared" ca="1" si="12"/>
        <v>0</v>
      </c>
      <c r="J63" s="18">
        <f t="shared" ca="1" si="12"/>
        <v>0</v>
      </c>
      <c r="K63" s="18">
        <f t="shared" ca="1" si="12"/>
        <v>0</v>
      </c>
      <c r="L63" s="18">
        <f t="shared" ca="1" si="12"/>
        <v>0</v>
      </c>
      <c r="M63" s="18">
        <f t="shared" ca="1" si="12"/>
        <v>0</v>
      </c>
      <c r="N63" s="18">
        <f t="shared" ca="1" si="12"/>
        <v>0</v>
      </c>
      <c r="O63" s="19">
        <f t="shared" ca="1" si="14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9">
        <f t="shared" ca="1" si="5"/>
        <v>0</v>
      </c>
      <c r="E64" s="18">
        <f t="shared" ca="1" si="12"/>
        <v>0</v>
      </c>
      <c r="F64" s="18">
        <f t="shared" ca="1" si="12"/>
        <v>0</v>
      </c>
      <c r="G64" s="18">
        <f t="shared" ca="1" si="12"/>
        <v>0</v>
      </c>
      <c r="H64" s="18">
        <f t="shared" ca="1" si="12"/>
        <v>0</v>
      </c>
      <c r="I64" s="18">
        <f t="shared" ca="1" si="12"/>
        <v>0</v>
      </c>
      <c r="J64" s="18">
        <f t="shared" ca="1" si="12"/>
        <v>0</v>
      </c>
      <c r="K64" s="18">
        <f t="shared" ca="1" si="12"/>
        <v>0</v>
      </c>
      <c r="L64" s="18">
        <f t="shared" ca="1" si="12"/>
        <v>0</v>
      </c>
      <c r="M64" s="18">
        <f t="shared" ca="1" si="12"/>
        <v>0</v>
      </c>
      <c r="N64" s="18">
        <f t="shared" ca="1" si="12"/>
        <v>0</v>
      </c>
      <c r="O64" s="19">
        <f t="shared" ca="1" si="14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9">
        <f t="shared" ca="1" si="5"/>
        <v>0</v>
      </c>
      <c r="E65" s="18">
        <f t="shared" ca="1" si="12"/>
        <v>0</v>
      </c>
      <c r="F65" s="18">
        <f t="shared" ca="1" si="12"/>
        <v>0</v>
      </c>
      <c r="G65" s="18">
        <f t="shared" ca="1" si="12"/>
        <v>0</v>
      </c>
      <c r="H65" s="18">
        <f t="shared" ca="1" si="12"/>
        <v>0</v>
      </c>
      <c r="I65" s="18">
        <f t="shared" ca="1" si="12"/>
        <v>0</v>
      </c>
      <c r="J65" s="18">
        <f t="shared" ca="1" si="12"/>
        <v>0</v>
      </c>
      <c r="K65" s="18">
        <f t="shared" ca="1" si="12"/>
        <v>0</v>
      </c>
      <c r="L65" s="18">
        <f t="shared" ca="1" si="12"/>
        <v>0</v>
      </c>
      <c r="M65" s="18">
        <f t="shared" ca="1" si="12"/>
        <v>0</v>
      </c>
      <c r="N65" s="18">
        <f t="shared" ca="1" si="12"/>
        <v>0</v>
      </c>
      <c r="O65" s="19">
        <f t="shared" ca="1" si="14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9">
        <f t="shared" ca="1" si="5"/>
        <v>0</v>
      </c>
      <c r="E66" s="18">
        <f t="shared" ca="1" si="12"/>
        <v>0</v>
      </c>
      <c r="F66" s="18">
        <f t="shared" ca="1" si="12"/>
        <v>0</v>
      </c>
      <c r="G66" s="18">
        <f t="shared" ca="1" si="12"/>
        <v>0</v>
      </c>
      <c r="H66" s="18">
        <f t="shared" ca="1" si="12"/>
        <v>0</v>
      </c>
      <c r="I66" s="18">
        <f t="shared" ca="1" si="12"/>
        <v>0</v>
      </c>
      <c r="J66" s="18">
        <f t="shared" ca="1" si="12"/>
        <v>0</v>
      </c>
      <c r="K66" s="18">
        <f t="shared" ca="1" si="12"/>
        <v>0</v>
      </c>
      <c r="L66" s="18">
        <f t="shared" ca="1" si="12"/>
        <v>0</v>
      </c>
      <c r="M66" s="18">
        <f t="shared" ca="1" si="12"/>
        <v>0</v>
      </c>
      <c r="N66" s="18">
        <f t="shared" ca="1" si="12"/>
        <v>0</v>
      </c>
      <c r="O66" s="19">
        <f t="shared" ca="1" si="14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9">
        <f t="shared" ca="1" si="5"/>
        <v>0</v>
      </c>
      <c r="E67" s="18">
        <f t="shared" ca="1" si="12"/>
        <v>0</v>
      </c>
      <c r="F67" s="18">
        <f t="shared" ca="1" si="12"/>
        <v>0</v>
      </c>
      <c r="G67" s="18">
        <f t="shared" ca="1" si="12"/>
        <v>0</v>
      </c>
      <c r="H67" s="18">
        <f t="shared" ca="1" si="12"/>
        <v>0</v>
      </c>
      <c r="I67" s="18">
        <f t="shared" ca="1" si="12"/>
        <v>0</v>
      </c>
      <c r="J67" s="18">
        <f t="shared" ca="1" si="12"/>
        <v>0</v>
      </c>
      <c r="K67" s="18">
        <f t="shared" ca="1" si="12"/>
        <v>0</v>
      </c>
      <c r="L67" s="18">
        <f t="shared" ca="1" si="12"/>
        <v>0</v>
      </c>
      <c r="M67" s="18">
        <f t="shared" ca="1" si="12"/>
        <v>0</v>
      </c>
      <c r="N67" s="18">
        <f t="shared" ca="1" si="12"/>
        <v>0</v>
      </c>
      <c r="O67" s="19">
        <f t="shared" ca="1" si="14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9">
        <f t="shared" ca="1" si="5"/>
        <v>0</v>
      </c>
      <c r="E68" s="18">
        <f t="shared" ca="1" si="12"/>
        <v>0</v>
      </c>
      <c r="F68" s="18">
        <f t="shared" ca="1" si="12"/>
        <v>0</v>
      </c>
      <c r="G68" s="18">
        <f t="shared" ca="1" si="12"/>
        <v>0</v>
      </c>
      <c r="H68" s="18">
        <f t="shared" ca="1" si="12"/>
        <v>0</v>
      </c>
      <c r="I68" s="18">
        <f t="shared" ca="1" si="12"/>
        <v>0</v>
      </c>
      <c r="J68" s="18">
        <f t="shared" ca="1" si="12"/>
        <v>0</v>
      </c>
      <c r="K68" s="18">
        <f t="shared" ca="1" si="12"/>
        <v>0</v>
      </c>
      <c r="L68" s="18">
        <f t="shared" ca="1" si="12"/>
        <v>0</v>
      </c>
      <c r="M68" s="18">
        <f t="shared" ca="1" si="12"/>
        <v>0</v>
      </c>
      <c r="N68" s="18">
        <f t="shared" ca="1" si="12"/>
        <v>0</v>
      </c>
      <c r="O68" s="19">
        <f t="shared" ca="1" si="14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9">
        <f t="shared" ca="1" si="5"/>
        <v>0</v>
      </c>
      <c r="E69" s="18">
        <f t="shared" ca="1" si="12"/>
        <v>0</v>
      </c>
      <c r="F69" s="18">
        <f t="shared" ca="1" si="12"/>
        <v>0</v>
      </c>
      <c r="G69" s="18">
        <f t="shared" ca="1" si="12"/>
        <v>0</v>
      </c>
      <c r="H69" s="18">
        <f t="shared" ca="1" si="12"/>
        <v>0</v>
      </c>
      <c r="I69" s="18">
        <f t="shared" ca="1" si="12"/>
        <v>0</v>
      </c>
      <c r="J69" s="18">
        <f t="shared" ca="1" si="12"/>
        <v>0</v>
      </c>
      <c r="K69" s="18">
        <f t="shared" ca="1" si="12"/>
        <v>0</v>
      </c>
      <c r="L69" s="18">
        <f t="shared" ca="1" si="12"/>
        <v>0</v>
      </c>
      <c r="M69" s="18">
        <f t="shared" ca="1" si="12"/>
        <v>0</v>
      </c>
      <c r="N69" s="18">
        <f t="shared" ca="1" si="12"/>
        <v>0</v>
      </c>
      <c r="O69" s="19">
        <f t="shared" ca="1" si="14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9">
        <f t="shared" ca="1" si="5"/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9">
        <f t="shared" ca="1" si="14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9">
        <f t="shared" ca="1" si="5"/>
        <v>0</v>
      </c>
      <c r="E71" s="18">
        <f t="shared" ref="E71:N75" ca="1" si="1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5"/>
        <v>0</v>
      </c>
      <c r="G71" s="18">
        <f t="shared" ca="1" si="15"/>
        <v>0</v>
      </c>
      <c r="H71" s="18">
        <f t="shared" ca="1" si="15"/>
        <v>0</v>
      </c>
      <c r="I71" s="18">
        <f t="shared" ca="1" si="15"/>
        <v>0</v>
      </c>
      <c r="J71" s="18">
        <f t="shared" ca="1" si="15"/>
        <v>0</v>
      </c>
      <c r="K71" s="18">
        <f t="shared" ca="1" si="15"/>
        <v>0</v>
      </c>
      <c r="L71" s="18">
        <f t="shared" ca="1" si="15"/>
        <v>0</v>
      </c>
      <c r="M71" s="18">
        <f t="shared" ca="1" si="15"/>
        <v>0</v>
      </c>
      <c r="N71" s="18">
        <f t="shared" ca="1" si="15"/>
        <v>0</v>
      </c>
      <c r="O71" s="19">
        <f t="shared" ca="1" si="14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9">
        <f t="shared" ca="1" si="5"/>
        <v>0</v>
      </c>
      <c r="E72" s="18">
        <f t="shared" ca="1" si="15"/>
        <v>0</v>
      </c>
      <c r="F72" s="18">
        <f t="shared" ca="1" si="15"/>
        <v>0</v>
      </c>
      <c r="G72" s="18">
        <f t="shared" ca="1" si="15"/>
        <v>0</v>
      </c>
      <c r="H72" s="18">
        <f t="shared" ca="1" si="15"/>
        <v>0</v>
      </c>
      <c r="I72" s="18">
        <f t="shared" ca="1" si="15"/>
        <v>0</v>
      </c>
      <c r="J72" s="18">
        <f t="shared" ca="1" si="15"/>
        <v>0</v>
      </c>
      <c r="K72" s="18">
        <f t="shared" ca="1" si="15"/>
        <v>0</v>
      </c>
      <c r="L72" s="18">
        <f t="shared" ca="1" si="15"/>
        <v>0</v>
      </c>
      <c r="M72" s="18">
        <f t="shared" ca="1" si="15"/>
        <v>0</v>
      </c>
      <c r="N72" s="18">
        <f t="shared" ca="1" si="15"/>
        <v>0</v>
      </c>
      <c r="O72" s="19">
        <f t="shared" ca="1" si="14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9">
        <f t="shared" ca="1" si="5"/>
        <v>0</v>
      </c>
      <c r="E73" s="18">
        <f t="shared" ca="1" si="15"/>
        <v>0</v>
      </c>
      <c r="F73" s="18">
        <f t="shared" ca="1" si="15"/>
        <v>0</v>
      </c>
      <c r="G73" s="18">
        <f t="shared" ca="1" si="15"/>
        <v>0</v>
      </c>
      <c r="H73" s="18">
        <f t="shared" ca="1" si="15"/>
        <v>0</v>
      </c>
      <c r="I73" s="18">
        <f t="shared" ca="1" si="15"/>
        <v>0</v>
      </c>
      <c r="J73" s="18">
        <f t="shared" ca="1" si="15"/>
        <v>0</v>
      </c>
      <c r="K73" s="18">
        <f t="shared" ca="1" si="15"/>
        <v>0</v>
      </c>
      <c r="L73" s="18">
        <f t="shared" ca="1" si="15"/>
        <v>0</v>
      </c>
      <c r="M73" s="18">
        <f t="shared" ca="1" si="15"/>
        <v>0</v>
      </c>
      <c r="N73" s="18">
        <f t="shared" ca="1" si="15"/>
        <v>0</v>
      </c>
      <c r="O73" s="19">
        <f t="shared" ca="1" si="14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9">
        <f t="shared" ca="1" si="5"/>
        <v>0</v>
      </c>
      <c r="E74" s="18">
        <f t="shared" ca="1" si="15"/>
        <v>0</v>
      </c>
      <c r="F74" s="18">
        <f t="shared" ca="1" si="15"/>
        <v>0</v>
      </c>
      <c r="G74" s="18">
        <f t="shared" ca="1" si="15"/>
        <v>0</v>
      </c>
      <c r="H74" s="18">
        <f t="shared" ca="1" si="15"/>
        <v>0</v>
      </c>
      <c r="I74" s="18">
        <f t="shared" ca="1" si="15"/>
        <v>0</v>
      </c>
      <c r="J74" s="18">
        <f t="shared" ca="1" si="15"/>
        <v>0</v>
      </c>
      <c r="K74" s="18">
        <f t="shared" ca="1" si="15"/>
        <v>0</v>
      </c>
      <c r="L74" s="18">
        <f t="shared" ca="1" si="15"/>
        <v>0</v>
      </c>
      <c r="M74" s="18">
        <f t="shared" ca="1" si="15"/>
        <v>0</v>
      </c>
      <c r="N74" s="18">
        <f t="shared" ca="1" si="15"/>
        <v>0</v>
      </c>
      <c r="O74" s="19">
        <f t="shared" ca="1" si="14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9">
        <f t="shared" ca="1" si="5"/>
        <v>0</v>
      </c>
      <c r="E75" s="18">
        <f t="shared" ca="1" si="15"/>
        <v>0</v>
      </c>
      <c r="F75" s="18">
        <f t="shared" ca="1" si="15"/>
        <v>0</v>
      </c>
      <c r="G75" s="18">
        <f t="shared" ca="1" si="15"/>
        <v>0</v>
      </c>
      <c r="H75" s="18">
        <f t="shared" ca="1" si="15"/>
        <v>0</v>
      </c>
      <c r="I75" s="18">
        <f t="shared" ca="1" si="15"/>
        <v>0</v>
      </c>
      <c r="J75" s="18">
        <f t="shared" ca="1" si="15"/>
        <v>0</v>
      </c>
      <c r="K75" s="18">
        <f t="shared" ca="1" si="15"/>
        <v>0</v>
      </c>
      <c r="L75" s="18">
        <f t="shared" ca="1" si="15"/>
        <v>0</v>
      </c>
      <c r="M75" s="18">
        <f t="shared" ca="1" si="15"/>
        <v>0</v>
      </c>
      <c r="N75" s="18">
        <f t="shared" ca="1" si="15"/>
        <v>0</v>
      </c>
      <c r="O75" s="19">
        <f t="shared" ca="1" si="14"/>
        <v>0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O76" ca="1" si="16">SUMIF($C$7:$C$75,"HD",D$7:D$75)</f>
        <v>21424220217.677608</v>
      </c>
      <c r="E76" s="49">
        <f t="shared" ca="1" si="16"/>
        <v>4289170322.6577411</v>
      </c>
      <c r="F76" s="49">
        <f t="shared" ca="1" si="16"/>
        <v>8835728678.8995876</v>
      </c>
      <c r="G76" s="49">
        <f t="shared" ca="1" si="16"/>
        <v>8299321216.1202917</v>
      </c>
      <c r="H76" s="49">
        <f t="shared" ca="1" si="16"/>
        <v>2756865897.2200456</v>
      </c>
      <c r="I76" s="49">
        <f t="shared" ca="1" si="16"/>
        <v>5288888124.9078093</v>
      </c>
      <c r="J76" s="49">
        <f t="shared" ca="1" si="16"/>
        <v>721275808.13807809</v>
      </c>
      <c r="K76" s="49">
        <f t="shared" ca="1" si="16"/>
        <v>177199966.10609597</v>
      </c>
      <c r="L76" s="49">
        <f t="shared" ca="1" si="16"/>
        <v>0</v>
      </c>
      <c r="M76" s="49">
        <f t="shared" ca="1" si="16"/>
        <v>115055057.22049108</v>
      </c>
      <c r="N76" s="49">
        <f t="shared" ca="1" si="16"/>
        <v>0</v>
      </c>
      <c r="O76" s="49">
        <f t="shared" ca="1" si="16"/>
        <v>30483505071.270142</v>
      </c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O77" ca="1" si="17">SUMIF($C$7:$C$75,"H",D$7:D$75)+SUMIF($C$7:$C$75,"E",D$7:D$75)</f>
        <v>0</v>
      </c>
      <c r="E77" s="49">
        <f t="shared" ca="1" si="17"/>
        <v>0</v>
      </c>
      <c r="F77" s="49">
        <f t="shared" ca="1" si="17"/>
        <v>0</v>
      </c>
      <c r="G77" s="49">
        <f t="shared" ca="1" si="17"/>
        <v>0</v>
      </c>
      <c r="H77" s="49">
        <f t="shared" ca="1" si="17"/>
        <v>0</v>
      </c>
      <c r="I77" s="49">
        <f t="shared" ca="1" si="17"/>
        <v>0</v>
      </c>
      <c r="J77" s="49">
        <f t="shared" ca="1" si="17"/>
        <v>0</v>
      </c>
      <c r="K77" s="49">
        <f t="shared" ca="1" si="17"/>
        <v>0</v>
      </c>
      <c r="L77" s="49">
        <f t="shared" ca="1" si="17"/>
        <v>0</v>
      </c>
      <c r="M77" s="49">
        <f t="shared" ca="1" si="17"/>
        <v>0</v>
      </c>
      <c r="N77" s="49">
        <f t="shared" ca="1" si="17"/>
        <v>0</v>
      </c>
      <c r="O77" s="49">
        <f t="shared" ca="1" si="17"/>
        <v>0</v>
      </c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O78" ca="1" si="18">D76+D77</f>
        <v>21424220217.677608</v>
      </c>
      <c r="E78" s="49">
        <f t="shared" ca="1" si="18"/>
        <v>4289170322.6577411</v>
      </c>
      <c r="F78" s="49">
        <f t="shared" ca="1" si="18"/>
        <v>8835728678.8995876</v>
      </c>
      <c r="G78" s="49">
        <f t="shared" ca="1" si="18"/>
        <v>8299321216.1202917</v>
      </c>
      <c r="H78" s="49">
        <f t="shared" ca="1" si="18"/>
        <v>2756865897.2200456</v>
      </c>
      <c r="I78" s="49">
        <f t="shared" ca="1" si="18"/>
        <v>5288888124.9078093</v>
      </c>
      <c r="J78" s="49">
        <f t="shared" ca="1" si="18"/>
        <v>721275808.13807809</v>
      </c>
      <c r="K78" s="49">
        <f t="shared" ca="1" si="18"/>
        <v>177199966.10609597</v>
      </c>
      <c r="L78" s="49">
        <f t="shared" ca="1" si="18"/>
        <v>0</v>
      </c>
      <c r="M78" s="49">
        <f t="shared" ca="1" si="18"/>
        <v>115055057.22049108</v>
      </c>
      <c r="N78" s="49">
        <f t="shared" ca="1" si="18"/>
        <v>0</v>
      </c>
      <c r="O78" s="49">
        <f t="shared" ca="1" si="18"/>
        <v>30483505071.270142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233070249.53</v>
      </c>
      <c r="G7" s="18">
        <f t="shared" ca="1" si="0"/>
        <v>2359254.1999999997</v>
      </c>
      <c r="H7" s="18">
        <f t="shared" ca="1" si="0"/>
        <v>174082550.44999999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8" ca="1" si="1">+SUM(D7:T7)</f>
        <v>409512054.17999995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18443617.540000003</v>
      </c>
      <c r="E8" s="18">
        <f t="shared" ca="1" si="0"/>
        <v>127246418.14999999</v>
      </c>
      <c r="F8" s="18">
        <f t="shared" ca="1" si="0"/>
        <v>754266989.88999832</v>
      </c>
      <c r="G8" s="18">
        <f t="shared" ca="1" si="0"/>
        <v>39464176.439999998</v>
      </c>
      <c r="H8" s="18">
        <f t="shared" ca="1" si="0"/>
        <v>25566802.98</v>
      </c>
      <c r="I8" s="18">
        <f t="shared" ca="1" si="0"/>
        <v>124260498.46000001</v>
      </c>
      <c r="J8" s="18">
        <f t="shared" ca="1" si="0"/>
        <v>290181.41000000003</v>
      </c>
      <c r="K8" s="18">
        <f t="shared" ca="1" si="0"/>
        <v>0</v>
      </c>
      <c r="L8" s="18">
        <f t="shared" ca="1" si="0"/>
        <v>0</v>
      </c>
      <c r="M8" s="18">
        <f t="shared" ca="1" si="0"/>
        <v>3777495.14</v>
      </c>
      <c r="N8" s="18">
        <f t="shared" ca="1" si="0"/>
        <v>296278155.33999997</v>
      </c>
      <c r="O8" s="18">
        <f t="shared" ca="1" si="0"/>
        <v>550411.54</v>
      </c>
      <c r="P8" s="18">
        <f t="shared" ca="1" si="0"/>
        <v>31951647.529999997</v>
      </c>
      <c r="Q8" s="18">
        <f t="shared" ca="1" si="0"/>
        <v>286647.46999999997</v>
      </c>
      <c r="R8" s="18">
        <f t="shared" ca="1" si="0"/>
        <v>0</v>
      </c>
      <c r="S8" s="18">
        <f t="shared" ca="1" si="0"/>
        <v>822780.41999999969</v>
      </c>
      <c r="T8" s="18">
        <f t="shared" ca="1" si="0"/>
        <v>3632041.3000000003</v>
      </c>
      <c r="U8" s="19">
        <f t="shared" ca="1" si="1"/>
        <v>1426837863.6099985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1151784.57</v>
      </c>
      <c r="E9" s="18">
        <f t="shared" ca="1" si="0"/>
        <v>20529161.919999998</v>
      </c>
      <c r="F9" s="18">
        <f t="shared" ca="1" si="0"/>
        <v>161232757.05999997</v>
      </c>
      <c r="G9" s="18">
        <f t="shared" ca="1" si="0"/>
        <v>25077406.040000003</v>
      </c>
      <c r="H9" s="18">
        <f t="shared" ca="1" si="0"/>
        <v>33310298.07</v>
      </c>
      <c r="I9" s="18">
        <f t="shared" ca="1" si="0"/>
        <v>62029231.759999998</v>
      </c>
      <c r="J9" s="18">
        <f t="shared" ca="1" si="0"/>
        <v>336460.28</v>
      </c>
      <c r="K9" s="18">
        <f t="shared" ca="1" si="0"/>
        <v>0</v>
      </c>
      <c r="L9" s="18">
        <f t="shared" ca="1" si="0"/>
        <v>0</v>
      </c>
      <c r="M9" s="18">
        <f t="shared" ca="1" si="0"/>
        <v>5336448.75</v>
      </c>
      <c r="N9" s="18">
        <f t="shared" ca="1" si="0"/>
        <v>121539561.40000001</v>
      </c>
      <c r="O9" s="18">
        <f t="shared" ca="1" si="0"/>
        <v>560317.43999999994</v>
      </c>
      <c r="P9" s="18">
        <f t="shared" ca="1" si="0"/>
        <v>26562077.759999998</v>
      </c>
      <c r="Q9" s="18">
        <f t="shared" ca="1" si="0"/>
        <v>0</v>
      </c>
      <c r="R9" s="18">
        <f t="shared" ca="1" si="0"/>
        <v>0</v>
      </c>
      <c r="S9" s="18">
        <f t="shared" ca="1" si="0"/>
        <v>561116.43000000005</v>
      </c>
      <c r="T9" s="18">
        <f t="shared" ca="1" si="0"/>
        <v>4715886.5</v>
      </c>
      <c r="U9" s="19">
        <f t="shared" ca="1" si="1"/>
        <v>462942507.9799999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33129618.5500145</v>
      </c>
      <c r="E10" s="18">
        <f t="shared" ca="1" si="0"/>
        <v>51867970.040047906</v>
      </c>
      <c r="F10" s="18">
        <f t="shared" ca="1" si="0"/>
        <v>400257974.69996601</v>
      </c>
      <c r="G10" s="18">
        <f t="shared" ca="1" si="0"/>
        <v>31563365.52</v>
      </c>
      <c r="H10" s="18">
        <f t="shared" ca="1" si="0"/>
        <v>168806002.78999996</v>
      </c>
      <c r="I10" s="18">
        <f t="shared" ca="1" si="0"/>
        <v>123820142.159997</v>
      </c>
      <c r="J10" s="18">
        <f t="shared" ca="1" si="0"/>
        <v>767721.52999999991</v>
      </c>
      <c r="K10" s="18">
        <f t="shared" ca="1" si="0"/>
        <v>0</v>
      </c>
      <c r="L10" s="18">
        <f t="shared" ca="1" si="0"/>
        <v>71278619.519999996</v>
      </c>
      <c r="M10" s="18">
        <f t="shared" ca="1" si="0"/>
        <v>16406509.940000001</v>
      </c>
      <c r="N10" s="18">
        <f t="shared" ca="1" si="0"/>
        <v>578414590.74000001</v>
      </c>
      <c r="O10" s="18">
        <f t="shared" ca="1" si="0"/>
        <v>1084989.8099999998</v>
      </c>
      <c r="P10" s="18">
        <f t="shared" ca="1" si="0"/>
        <v>121785264.26999989</v>
      </c>
      <c r="Q10" s="18">
        <f t="shared" ca="1" si="0"/>
        <v>8502326.3000000007</v>
      </c>
      <c r="R10" s="18">
        <f t="shared" ca="1" si="0"/>
        <v>0</v>
      </c>
      <c r="S10" s="18">
        <f t="shared" ca="1" si="0"/>
        <v>2175122.9500000002</v>
      </c>
      <c r="T10" s="18">
        <f t="shared" ca="1" si="0"/>
        <v>11437166.300000001</v>
      </c>
      <c r="U10" s="19">
        <f t="shared" ca="1" si="1"/>
        <v>1621297385.1200254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41067.677499999998</v>
      </c>
      <c r="F11" s="18">
        <f t="shared" ca="1" si="0"/>
        <v>1693227.4543999999</v>
      </c>
      <c r="G11" s="18">
        <f t="shared" ca="1" si="0"/>
        <v>1051557.45</v>
      </c>
      <c r="H11" s="18">
        <f t="shared" ca="1" si="0"/>
        <v>731794.16</v>
      </c>
      <c r="I11" s="18">
        <f t="shared" ca="1" si="0"/>
        <v>2151706.0024000001</v>
      </c>
      <c r="J11" s="18">
        <f t="shared" ca="1" si="0"/>
        <v>283851.29000000004</v>
      </c>
      <c r="K11" s="18">
        <f t="shared" ca="1" si="0"/>
        <v>0</v>
      </c>
      <c r="L11" s="18">
        <f t="shared" ca="1" si="0"/>
        <v>0</v>
      </c>
      <c r="M11" s="18">
        <f t="shared" ca="1" si="0"/>
        <v>3009329.44</v>
      </c>
      <c r="N11" s="18">
        <f t="shared" ca="1" si="0"/>
        <v>185874833.76999998</v>
      </c>
      <c r="O11" s="18">
        <f t="shared" ca="1" si="0"/>
        <v>3114750.55</v>
      </c>
      <c r="P11" s="18">
        <f t="shared" ca="1" si="0"/>
        <v>23883500.460000001</v>
      </c>
      <c r="Q11" s="18">
        <f t="shared" ca="1" si="0"/>
        <v>0</v>
      </c>
      <c r="R11" s="18">
        <f t="shared" ca="1" si="0"/>
        <v>0</v>
      </c>
      <c r="S11" s="18">
        <f t="shared" ca="1" si="0"/>
        <v>11060539.869999999</v>
      </c>
      <c r="T11" s="18">
        <f t="shared" ca="1" si="0"/>
        <v>3621008.33</v>
      </c>
      <c r="U11" s="19">
        <f t="shared" ca="1" si="1"/>
        <v>236517166.45430002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268742.39</v>
      </c>
      <c r="E13" s="18">
        <f t="shared" ca="1" si="0"/>
        <v>1479987.51</v>
      </c>
      <c r="F13" s="18">
        <f t="shared" ca="1" si="0"/>
        <v>39641124.640000001</v>
      </c>
      <c r="G13" s="18">
        <f t="shared" ca="1" si="0"/>
        <v>406422</v>
      </c>
      <c r="H13" s="18">
        <f t="shared" ca="1" si="0"/>
        <v>58007781.219999999</v>
      </c>
      <c r="I13" s="18">
        <f t="shared" ca="1" si="0"/>
        <v>4868191.9700000007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104672249.72999999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19387819.649999999</v>
      </c>
      <c r="E14" s="18">
        <f t="shared" ca="1" si="0"/>
        <v>76062534.870000005</v>
      </c>
      <c r="F14" s="18">
        <f t="shared" ca="1" si="0"/>
        <v>349637973.41000003</v>
      </c>
      <c r="G14" s="18">
        <f t="shared" ca="1" si="0"/>
        <v>45583446.030000001</v>
      </c>
      <c r="H14" s="18">
        <f t="shared" ca="1" si="0"/>
        <v>121346545.09</v>
      </c>
      <c r="I14" s="18">
        <f t="shared" ca="1" si="0"/>
        <v>262749626.21000001</v>
      </c>
      <c r="J14" s="18">
        <f t="shared" ca="1" si="0"/>
        <v>20927.5</v>
      </c>
      <c r="K14" s="18">
        <f t="shared" ca="1" si="0"/>
        <v>0</v>
      </c>
      <c r="L14" s="18">
        <f t="shared" ca="1" si="0"/>
        <v>0</v>
      </c>
      <c r="M14" s="18">
        <f t="shared" ca="1" si="0"/>
        <v>2203405.46</v>
      </c>
      <c r="N14" s="18">
        <f t="shared" ca="1" si="0"/>
        <v>187783085.75</v>
      </c>
      <c r="O14" s="18">
        <f t="shared" ca="1" si="0"/>
        <v>191449.32</v>
      </c>
      <c r="P14" s="18">
        <f t="shared" ca="1" si="0"/>
        <v>15949742.470000001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884327.54</v>
      </c>
      <c r="U14" s="19">
        <f t="shared" ca="1" si="1"/>
        <v>1081836229.4400003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1811977.0800000252</v>
      </c>
      <c r="F15" s="18">
        <f t="shared" ca="1" si="0"/>
        <v>52378117.180000186</v>
      </c>
      <c r="G15" s="18">
        <f t="shared" ca="1" si="0"/>
        <v>0</v>
      </c>
      <c r="H15" s="18">
        <f t="shared" ca="1" si="0"/>
        <v>0</v>
      </c>
      <c r="I15" s="18">
        <f t="shared" ca="1" si="0"/>
        <v>1213123922.1190481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1267314016.3790483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441890</v>
      </c>
      <c r="E17" s="18">
        <f t="shared" ca="1" si="0"/>
        <v>6838022</v>
      </c>
      <c r="F17" s="18">
        <f t="shared" ca="1" si="0"/>
        <v>42509665</v>
      </c>
      <c r="G17" s="18">
        <f t="shared" ca="1" si="0"/>
        <v>8901169</v>
      </c>
      <c r="H17" s="18">
        <f t="shared" ca="1" si="0"/>
        <v>162237694</v>
      </c>
      <c r="I17" s="18">
        <f t="shared" ca="1" si="0"/>
        <v>6506133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227434573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414226.4</v>
      </c>
      <c r="E18" s="18">
        <f t="shared" ca="1" si="0"/>
        <v>2890756.63</v>
      </c>
      <c r="F18" s="18">
        <f t="shared" ca="1" si="0"/>
        <v>57891976.599999994</v>
      </c>
      <c r="G18" s="18">
        <f t="shared" ca="1" si="0"/>
        <v>18421675.650000002</v>
      </c>
      <c r="H18" s="18">
        <f t="shared" ca="1" si="0"/>
        <v>69854791.640000015</v>
      </c>
      <c r="I18" s="18">
        <f t="shared" ca="1" si="0"/>
        <v>8825715.7799999993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158299142.70000002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13737711.459999999</v>
      </c>
      <c r="E20" s="18">
        <f t="shared" ca="1" si="0"/>
        <v>124630982.84999999</v>
      </c>
      <c r="F20" s="18">
        <f t="shared" ca="1" si="0"/>
        <v>262903680.39999998</v>
      </c>
      <c r="G20" s="18">
        <f t="shared" ca="1" si="0"/>
        <v>28451760.469999999</v>
      </c>
      <c r="H20" s="18">
        <f t="shared" ca="1" si="0"/>
        <v>133915411.84999999</v>
      </c>
      <c r="I20" s="18">
        <f t="shared" ca="1" si="0"/>
        <v>52510548.18999999</v>
      </c>
      <c r="J20" s="18">
        <f t="shared" ca="1" si="0"/>
        <v>0</v>
      </c>
      <c r="K20" s="18">
        <f t="shared" ca="1" si="0"/>
        <v>0</v>
      </c>
      <c r="L20" s="18">
        <f t="shared" ca="1" si="0"/>
        <v>116166824.3</v>
      </c>
      <c r="M20" s="18">
        <f t="shared" ca="1" si="0"/>
        <v>2871067.31</v>
      </c>
      <c r="N20" s="18">
        <f t="shared" ca="1" si="0"/>
        <v>67929471.859999999</v>
      </c>
      <c r="O20" s="18">
        <f t="shared" ca="1" si="0"/>
        <v>0</v>
      </c>
      <c r="P20" s="18">
        <f t="shared" ca="1" si="0"/>
        <v>28965987</v>
      </c>
      <c r="Q20" s="18">
        <f t="shared" ca="1" si="0"/>
        <v>0</v>
      </c>
      <c r="R20" s="18">
        <f t="shared" ca="1" si="0"/>
        <v>0</v>
      </c>
      <c r="S20" s="18">
        <f t="shared" ca="1" si="0"/>
        <v>2275756.0499999998</v>
      </c>
      <c r="T20" s="18">
        <f t="shared" ca="1" si="0"/>
        <v>-42521.919999999998</v>
      </c>
      <c r="U20" s="19">
        <f t="shared" ca="1" si="1"/>
        <v>834316679.81999981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665793.78</v>
      </c>
      <c r="E21" s="18">
        <f t="shared" ca="1" si="0"/>
        <v>179280.82</v>
      </c>
      <c r="F21" s="18">
        <f t="shared" ca="1" si="0"/>
        <v>4510637.3600000003</v>
      </c>
      <c r="G21" s="18">
        <f t="shared" ca="1" si="0"/>
        <v>3518145.54</v>
      </c>
      <c r="H21" s="18">
        <f t="shared" ca="1" si="0"/>
        <v>14232111.050000001</v>
      </c>
      <c r="I21" s="18">
        <f t="shared" ca="1" si="0"/>
        <v>6437511.79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47304.9</v>
      </c>
      <c r="N21" s="18">
        <f t="shared" ca="1" si="0"/>
        <v>5016223.8499999996</v>
      </c>
      <c r="O21" s="18">
        <f t="shared" ca="1" si="0"/>
        <v>0</v>
      </c>
      <c r="P21" s="18">
        <f t="shared" ca="1" si="0"/>
        <v>23772.62</v>
      </c>
      <c r="Q21" s="18">
        <f t="shared" ca="1" si="0"/>
        <v>0</v>
      </c>
      <c r="R21" s="18">
        <f t="shared" ca="1" si="0"/>
        <v>0</v>
      </c>
      <c r="S21" s="18">
        <f t="shared" ca="1" si="0"/>
        <v>4641535.53</v>
      </c>
      <c r="T21" s="18">
        <f t="shared" ca="1" si="0"/>
        <v>0</v>
      </c>
      <c r="U21" s="19">
        <f t="shared" ca="1" si="1"/>
        <v>39272317.239999995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1443238.4300000002</v>
      </c>
      <c r="F22" s="18">
        <f t="shared" ca="1" si="2"/>
        <v>31191792.979999997</v>
      </c>
      <c r="G22" s="18">
        <f t="shared" ca="1" si="2"/>
        <v>2586457.16</v>
      </c>
      <c r="H22" s="18">
        <f t="shared" ca="1" si="2"/>
        <v>2628947.8600000003</v>
      </c>
      <c r="I22" s="18">
        <f t="shared" ca="1" si="2"/>
        <v>14206244.25</v>
      </c>
      <c r="J22" s="18">
        <f t="shared" ca="1" si="2"/>
        <v>273919.62</v>
      </c>
      <c r="K22" s="18">
        <f t="shared" ca="1" si="2"/>
        <v>0</v>
      </c>
      <c r="L22" s="18">
        <f t="shared" ca="1" si="2"/>
        <v>0</v>
      </c>
      <c r="M22" s="18">
        <f t="shared" ca="1" si="2"/>
        <v>2952429.79</v>
      </c>
      <c r="N22" s="18">
        <f t="shared" ca="1" si="2"/>
        <v>279851115.32000005</v>
      </c>
      <c r="O22" s="18">
        <f t="shared" ca="1" si="2"/>
        <v>3575123.7199999997</v>
      </c>
      <c r="P22" s="18">
        <f t="shared" ca="1" si="2"/>
        <v>24598101.379999999</v>
      </c>
      <c r="Q22" s="18">
        <f t="shared" ca="1" si="2"/>
        <v>0</v>
      </c>
      <c r="R22" s="18">
        <f t="shared" ca="1" si="2"/>
        <v>0</v>
      </c>
      <c r="S22" s="18">
        <f t="shared" ca="1" si="2"/>
        <v>536574.94999999995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3508905.32</v>
      </c>
      <c r="U22" s="19">
        <f t="shared" ca="1" si="1"/>
        <v>367352850.78000003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1720335.25</v>
      </c>
      <c r="E23" s="18">
        <f t="shared" ca="1" si="2"/>
        <v>114267086.14000002</v>
      </c>
      <c r="F23" s="18">
        <f t="shared" ca="1" si="2"/>
        <v>374078995.40000004</v>
      </c>
      <c r="G23" s="18">
        <f t="shared" ca="1" si="2"/>
        <v>27404514.570000004</v>
      </c>
      <c r="H23" s="18">
        <f t="shared" ca="1" si="2"/>
        <v>283137363.26999998</v>
      </c>
      <c r="I23" s="18">
        <f t="shared" ca="1" si="2"/>
        <v>206795934.43000001</v>
      </c>
      <c r="J23" s="18">
        <f t="shared" ca="1" si="2"/>
        <v>27663788.289999999</v>
      </c>
      <c r="K23" s="18">
        <f t="shared" ca="1" si="2"/>
        <v>0</v>
      </c>
      <c r="L23" s="18">
        <f t="shared" ca="1" si="2"/>
        <v>0</v>
      </c>
      <c r="M23" s="18">
        <f t="shared" ca="1" si="2"/>
        <v>213643815.66000003</v>
      </c>
      <c r="N23" s="18">
        <f t="shared" ca="1" si="3"/>
        <v>3200115890.9100003</v>
      </c>
      <c r="O23" s="18">
        <f t="shared" ca="1" si="3"/>
        <v>42146039.739999995</v>
      </c>
      <c r="P23" s="18">
        <f t="shared" ca="1" si="3"/>
        <v>2270945556.8099999</v>
      </c>
      <c r="Q23" s="18">
        <f t="shared" ca="1" si="3"/>
        <v>31960.69</v>
      </c>
      <c r="R23" s="18">
        <f t="shared" ca="1" si="3"/>
        <v>0</v>
      </c>
      <c r="S23" s="18">
        <f t="shared" ca="1" si="3"/>
        <v>29082316.709999997</v>
      </c>
      <c r="T23" s="18">
        <f t="shared" ca="1" si="3"/>
        <v>343998480.27000004</v>
      </c>
      <c r="U23" s="19">
        <f t="shared" ca="1" si="1"/>
        <v>7135032078.1399994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49999.05</v>
      </c>
      <c r="E24" s="18">
        <f t="shared" ca="1" si="2"/>
        <v>64183132.869999997</v>
      </c>
      <c r="F24" s="18">
        <f t="shared" ca="1" si="2"/>
        <v>247417888.34999999</v>
      </c>
      <c r="G24" s="18">
        <f t="shared" ca="1" si="2"/>
        <v>22723406.220000003</v>
      </c>
      <c r="H24" s="18">
        <f t="shared" ca="1" si="2"/>
        <v>62905165.729999997</v>
      </c>
      <c r="I24" s="18">
        <f t="shared" ca="1" si="2"/>
        <v>66086349.210000001</v>
      </c>
      <c r="J24" s="18">
        <f t="shared" ca="1" si="2"/>
        <v>27486.69</v>
      </c>
      <c r="K24" s="18">
        <f t="shared" ca="1" si="2"/>
        <v>0</v>
      </c>
      <c r="L24" s="18">
        <f t="shared" ca="1" si="2"/>
        <v>0</v>
      </c>
      <c r="M24" s="18">
        <f t="shared" ca="1" si="2"/>
        <v>5197332.46</v>
      </c>
      <c r="N24" s="18">
        <f t="shared" ca="1" si="3"/>
        <v>469081268.94</v>
      </c>
      <c r="O24" s="18">
        <f t="shared" ca="1" si="3"/>
        <v>68312.55</v>
      </c>
      <c r="P24" s="18">
        <f t="shared" ca="1" si="3"/>
        <v>29555293.629999999</v>
      </c>
      <c r="Q24" s="18">
        <f t="shared" ca="1" si="3"/>
        <v>0</v>
      </c>
      <c r="R24" s="18">
        <f t="shared" ca="1" si="3"/>
        <v>0</v>
      </c>
      <c r="S24" s="18">
        <f t="shared" ca="1" si="3"/>
        <v>1679729.13</v>
      </c>
      <c r="T24" s="18">
        <f t="shared" ca="1" si="3"/>
        <v>1149773.1599999999</v>
      </c>
      <c r="U24" s="19">
        <f t="shared" ca="1" si="1"/>
        <v>970125137.98999989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3188611.3900001398</v>
      </c>
      <c r="E25" s="18">
        <f t="shared" ca="1" si="2"/>
        <v>3247615.0000000391</v>
      </c>
      <c r="F25" s="18">
        <f t="shared" ca="1" si="2"/>
        <v>70017234.0200001</v>
      </c>
      <c r="G25" s="18">
        <f t="shared" ca="1" si="2"/>
        <v>0</v>
      </c>
      <c r="H25" s="18">
        <f t="shared" ca="1" si="2"/>
        <v>23847617.029999997</v>
      </c>
      <c r="I25" s="18">
        <f t="shared" ca="1" si="2"/>
        <v>10540270.870000135</v>
      </c>
      <c r="J25" s="18">
        <f t="shared" ca="1" si="2"/>
        <v>1673857.8900000001</v>
      </c>
      <c r="K25" s="18">
        <f t="shared" ca="1" si="2"/>
        <v>0</v>
      </c>
      <c r="L25" s="18">
        <f t="shared" ca="1" si="2"/>
        <v>0</v>
      </c>
      <c r="M25" s="18">
        <f t="shared" ca="1" si="2"/>
        <v>18480601.639999989</v>
      </c>
      <c r="N25" s="18">
        <f t="shared" ca="1" si="3"/>
        <v>1852384954.8499601</v>
      </c>
      <c r="O25" s="18">
        <f t="shared" ca="1" si="3"/>
        <v>1920540.03</v>
      </c>
      <c r="P25" s="18">
        <f t="shared" ca="1" si="3"/>
        <v>192476169.26999998</v>
      </c>
      <c r="Q25" s="18">
        <f t="shared" ca="1" si="3"/>
        <v>0</v>
      </c>
      <c r="R25" s="18">
        <f t="shared" ca="1" si="3"/>
        <v>0</v>
      </c>
      <c r="S25" s="18">
        <f t="shared" ca="1" si="3"/>
        <v>2068739.53</v>
      </c>
      <c r="T25" s="18">
        <f t="shared" ca="1" si="3"/>
        <v>31643871.5699999</v>
      </c>
      <c r="U25" s="19">
        <f t="shared" ca="1" si="1"/>
        <v>2211490083.0899606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357644.36</v>
      </c>
      <c r="E26" s="18">
        <f t="shared" ca="1" si="2"/>
        <v>529766.76</v>
      </c>
      <c r="F26" s="18">
        <f t="shared" ca="1" si="2"/>
        <v>11283193.49</v>
      </c>
      <c r="G26" s="18">
        <f t="shared" ca="1" si="2"/>
        <v>562447.52</v>
      </c>
      <c r="H26" s="18">
        <f t="shared" ca="1" si="2"/>
        <v>6613205.8199999994</v>
      </c>
      <c r="I26" s="18">
        <f t="shared" ca="1" si="2"/>
        <v>5336339.5199999996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18478.87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24701076.34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5189405.01</v>
      </c>
      <c r="E27" s="18">
        <f t="shared" ca="1" si="2"/>
        <v>20707561.359999999</v>
      </c>
      <c r="F27" s="18">
        <f t="shared" ca="1" si="2"/>
        <v>205856370.78</v>
      </c>
      <c r="G27" s="18">
        <f t="shared" ca="1" si="2"/>
        <v>64772180.799999997</v>
      </c>
      <c r="H27" s="18">
        <f t="shared" ca="1" si="2"/>
        <v>124564854.67</v>
      </c>
      <c r="I27" s="18">
        <f t="shared" ca="1" si="2"/>
        <v>142563303.88999999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66477.850000000006</v>
      </c>
      <c r="N27" s="18">
        <f t="shared" ca="1" si="3"/>
        <v>12707478.390000001</v>
      </c>
      <c r="O27" s="18">
        <f t="shared" ca="1" si="3"/>
        <v>0</v>
      </c>
      <c r="P27" s="18">
        <f t="shared" ca="1" si="3"/>
        <v>4613000.9800000004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581040633.73000002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2618971.5499999998</v>
      </c>
      <c r="E28" s="18">
        <f t="shared" ca="1" si="2"/>
        <v>14868033.640000001</v>
      </c>
      <c r="F28" s="18">
        <f t="shared" ca="1" si="2"/>
        <v>163586575.58000001</v>
      </c>
      <c r="G28" s="18">
        <f t="shared" ca="1" si="2"/>
        <v>2609330.66</v>
      </c>
      <c r="H28" s="18">
        <f t="shared" ca="1" si="2"/>
        <v>41961767.200000003</v>
      </c>
      <c r="I28" s="18">
        <f t="shared" ca="1" si="2"/>
        <v>109667101.39</v>
      </c>
      <c r="J28" s="18">
        <f t="shared" ca="1" si="2"/>
        <v>211079.38</v>
      </c>
      <c r="K28" s="18">
        <f t="shared" ca="1" si="2"/>
        <v>0</v>
      </c>
      <c r="L28" s="18">
        <f t="shared" ca="1" si="2"/>
        <v>0</v>
      </c>
      <c r="M28" s="18">
        <f t="shared" ca="1" si="2"/>
        <v>4018188.82</v>
      </c>
      <c r="N28" s="18">
        <f t="shared" ca="1" si="3"/>
        <v>179532084.41</v>
      </c>
      <c r="O28" s="18">
        <f t="shared" ca="1" si="3"/>
        <v>256361.74</v>
      </c>
      <c r="P28" s="18">
        <f t="shared" ca="1" si="3"/>
        <v>15783228.960000001</v>
      </c>
      <c r="Q28" s="18">
        <f t="shared" ca="1" si="3"/>
        <v>0</v>
      </c>
      <c r="R28" s="18">
        <f t="shared" ca="1" si="3"/>
        <v>0</v>
      </c>
      <c r="S28" s="18">
        <f t="shared" ca="1" si="3"/>
        <v>312876.80000000005</v>
      </c>
      <c r="T28" s="18">
        <f t="shared" ca="1" si="3"/>
        <v>3264723.63</v>
      </c>
      <c r="U28" s="19">
        <f t="shared" ca="1" si="1"/>
        <v>538690323.75999999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37854.479999999996</v>
      </c>
      <c r="E29" s="18">
        <f t="shared" ca="1" si="2"/>
        <v>355814.68</v>
      </c>
      <c r="F29" s="18">
        <f t="shared" ca="1" si="2"/>
        <v>3154100.84</v>
      </c>
      <c r="G29" s="18">
        <f t="shared" ca="1" si="2"/>
        <v>61244.25</v>
      </c>
      <c r="H29" s="18">
        <f t="shared" ca="1" si="2"/>
        <v>4921976.0199999996</v>
      </c>
      <c r="I29" s="18">
        <f t="shared" ca="1" si="2"/>
        <v>6585615.3899999997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15116605.66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4376809.7186000003</v>
      </c>
      <c r="E30" s="18">
        <f t="shared" ca="1" si="2"/>
        <v>54644957.278700002</v>
      </c>
      <c r="F30" s="18">
        <f t="shared" ca="1" si="2"/>
        <v>199157130.43700001</v>
      </c>
      <c r="G30" s="18">
        <f t="shared" ca="1" si="2"/>
        <v>14721200.947900001</v>
      </c>
      <c r="H30" s="18">
        <f t="shared" ca="1" si="2"/>
        <v>109427617.70519999</v>
      </c>
      <c r="I30" s="18">
        <f t="shared" ca="1" si="2"/>
        <v>81893642.408000007</v>
      </c>
      <c r="J30" s="18">
        <f t="shared" ca="1" si="2"/>
        <v>267863.2</v>
      </c>
      <c r="K30" s="18">
        <f t="shared" ca="1" si="2"/>
        <v>0</v>
      </c>
      <c r="L30" s="18">
        <f t="shared" ca="1" si="2"/>
        <v>0</v>
      </c>
      <c r="M30" s="18">
        <f t="shared" ca="1" si="2"/>
        <v>7662814.4600000009</v>
      </c>
      <c r="N30" s="18">
        <f t="shared" ca="1" si="3"/>
        <v>275390828.59999996</v>
      </c>
      <c r="O30" s="18">
        <f t="shared" ca="1" si="3"/>
        <v>11328664.629999999</v>
      </c>
      <c r="P30" s="18">
        <f t="shared" ca="1" si="3"/>
        <v>2873621.97</v>
      </c>
      <c r="Q30" s="18">
        <f t="shared" ca="1" si="3"/>
        <v>0</v>
      </c>
      <c r="R30" s="18">
        <f t="shared" ca="1" si="3"/>
        <v>536574.94999999995</v>
      </c>
      <c r="S30" s="18">
        <f t="shared" ca="1" si="3"/>
        <v>31632916.34</v>
      </c>
      <c r="T30" s="18">
        <f t="shared" ca="1" si="3"/>
        <v>3465444.58</v>
      </c>
      <c r="U30" s="19">
        <f t="shared" ca="1" si="1"/>
        <v>797380087.22540009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724479.39</v>
      </c>
      <c r="E31" s="18">
        <f t="shared" ca="1" si="2"/>
        <v>10548022.66</v>
      </c>
      <c r="F31" s="18">
        <f t="shared" ca="1" si="2"/>
        <v>12647466.920000002</v>
      </c>
      <c r="G31" s="18">
        <f t="shared" ca="1" si="2"/>
        <v>92774.47</v>
      </c>
      <c r="H31" s="18">
        <f t="shared" ca="1" si="2"/>
        <v>13899069.779999999</v>
      </c>
      <c r="I31" s="18">
        <f t="shared" ca="1" si="2"/>
        <v>4444100.3099999996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797982.53999999992</v>
      </c>
      <c r="N31" s="18">
        <f t="shared" ca="1" si="3"/>
        <v>30513604.420000002</v>
      </c>
      <c r="O31" s="18">
        <f t="shared" ca="1" si="3"/>
        <v>0</v>
      </c>
      <c r="P31" s="18">
        <f t="shared" ca="1" si="3"/>
        <v>893088.15999999992</v>
      </c>
      <c r="Q31" s="18">
        <f t="shared" ca="1" si="3"/>
        <v>0</v>
      </c>
      <c r="R31" s="18">
        <f t="shared" ca="1" si="3"/>
        <v>0</v>
      </c>
      <c r="S31" s="18">
        <f t="shared" ca="1" si="3"/>
        <v>14022</v>
      </c>
      <c r="T31" s="18">
        <f t="shared" ca="1" si="3"/>
        <v>0</v>
      </c>
      <c r="U31" s="19">
        <f t="shared" ca="1" si="1"/>
        <v>74574610.650000006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13063175.84014</v>
      </c>
      <c r="E32" s="18">
        <f t="shared" ca="1" si="2"/>
        <v>50558316.005296007</v>
      </c>
      <c r="F32" s="18">
        <f t="shared" ca="1" si="2"/>
        <v>200963362.27893201</v>
      </c>
      <c r="G32" s="18">
        <f t="shared" ca="1" si="2"/>
        <v>36794068.976711005</v>
      </c>
      <c r="H32" s="18">
        <f t="shared" ca="1" si="2"/>
        <v>125206555.97226201</v>
      </c>
      <c r="I32" s="18">
        <f t="shared" ca="1" si="2"/>
        <v>108629424.710039</v>
      </c>
      <c r="J32" s="18">
        <f t="shared" ca="1" si="2"/>
        <v>269544.62</v>
      </c>
      <c r="K32" s="18">
        <f t="shared" ca="1" si="2"/>
        <v>0</v>
      </c>
      <c r="L32" s="18">
        <f t="shared" ca="1" si="2"/>
        <v>0</v>
      </c>
      <c r="M32" s="18">
        <f t="shared" ca="1" si="2"/>
        <v>4781307.9800000004</v>
      </c>
      <c r="N32" s="18">
        <f t="shared" ca="1" si="3"/>
        <v>148991556.92000002</v>
      </c>
      <c r="O32" s="18">
        <f t="shared" ca="1" si="3"/>
        <v>537298.26</v>
      </c>
      <c r="P32" s="18">
        <f t="shared" ca="1" si="3"/>
        <v>28476424.57</v>
      </c>
      <c r="Q32" s="18">
        <f t="shared" ca="1" si="3"/>
        <v>0</v>
      </c>
      <c r="R32" s="18">
        <f t="shared" ca="1" si="3"/>
        <v>0</v>
      </c>
      <c r="S32" s="18">
        <f t="shared" ca="1" si="3"/>
        <v>716976.22</v>
      </c>
      <c r="T32" s="18">
        <f t="shared" ca="1" si="3"/>
        <v>3789107.56</v>
      </c>
      <c r="U32" s="19">
        <f t="shared" ca="1" si="1"/>
        <v>722777119.91338003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3294018.0299998568</v>
      </c>
      <c r="E33" s="18">
        <f t="shared" ca="1" si="2"/>
        <v>28402321.209996145</v>
      </c>
      <c r="F33" s="18">
        <f t="shared" ca="1" si="2"/>
        <v>84151974.899999976</v>
      </c>
      <c r="G33" s="18">
        <f t="shared" ca="1" si="2"/>
        <v>692440.94999999972</v>
      </c>
      <c r="H33" s="18">
        <f t="shared" ca="1" si="2"/>
        <v>6800540.9599999981</v>
      </c>
      <c r="I33" s="18">
        <f t="shared" ca="1" si="2"/>
        <v>16782322.72000001</v>
      </c>
      <c r="J33" s="18">
        <f t="shared" ca="1" si="2"/>
        <v>41492.130000000005</v>
      </c>
      <c r="K33" s="18">
        <f t="shared" ca="1" si="2"/>
        <v>0</v>
      </c>
      <c r="L33" s="18">
        <f t="shared" ca="1" si="2"/>
        <v>0</v>
      </c>
      <c r="M33" s="18">
        <f t="shared" ca="1" si="2"/>
        <v>7864159.7599999988</v>
      </c>
      <c r="N33" s="18">
        <f t="shared" ca="1" si="3"/>
        <v>177575143.71999922</v>
      </c>
      <c r="O33" s="18">
        <f t="shared" ca="1" si="3"/>
        <v>0</v>
      </c>
      <c r="P33" s="18">
        <f t="shared" ca="1" si="3"/>
        <v>16494125.639999999</v>
      </c>
      <c r="Q33" s="18">
        <f t="shared" ca="1" si="3"/>
        <v>0</v>
      </c>
      <c r="R33" s="18">
        <f t="shared" ca="1" si="3"/>
        <v>0</v>
      </c>
      <c r="S33" s="18">
        <f t="shared" ca="1" si="3"/>
        <v>50610</v>
      </c>
      <c r="T33" s="18">
        <f t="shared" ca="1" si="3"/>
        <v>739202.96999999962</v>
      </c>
      <c r="U33" s="19">
        <f t="shared" ca="1" si="1"/>
        <v>342888352.98999524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433420.23000000347</v>
      </c>
      <c r="E34" s="18">
        <f t="shared" ca="1" si="2"/>
        <v>6950658.1499999771</v>
      </c>
      <c r="F34" s="18">
        <f t="shared" ca="1" si="2"/>
        <v>625181.1100000001</v>
      </c>
      <c r="G34" s="18">
        <f t="shared" ca="1" si="2"/>
        <v>0</v>
      </c>
      <c r="H34" s="18">
        <f t="shared" ca="1" si="2"/>
        <v>88747.449999999968</v>
      </c>
      <c r="I34" s="18">
        <f t="shared" ca="1" si="2"/>
        <v>1453618.4100000034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2328825.6699999995</v>
      </c>
      <c r="N34" s="18">
        <f t="shared" ca="1" si="3"/>
        <v>48967190.70000001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60847641.719999999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1932214.8</v>
      </c>
      <c r="E35" s="18">
        <f t="shared" ca="1" si="2"/>
        <v>20762127.739999998</v>
      </c>
      <c r="F35" s="18">
        <f t="shared" ca="1" si="2"/>
        <v>10037365.66</v>
      </c>
      <c r="G35" s="18">
        <f t="shared" ca="1" si="2"/>
        <v>2917226.85</v>
      </c>
      <c r="H35" s="18">
        <f t="shared" ca="1" si="2"/>
        <v>3587379.71</v>
      </c>
      <c r="I35" s="18">
        <f t="shared" ca="1" si="2"/>
        <v>1301469735.5500002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1340706050.3100002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1348031</v>
      </c>
      <c r="E36" s="18">
        <f t="shared" ca="1" si="2"/>
        <v>5264855</v>
      </c>
      <c r="F36" s="18">
        <f t="shared" ca="1" si="2"/>
        <v>3014236</v>
      </c>
      <c r="G36" s="18">
        <f t="shared" ca="1" si="2"/>
        <v>295293</v>
      </c>
      <c r="H36" s="18">
        <f t="shared" ca="1" si="2"/>
        <v>4578877</v>
      </c>
      <c r="I36" s="18">
        <f t="shared" ca="1" si="2"/>
        <v>5492890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19994182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5967087.1499999994</v>
      </c>
      <c r="E38" s="18">
        <f t="shared" ca="1" si="4"/>
        <v>26632247.860000003</v>
      </c>
      <c r="F38" s="18">
        <f t="shared" ca="1" si="4"/>
        <v>70555963.780000001</v>
      </c>
      <c r="G38" s="18">
        <f t="shared" ca="1" si="4"/>
        <v>2176475.61</v>
      </c>
      <c r="H38" s="18">
        <f t="shared" ca="1" si="4"/>
        <v>11894813.549999999</v>
      </c>
      <c r="I38" s="18">
        <f t="shared" ca="1" si="4"/>
        <v>24998015.390000001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380347.14</v>
      </c>
      <c r="N38" s="18">
        <f t="shared" ca="1" si="4"/>
        <v>22770930.420000002</v>
      </c>
      <c r="O38" s="18">
        <f t="shared" ca="1" si="4"/>
        <v>0</v>
      </c>
      <c r="P38" s="18">
        <f t="shared" ca="1" si="4"/>
        <v>265577.25</v>
      </c>
      <c r="Q38" s="18">
        <f t="shared" ca="1" si="4"/>
        <v>699829.33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166341287.47999999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5367223.25</v>
      </c>
      <c r="E39" s="18">
        <f t="shared" ca="1" si="4"/>
        <v>9569653.3800000008</v>
      </c>
      <c r="F39" s="18">
        <f t="shared" ca="1" si="4"/>
        <v>110856.5</v>
      </c>
      <c r="G39" s="18">
        <f t="shared" ca="1" si="4"/>
        <v>0</v>
      </c>
      <c r="H39" s="18">
        <f t="shared" ca="1" si="4"/>
        <v>0</v>
      </c>
      <c r="I39" s="18">
        <f t="shared" ca="1" si="4"/>
        <v>1344272.7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16392005.83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653001.715616</v>
      </c>
      <c r="E40" s="18">
        <f t="shared" ca="1" si="4"/>
        <v>10742985.173610002</v>
      </c>
      <c r="F40" s="18">
        <f t="shared" ca="1" si="4"/>
        <v>37673771.702126004</v>
      </c>
      <c r="G40" s="18">
        <f t="shared" ca="1" si="4"/>
        <v>13432598.060000001</v>
      </c>
      <c r="H40" s="18">
        <f t="shared" ca="1" si="4"/>
        <v>58002976.349999994</v>
      </c>
      <c r="I40" s="18">
        <f t="shared" ca="1" si="4"/>
        <v>5971115.68609</v>
      </c>
      <c r="J40" s="18">
        <f t="shared" ca="1" si="4"/>
        <v>13535.83</v>
      </c>
      <c r="K40" s="18">
        <f t="shared" ca="1" si="4"/>
        <v>0</v>
      </c>
      <c r="L40" s="18">
        <f t="shared" ca="1" si="4"/>
        <v>0</v>
      </c>
      <c r="M40" s="18">
        <f t="shared" ca="1" si="4"/>
        <v>530461.37</v>
      </c>
      <c r="N40" s="18">
        <f t="shared" ca="1" si="5"/>
        <v>25341376.68</v>
      </c>
      <c r="O40" s="18">
        <f t="shared" ca="1" si="5"/>
        <v>0</v>
      </c>
      <c r="P40" s="18">
        <f t="shared" ca="1" si="5"/>
        <v>766673.88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157716.73000000001</v>
      </c>
      <c r="U40" s="19">
        <f t="shared" ca="1" si="1"/>
        <v>153286213.17744198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312560.29000000004</v>
      </c>
      <c r="E41" s="18">
        <f t="shared" ca="1" si="4"/>
        <v>256962.03999999998</v>
      </c>
      <c r="F41" s="18">
        <f t="shared" ca="1" si="4"/>
        <v>1581277.1600000001</v>
      </c>
      <c r="G41" s="18">
        <f t="shared" ca="1" si="4"/>
        <v>0</v>
      </c>
      <c r="H41" s="18">
        <f t="shared" ca="1" si="4"/>
        <v>1896381.28</v>
      </c>
      <c r="I41" s="18">
        <f t="shared" ca="1" si="4"/>
        <v>674892.14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4722072.91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144425.50999999643</v>
      </c>
      <c r="E43" s="18">
        <f t="shared" ca="1" si="4"/>
        <v>127372.47000000881</v>
      </c>
      <c r="F43" s="18">
        <f t="shared" ca="1" si="4"/>
        <v>17663239.899999999</v>
      </c>
      <c r="G43" s="18">
        <f t="shared" ca="1" si="4"/>
        <v>0</v>
      </c>
      <c r="H43" s="18">
        <f t="shared" ca="1" si="4"/>
        <v>61758.540000000008</v>
      </c>
      <c r="I43" s="18">
        <f t="shared" ca="1" si="4"/>
        <v>8911967.500000013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26908763.920000017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744748.91999999678</v>
      </c>
      <c r="E44" s="18">
        <f t="shared" ca="1" si="4"/>
        <v>368127.19999999949</v>
      </c>
      <c r="F44" s="18">
        <f t="shared" ca="1" si="4"/>
        <v>201785.93000000034</v>
      </c>
      <c r="G44" s="18">
        <f t="shared" ca="1" si="4"/>
        <v>0</v>
      </c>
      <c r="H44" s="18">
        <f t="shared" ca="1" si="4"/>
        <v>427.18</v>
      </c>
      <c r="I44" s="18">
        <f t="shared" ca="1" si="4"/>
        <v>601531.38999999803</v>
      </c>
      <c r="J44" s="18">
        <f t="shared" ca="1" si="4"/>
        <v>4200</v>
      </c>
      <c r="K44" s="18">
        <f t="shared" ca="1" si="4"/>
        <v>0</v>
      </c>
      <c r="L44" s="18">
        <f t="shared" ca="1" si="4"/>
        <v>0</v>
      </c>
      <c r="M44" s="18">
        <f t="shared" ca="1" si="4"/>
        <v>2655923.0900000008</v>
      </c>
      <c r="N44" s="18">
        <f t="shared" ca="1" si="5"/>
        <v>44956340.329999827</v>
      </c>
      <c r="O44" s="18">
        <f t="shared" ca="1" si="5"/>
        <v>0</v>
      </c>
      <c r="P44" s="18">
        <f t="shared" ca="1" si="5"/>
        <v>551447.84999999986</v>
      </c>
      <c r="Q44" s="18">
        <f t="shared" ca="1" si="5"/>
        <v>0</v>
      </c>
      <c r="R44" s="18">
        <f t="shared" ca="1" si="5"/>
        <v>0</v>
      </c>
      <c r="S44" s="18">
        <f t="shared" ca="1" si="5"/>
        <v>7680</v>
      </c>
      <c r="T44" s="18">
        <f t="shared" ca="1" si="5"/>
        <v>81200.929999999993</v>
      </c>
      <c r="U44" s="19">
        <f t="shared" ca="1" si="1"/>
        <v>50173412.819999821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532449.36000000406</v>
      </c>
      <c r="E45" s="18">
        <f t="shared" ca="1" si="4"/>
        <v>1068566.5400000145</v>
      </c>
      <c r="F45" s="18">
        <f t="shared" ca="1" si="4"/>
        <v>3074162.3899999983</v>
      </c>
      <c r="G45" s="18">
        <f t="shared" ca="1" si="4"/>
        <v>0</v>
      </c>
      <c r="H45" s="18">
        <f t="shared" ca="1" si="4"/>
        <v>6425611.459999999</v>
      </c>
      <c r="I45" s="18">
        <f t="shared" ca="1" si="4"/>
        <v>472892.51000000042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1538596.3000000007</v>
      </c>
      <c r="O45" s="18">
        <f t="shared" ca="1" si="5"/>
        <v>0</v>
      </c>
      <c r="P45" s="18">
        <f t="shared" ca="1" si="5"/>
        <v>-87888.399999999965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100354.84999999998</v>
      </c>
      <c r="U45" s="19">
        <f t="shared" ca="1" si="1"/>
        <v>13128271.170000015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39497.17</v>
      </c>
      <c r="E46" s="18">
        <f t="shared" ca="1" si="4"/>
        <v>5202246.62</v>
      </c>
      <c r="F46" s="18">
        <f t="shared" ca="1" si="4"/>
        <v>17316868.98</v>
      </c>
      <c r="G46" s="18">
        <f t="shared" ca="1" si="4"/>
        <v>327293.05999999994</v>
      </c>
      <c r="H46" s="18">
        <f t="shared" ca="1" si="4"/>
        <v>15768026.530000001</v>
      </c>
      <c r="I46" s="18">
        <f t="shared" ca="1" si="4"/>
        <v>2903257.7199999997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41557190.079999998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1045.0999999999999</v>
      </c>
      <c r="E47" s="18">
        <f t="shared" ca="1" si="4"/>
        <v>14395.92</v>
      </c>
      <c r="F47" s="18">
        <f t="shared" ca="1" si="4"/>
        <v>79085.190000000031</v>
      </c>
      <c r="G47" s="18">
        <f t="shared" ca="1" si="4"/>
        <v>0</v>
      </c>
      <c r="H47" s="18">
        <f t="shared" ca="1" si="4"/>
        <v>14491.980000000001</v>
      </c>
      <c r="I47" s="18">
        <f t="shared" ca="1" si="4"/>
        <v>93485.62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202503.81000000003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451471.94</v>
      </c>
      <c r="E49" s="18">
        <f t="shared" ca="1" si="4"/>
        <v>7392749.7599999998</v>
      </c>
      <c r="F49" s="18">
        <f t="shared" ca="1" si="4"/>
        <v>36885887.460000001</v>
      </c>
      <c r="G49" s="18">
        <f t="shared" ca="1" si="4"/>
        <v>53024.13</v>
      </c>
      <c r="H49" s="18">
        <f t="shared" ca="1" si="4"/>
        <v>152272.85999999999</v>
      </c>
      <c r="I49" s="18">
        <f t="shared" ca="1" si="4"/>
        <v>1194318.5000000002</v>
      </c>
      <c r="J49" s="18">
        <f t="shared" ca="1" si="4"/>
        <v>0</v>
      </c>
      <c r="K49" s="18">
        <f t="shared" ca="1" si="4"/>
        <v>0</v>
      </c>
      <c r="L49" s="18">
        <f t="shared" ca="1" si="4"/>
        <v>244677.72</v>
      </c>
      <c r="M49" s="18">
        <f t="shared" ca="1" si="4"/>
        <v>161941.47</v>
      </c>
      <c r="N49" s="18">
        <f t="shared" ca="1" si="5"/>
        <v>75906651.239999995</v>
      </c>
      <c r="O49" s="18">
        <f t="shared" ca="1" si="5"/>
        <v>686720</v>
      </c>
      <c r="P49" s="18">
        <f t="shared" ca="1" si="5"/>
        <v>2230906.04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25242.75</v>
      </c>
      <c r="U49" s="19">
        <f t="shared" ca="1" si="1"/>
        <v>125389426.37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183611.91</v>
      </c>
      <c r="E50" s="18">
        <f t="shared" ca="1" si="4"/>
        <v>470927</v>
      </c>
      <c r="F50" s="18">
        <f t="shared" ca="1" si="4"/>
        <v>300207.89</v>
      </c>
      <c r="G50" s="18">
        <f t="shared" ca="1" si="4"/>
        <v>0</v>
      </c>
      <c r="H50" s="18">
        <f t="shared" ca="1" si="4"/>
        <v>604291.27</v>
      </c>
      <c r="I50" s="18">
        <f t="shared" ca="1" si="4"/>
        <v>830962.5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2390000.5700000003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3725553.55</v>
      </c>
      <c r="F52" s="18">
        <f t="shared" ca="1" si="4"/>
        <v>41076657.18</v>
      </c>
      <c r="G52" s="18">
        <f t="shared" ca="1" si="4"/>
        <v>239644.37</v>
      </c>
      <c r="H52" s="18">
        <f t="shared" ca="1" si="4"/>
        <v>1679247.34</v>
      </c>
      <c r="I52" s="18">
        <f t="shared" ca="1" si="4"/>
        <v>3137581.33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49858683.769999996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11777.69</v>
      </c>
      <c r="E53" s="18">
        <f t="shared" ca="1" si="4"/>
        <v>2183829.29</v>
      </c>
      <c r="F53" s="18">
        <f t="shared" ca="1" si="4"/>
        <v>21.88</v>
      </c>
      <c r="G53" s="18">
        <f t="shared" ca="1" si="4"/>
        <v>0</v>
      </c>
      <c r="H53" s="18">
        <f t="shared" ca="1" si="4"/>
        <v>0</v>
      </c>
      <c r="I53" s="18">
        <f t="shared" ca="1" si="4"/>
        <v>2057.0700000000002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ref="U53:U54" ca="1" si="6">+SUM(D53:T53)</f>
        <v>2197685.9299999997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ref="D54:S69" ca="1" si="7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7"/>
        <v>0</v>
      </c>
      <c r="F54" s="18">
        <f t="shared" ca="1" si="7"/>
        <v>0</v>
      </c>
      <c r="G54" s="18">
        <f t="shared" ca="1" si="7"/>
        <v>0</v>
      </c>
      <c r="H54" s="18">
        <f t="shared" ca="1" si="7"/>
        <v>0</v>
      </c>
      <c r="I54" s="18">
        <f t="shared" ca="1" si="7"/>
        <v>0</v>
      </c>
      <c r="J54" s="18">
        <f t="shared" ca="1" si="7"/>
        <v>0</v>
      </c>
      <c r="K54" s="18">
        <f t="shared" ca="1" si="7"/>
        <v>0</v>
      </c>
      <c r="L54" s="18">
        <f t="shared" ca="1" si="7"/>
        <v>0</v>
      </c>
      <c r="M54" s="18">
        <f t="shared" ca="1" si="7"/>
        <v>0</v>
      </c>
      <c r="N54" s="18">
        <f t="shared" ca="1" si="7"/>
        <v>0</v>
      </c>
      <c r="O54" s="18">
        <f t="shared" ca="1" si="7"/>
        <v>0</v>
      </c>
      <c r="P54" s="18">
        <f t="shared" ca="1" si="7"/>
        <v>0</v>
      </c>
      <c r="Q54" s="18">
        <f t="shared" ca="1" si="7"/>
        <v>0</v>
      </c>
      <c r="R54" s="18">
        <f t="shared" ca="1" si="7"/>
        <v>0</v>
      </c>
      <c r="S54" s="18">
        <f t="shared" ca="1" si="7"/>
        <v>0</v>
      </c>
      <c r="T54" s="18">
        <f t="shared" ref="N54:T69" ca="1" si="8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6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7"/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8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8">
        <f t="shared" ca="1" si="8"/>
        <v>0</v>
      </c>
      <c r="S56" s="18">
        <f t="shared" ca="1" si="8"/>
        <v>0</v>
      </c>
      <c r="T56" s="18">
        <f t="shared" ca="1" si="8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8">
        <f t="shared" ca="1" si="8"/>
        <v>0</v>
      </c>
      <c r="S57" s="18">
        <f t="shared" ca="1" si="8"/>
        <v>0</v>
      </c>
      <c r="T57" s="18">
        <f t="shared" ca="1" si="8"/>
        <v>0</v>
      </c>
      <c r="U57" s="19">
        <f t="shared" ca="1" si="1"/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8">
        <f t="shared" ca="1" si="8"/>
        <v>0</v>
      </c>
      <c r="S58" s="18">
        <f t="shared" ca="1" si="8"/>
        <v>0</v>
      </c>
      <c r="T58" s="18">
        <f t="shared" ca="1" si="8"/>
        <v>0</v>
      </c>
      <c r="U58" s="19">
        <f t="shared" ca="1" si="1"/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8">
        <f t="shared" ca="1" si="8"/>
        <v>0</v>
      </c>
      <c r="S59" s="18">
        <f t="shared" ca="1" si="8"/>
        <v>0</v>
      </c>
      <c r="T59" s="18">
        <f t="shared" ca="1" si="8"/>
        <v>0</v>
      </c>
      <c r="U59" s="19">
        <f t="shared" ref="U59" ca="1" si="9">+SUM(D59:T59)</f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8">
        <f t="shared" ca="1" si="8"/>
        <v>0</v>
      </c>
      <c r="S60" s="18">
        <f t="shared" ca="1" si="8"/>
        <v>0</v>
      </c>
      <c r="T60" s="18">
        <f t="shared" ca="1" si="8"/>
        <v>0</v>
      </c>
      <c r="U60" s="19">
        <f t="shared" ref="U60:U75" ca="1" si="10">+SUM(D60:T60)</f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8">
        <f t="shared" ca="1" si="8"/>
        <v>0</v>
      </c>
      <c r="S61" s="18">
        <f t="shared" ca="1" si="8"/>
        <v>0</v>
      </c>
      <c r="T61" s="18">
        <f t="shared" ca="1" si="8"/>
        <v>0</v>
      </c>
      <c r="U61" s="19">
        <f t="shared" ca="1" si="10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8">
        <f t="shared" ca="1" si="8"/>
        <v>0</v>
      </c>
      <c r="S62" s="18">
        <f t="shared" ca="1" si="8"/>
        <v>0</v>
      </c>
      <c r="T62" s="18">
        <f t="shared" ca="1" si="8"/>
        <v>0</v>
      </c>
      <c r="U62" s="19">
        <f t="shared" ca="1" si="10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8">
        <f t="shared" ca="1" si="8"/>
        <v>0</v>
      </c>
      <c r="S63" s="18">
        <f t="shared" ca="1" si="8"/>
        <v>0</v>
      </c>
      <c r="T63" s="18">
        <f t="shared" ca="1" si="8"/>
        <v>0</v>
      </c>
      <c r="U63" s="19">
        <f t="shared" ca="1" si="10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8">
        <f t="shared" ca="1" si="8"/>
        <v>0</v>
      </c>
      <c r="S64" s="18">
        <f t="shared" ca="1" si="8"/>
        <v>0</v>
      </c>
      <c r="T64" s="18">
        <f t="shared" ca="1" si="8"/>
        <v>0</v>
      </c>
      <c r="U64" s="19">
        <f t="shared" ca="1" si="10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8">
        <f t="shared" ca="1" si="8"/>
        <v>0</v>
      </c>
      <c r="S65" s="18">
        <f t="shared" ca="1" si="8"/>
        <v>0</v>
      </c>
      <c r="T65" s="18">
        <f t="shared" ca="1" si="8"/>
        <v>0</v>
      </c>
      <c r="U65" s="19">
        <f t="shared" ca="1" si="10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8">
        <f t="shared" ca="1" si="8"/>
        <v>0</v>
      </c>
      <c r="S66" s="18">
        <f t="shared" ca="1" si="8"/>
        <v>0</v>
      </c>
      <c r="T66" s="18">
        <f t="shared" ca="1" si="8"/>
        <v>0</v>
      </c>
      <c r="U66" s="19">
        <f t="shared" ca="1" si="10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8">
        <f t="shared" ca="1" si="8"/>
        <v>0</v>
      </c>
      <c r="S67" s="18">
        <f t="shared" ca="1" si="8"/>
        <v>0</v>
      </c>
      <c r="T67" s="18">
        <f t="shared" ca="1" si="8"/>
        <v>0</v>
      </c>
      <c r="U67" s="19">
        <f t="shared" ca="1" si="10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8">
        <f t="shared" ca="1" si="8"/>
        <v>0</v>
      </c>
      <c r="S68" s="18">
        <f t="shared" ca="1" si="8"/>
        <v>0</v>
      </c>
      <c r="T68" s="18">
        <f t="shared" ca="1" si="8"/>
        <v>0</v>
      </c>
      <c r="U68" s="19">
        <f t="shared" ca="1" si="10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8">
        <f t="shared" ca="1" si="8"/>
        <v>0</v>
      </c>
      <c r="S69" s="18">
        <f t="shared" ca="1" si="8"/>
        <v>0</v>
      </c>
      <c r="T69" s="18">
        <f t="shared" ca="1" si="8"/>
        <v>0</v>
      </c>
      <c r="U69" s="19">
        <f t="shared" ca="1" si="10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ref="D70:S75" ca="1" si="11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8">
        <f t="shared" ca="1" si="11"/>
        <v>0</v>
      </c>
      <c r="P70" s="18">
        <f t="shared" ca="1" si="11"/>
        <v>0</v>
      </c>
      <c r="Q70" s="18">
        <f t="shared" ca="1" si="11"/>
        <v>0</v>
      </c>
      <c r="R70" s="18">
        <f t="shared" ca="1" si="11"/>
        <v>0</v>
      </c>
      <c r="S70" s="18">
        <f t="shared" ca="1" si="11"/>
        <v>0</v>
      </c>
      <c r="T70" s="18">
        <f t="shared" ref="N70:T75" ca="1" si="12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10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11"/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2"/>
        <v>0</v>
      </c>
      <c r="O71" s="18">
        <f t="shared" ca="1" si="12"/>
        <v>0</v>
      </c>
      <c r="P71" s="18">
        <f t="shared" ca="1" si="12"/>
        <v>0</v>
      </c>
      <c r="Q71" s="18">
        <f t="shared" ca="1" si="12"/>
        <v>0</v>
      </c>
      <c r="R71" s="18">
        <f t="shared" ca="1" si="12"/>
        <v>0</v>
      </c>
      <c r="S71" s="18">
        <f t="shared" ca="1" si="12"/>
        <v>0</v>
      </c>
      <c r="T71" s="18">
        <f t="shared" ca="1" si="12"/>
        <v>0</v>
      </c>
      <c r="U71" s="19">
        <f t="shared" ca="1" si="10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2"/>
        <v>0</v>
      </c>
      <c r="O72" s="18">
        <f t="shared" ca="1" si="12"/>
        <v>0</v>
      </c>
      <c r="P72" s="18">
        <f t="shared" ca="1" si="12"/>
        <v>0</v>
      </c>
      <c r="Q72" s="18">
        <f t="shared" ca="1" si="12"/>
        <v>0</v>
      </c>
      <c r="R72" s="18">
        <f t="shared" ca="1" si="12"/>
        <v>0</v>
      </c>
      <c r="S72" s="18">
        <f t="shared" ca="1" si="12"/>
        <v>0</v>
      </c>
      <c r="T72" s="18">
        <f t="shared" ca="1" si="12"/>
        <v>0</v>
      </c>
      <c r="U72" s="19">
        <f t="shared" ca="1" si="10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2"/>
        <v>0</v>
      </c>
      <c r="O73" s="18">
        <f t="shared" ca="1" si="12"/>
        <v>0</v>
      </c>
      <c r="P73" s="18">
        <f t="shared" ca="1" si="12"/>
        <v>0</v>
      </c>
      <c r="Q73" s="18">
        <f t="shared" ca="1" si="12"/>
        <v>0</v>
      </c>
      <c r="R73" s="18">
        <f t="shared" ca="1" si="12"/>
        <v>0</v>
      </c>
      <c r="S73" s="18">
        <f t="shared" ca="1" si="12"/>
        <v>0</v>
      </c>
      <c r="T73" s="18">
        <f t="shared" ca="1" si="12"/>
        <v>0</v>
      </c>
      <c r="U73" s="19">
        <f t="shared" ca="1" si="10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2"/>
        <v>0</v>
      </c>
      <c r="O74" s="18">
        <f t="shared" ca="1" si="12"/>
        <v>0</v>
      </c>
      <c r="P74" s="18">
        <f t="shared" ca="1" si="12"/>
        <v>0</v>
      </c>
      <c r="Q74" s="18">
        <f t="shared" ca="1" si="12"/>
        <v>0</v>
      </c>
      <c r="R74" s="18">
        <f t="shared" ca="1" si="12"/>
        <v>0</v>
      </c>
      <c r="S74" s="18">
        <f t="shared" ca="1" si="12"/>
        <v>0</v>
      </c>
      <c r="T74" s="18">
        <f t="shared" ca="1" si="12"/>
        <v>0</v>
      </c>
      <c r="U74" s="19">
        <f t="shared" ca="1" si="10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2"/>
        <v>0</v>
      </c>
      <c r="O75" s="18">
        <f t="shared" ca="1" si="12"/>
        <v>0</v>
      </c>
      <c r="P75" s="18">
        <f t="shared" ca="1" si="12"/>
        <v>0</v>
      </c>
      <c r="Q75" s="18">
        <f t="shared" ca="1" si="12"/>
        <v>0</v>
      </c>
      <c r="R75" s="18">
        <f t="shared" ca="1" si="12"/>
        <v>0</v>
      </c>
      <c r="S75" s="18">
        <f t="shared" ca="1" si="12"/>
        <v>0</v>
      </c>
      <c r="T75" s="18">
        <f t="shared" ca="1" si="12"/>
        <v>0</v>
      </c>
      <c r="U75" s="19">
        <f t="shared" ca="1" si="10"/>
        <v>0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U76" ca="1" si="13">SUMIF($C$7:$C$75,"HD",D$7:D$75)</f>
        <v>140385074.44437045</v>
      </c>
      <c r="E76" s="49">
        <f t="shared" ca="1" si="13"/>
        <v>878067283.27514982</v>
      </c>
      <c r="F76" s="49">
        <f t="shared" ca="1" si="13"/>
        <v>4203697027.9124227</v>
      </c>
      <c r="G76" s="49">
        <f t="shared" ca="1" si="13"/>
        <v>397259999.94461113</v>
      </c>
      <c r="H76" s="49">
        <f t="shared" ca="1" si="13"/>
        <v>1872761767.8174615</v>
      </c>
      <c r="I76" s="49">
        <f t="shared" ca="1" si="13"/>
        <v>4000366470.5555735</v>
      </c>
      <c r="J76" s="49">
        <f t="shared" ca="1" si="13"/>
        <v>32145909.659999996</v>
      </c>
      <c r="K76" s="49">
        <f t="shared" ca="1" si="13"/>
        <v>0</v>
      </c>
      <c r="L76" s="49">
        <f t="shared" ca="1" si="13"/>
        <v>187690121.53999999</v>
      </c>
      <c r="M76" s="49">
        <f t="shared" ca="1" si="13"/>
        <v>305177696.80000013</v>
      </c>
      <c r="N76" s="49">
        <f t="shared" ca="1" si="13"/>
        <v>8288460934.8599606</v>
      </c>
      <c r="O76" s="49">
        <f t="shared" ca="1" si="13"/>
        <v>66020979.329999991</v>
      </c>
      <c r="P76" s="49">
        <f t="shared" ca="1" si="13"/>
        <v>2839557320.0999994</v>
      </c>
      <c r="Q76" s="49">
        <f t="shared" ca="1" si="13"/>
        <v>9539242.6600000001</v>
      </c>
      <c r="R76" s="49">
        <f t="shared" ca="1" si="13"/>
        <v>536574.94999999995</v>
      </c>
      <c r="S76" s="49">
        <f t="shared" ca="1" si="13"/>
        <v>87678201.569999993</v>
      </c>
      <c r="T76" s="49">
        <f t="shared" ca="1" si="13"/>
        <v>416171932.37</v>
      </c>
      <c r="U76" s="49">
        <f t="shared" ca="1" si="13"/>
        <v>23725516537.789547</v>
      </c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U77" ca="1" si="14">SUMIF($C$7:$C$75,"H",D$7:D$75)+SUMIF($C$7:$C$75,"E",D$7:D$75)</f>
        <v>0</v>
      </c>
      <c r="E77" s="49">
        <f t="shared" ca="1" si="14"/>
        <v>0</v>
      </c>
      <c r="F77" s="49">
        <f t="shared" ca="1" si="14"/>
        <v>0</v>
      </c>
      <c r="G77" s="49">
        <f t="shared" ca="1" si="14"/>
        <v>0</v>
      </c>
      <c r="H77" s="49">
        <f t="shared" ca="1" si="14"/>
        <v>0</v>
      </c>
      <c r="I77" s="49">
        <f t="shared" ca="1" si="14"/>
        <v>0</v>
      </c>
      <c r="J77" s="49">
        <f t="shared" ca="1" si="14"/>
        <v>0</v>
      </c>
      <c r="K77" s="49">
        <f t="shared" ca="1" si="14"/>
        <v>0</v>
      </c>
      <c r="L77" s="49">
        <f t="shared" ca="1" si="14"/>
        <v>0</v>
      </c>
      <c r="M77" s="49">
        <f t="shared" ca="1" si="14"/>
        <v>0</v>
      </c>
      <c r="N77" s="49">
        <f t="shared" ca="1" si="14"/>
        <v>0</v>
      </c>
      <c r="O77" s="49">
        <f t="shared" ca="1" si="14"/>
        <v>0</v>
      </c>
      <c r="P77" s="49">
        <f t="shared" ca="1" si="14"/>
        <v>0</v>
      </c>
      <c r="Q77" s="49">
        <f t="shared" ca="1" si="14"/>
        <v>0</v>
      </c>
      <c r="R77" s="49">
        <f t="shared" ca="1" si="14"/>
        <v>0</v>
      </c>
      <c r="S77" s="49">
        <f t="shared" ca="1" si="14"/>
        <v>0</v>
      </c>
      <c r="T77" s="49">
        <f t="shared" ca="1" si="14"/>
        <v>0</v>
      </c>
      <c r="U77" s="49">
        <f t="shared" ca="1" si="14"/>
        <v>0</v>
      </c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U78" ca="1" si="15">D76+D77</f>
        <v>140385074.44437045</v>
      </c>
      <c r="E78" s="49">
        <f t="shared" ca="1" si="15"/>
        <v>878067283.27514982</v>
      </c>
      <c r="F78" s="49">
        <f ca="1">F76+F77</f>
        <v>4203697027.9124227</v>
      </c>
      <c r="G78" s="49">
        <f ca="1">G76+G77</f>
        <v>397259999.94461113</v>
      </c>
      <c r="H78" s="49">
        <f ca="1">H76+H77</f>
        <v>1872761767.8174615</v>
      </c>
      <c r="I78" s="49">
        <f ca="1">I76+I77</f>
        <v>4000366470.5555735</v>
      </c>
      <c r="J78" s="49">
        <f ca="1">J76+J77</f>
        <v>32145909.659999996</v>
      </c>
      <c r="K78" s="49">
        <f t="shared" ca="1" si="15"/>
        <v>0</v>
      </c>
      <c r="L78" s="49">
        <f t="shared" ca="1" si="15"/>
        <v>187690121.53999999</v>
      </c>
      <c r="M78" s="49">
        <f t="shared" ca="1" si="15"/>
        <v>305177696.80000013</v>
      </c>
      <c r="N78" s="49">
        <f t="shared" ca="1" si="15"/>
        <v>8288460934.8599606</v>
      </c>
      <c r="O78" s="49">
        <f t="shared" ca="1" si="15"/>
        <v>66020979.329999991</v>
      </c>
      <c r="P78" s="49">
        <f t="shared" ca="1" si="15"/>
        <v>2839557320.0999994</v>
      </c>
      <c r="Q78" s="49">
        <f t="shared" ca="1" si="15"/>
        <v>9539242.6600000001</v>
      </c>
      <c r="R78" s="49">
        <f t="shared" ca="1" si="15"/>
        <v>536574.94999999995</v>
      </c>
      <c r="S78" s="49">
        <f t="shared" ca="1" si="15"/>
        <v>87678201.569999993</v>
      </c>
      <c r="T78" s="49">
        <f t="shared" ca="1" si="15"/>
        <v>416171932.37</v>
      </c>
      <c r="U78" s="49">
        <f t="shared" ca="1" si="15"/>
        <v>23725516537.789547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8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2587792013.3000002</v>
      </c>
      <c r="F8" s="18">
        <f t="shared" ca="1" si="0"/>
        <v>0</v>
      </c>
      <c r="G8" s="18">
        <f t="shared" ca="1" si="0"/>
        <v>353460594.75</v>
      </c>
      <c r="H8" s="19">
        <f t="shared" ca="1" si="1"/>
        <v>2941252608.0500002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3271174029.3799996</v>
      </c>
      <c r="F9" s="18">
        <f t="shared" ca="1" si="0"/>
        <v>89389183.739999995</v>
      </c>
      <c r="G9" s="18">
        <f t="shared" ca="1" si="0"/>
        <v>261312604.46000001</v>
      </c>
      <c r="H9" s="19">
        <f t="shared" ca="1" si="1"/>
        <v>3621875817.5799994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3151969499.1975703</v>
      </c>
      <c r="F10" s="18">
        <f t="shared" ca="1" si="0"/>
        <v>313801392.22000003</v>
      </c>
      <c r="G10" s="18">
        <f t="shared" ca="1" si="0"/>
        <v>784900932.94990802</v>
      </c>
      <c r="H10" s="19">
        <f t="shared" ca="1" si="1"/>
        <v>4250671824.3674784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2367648685.5660996</v>
      </c>
      <c r="F11" s="18">
        <f t="shared" ca="1" si="0"/>
        <v>27805634.469899997</v>
      </c>
      <c r="G11" s="18">
        <f t="shared" ca="1" si="0"/>
        <v>45506669.796099998</v>
      </c>
      <c r="H11" s="19">
        <f t="shared" ca="1" si="1"/>
        <v>2440960989.8320999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2104883358.6488812</v>
      </c>
      <c r="F13" s="18">
        <f t="shared" ca="1" si="0"/>
        <v>3375352.0128531475</v>
      </c>
      <c r="G13" s="18">
        <f t="shared" ca="1" si="0"/>
        <v>33512395.700000003</v>
      </c>
      <c r="H13" s="19">
        <f t="shared" ca="1" si="1"/>
        <v>2141771106.3617344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3693530084.54</v>
      </c>
      <c r="F14" s="18">
        <f t="shared" ca="1" si="0"/>
        <v>33570220.780000001</v>
      </c>
      <c r="G14" s="18">
        <f t="shared" ca="1" si="0"/>
        <v>362467413.31</v>
      </c>
      <c r="H14" s="19">
        <f t="shared" ca="1" si="1"/>
        <v>4089567718.6300001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1807932578.8699999</v>
      </c>
      <c r="F17" s="18">
        <f t="shared" ca="1" si="0"/>
        <v>0</v>
      </c>
      <c r="G17" s="18">
        <f t="shared" ca="1" si="0"/>
        <v>60462056.240000002</v>
      </c>
      <c r="H17" s="19">
        <f t="shared" ca="1" si="1"/>
        <v>1868394635.1099999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815724029.9799999</v>
      </c>
      <c r="F20" s="18">
        <f t="shared" ca="1" si="0"/>
        <v>3597555.16</v>
      </c>
      <c r="G20" s="18">
        <f t="shared" ca="1" si="0"/>
        <v>70153606.689999998</v>
      </c>
      <c r="H20" s="19">
        <f t="shared" ca="1" si="1"/>
        <v>889475191.82999992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-9967608.5100000016</v>
      </c>
      <c r="F21" s="18">
        <f t="shared" ca="1" si="0"/>
        <v>-369326.72</v>
      </c>
      <c r="G21" s="18">
        <f t="shared" ca="1" si="0"/>
        <v>-218616.26</v>
      </c>
      <c r="H21" s="19">
        <f t="shared" ca="1" si="1"/>
        <v>-10555551.490000002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630256888.02999997</v>
      </c>
      <c r="F22" s="18">
        <f t="shared" ca="1" si="0"/>
        <v>26951945.66</v>
      </c>
      <c r="G22" s="18">
        <f t="shared" ca="1" si="0"/>
        <v>71062846.609999999</v>
      </c>
      <c r="H22" s="19">
        <f t="shared" ca="1" si="1"/>
        <v>728271680.29999995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6827730608.7000008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192822328.31999999</v>
      </c>
      <c r="G23" s="18">
        <f t="shared" ca="1" si="4"/>
        <v>202544890.02000001</v>
      </c>
      <c r="H23" s="19">
        <f t="shared" ca="1" si="1"/>
        <v>7223097827.0400009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1609985234.45</v>
      </c>
      <c r="F24" s="18">
        <f t="shared" ca="1" si="4"/>
        <v>249599813.44999999</v>
      </c>
      <c r="G24" s="18">
        <f t="shared" ca="1" si="4"/>
        <v>369299712.95999998</v>
      </c>
      <c r="H24" s="19">
        <f t="shared" ca="1" si="1"/>
        <v>2228884760.8600001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1263260989.71014</v>
      </c>
      <c r="F25" s="18">
        <f t="shared" ca="1" si="4"/>
        <v>1083328.8</v>
      </c>
      <c r="G25" s="18">
        <f t="shared" ca="1" si="4"/>
        <v>76227509.499995798</v>
      </c>
      <c r="H25" s="19">
        <f t="shared" ca="1" si="1"/>
        <v>1340571828.0101357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249052188.78000003</v>
      </c>
      <c r="F26" s="18">
        <f t="shared" ca="1" si="4"/>
        <v>4443821.0659739999</v>
      </c>
      <c r="G26" s="18">
        <f t="shared" ca="1" si="4"/>
        <v>11920352.919999989</v>
      </c>
      <c r="H26" s="19">
        <f t="shared" ca="1" si="1"/>
        <v>265416362.76597401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1248454653.2415359</v>
      </c>
      <c r="F27" s="18">
        <f t="shared" ca="1" si="4"/>
        <v>16687434.788464004</v>
      </c>
      <c r="G27" s="18">
        <f t="shared" ca="1" si="4"/>
        <v>20520544.100000001</v>
      </c>
      <c r="H27" s="19">
        <f t="shared" ca="1" si="1"/>
        <v>1285662632.1299999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2245405746.46</v>
      </c>
      <c r="F28" s="18">
        <f t="shared" ca="1" si="4"/>
        <v>2829656.26</v>
      </c>
      <c r="G28" s="18">
        <f t="shared" ca="1" si="4"/>
        <v>256390030.22999999</v>
      </c>
      <c r="H28" s="19">
        <f t="shared" ca="1" si="1"/>
        <v>2504625432.9500003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-87.46</v>
      </c>
      <c r="F29" s="18">
        <f t="shared" ca="1" si="4"/>
        <v>0</v>
      </c>
      <c r="G29" s="18">
        <f t="shared" ca="1" si="4"/>
        <v>0</v>
      </c>
      <c r="H29" s="19">
        <f t="shared" ca="1" si="1"/>
        <v>-87.46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2091929629.3467002</v>
      </c>
      <c r="F30" s="18">
        <f t="shared" ca="1" si="4"/>
        <v>246808.85680000001</v>
      </c>
      <c r="G30" s="18">
        <f t="shared" ca="1" si="4"/>
        <v>92231671.607500017</v>
      </c>
      <c r="H30" s="19">
        <f t="shared" ca="1" si="1"/>
        <v>2184408109.8110003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326447700.32999992</v>
      </c>
      <c r="F31" s="18">
        <f t="shared" ca="1" si="4"/>
        <v>2655664.8800000004</v>
      </c>
      <c r="G31" s="18">
        <f t="shared" ca="1" si="4"/>
        <v>1719308.77</v>
      </c>
      <c r="H31" s="19">
        <f t="shared" ca="1" si="1"/>
        <v>330822673.9799999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3672477765.2199993</v>
      </c>
      <c r="F32" s="18">
        <f t="shared" ca="1" si="4"/>
        <v>0</v>
      </c>
      <c r="G32" s="18">
        <f t="shared" ca="1" si="4"/>
        <v>234817716.18000001</v>
      </c>
      <c r="H32" s="19">
        <f t="shared" ca="1" si="1"/>
        <v>3907295481.3999991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1924718569.4586093</v>
      </c>
      <c r="F33" s="18">
        <f t="shared" ca="1" si="4"/>
        <v>123565375.09999993</v>
      </c>
      <c r="G33" s="18">
        <f t="shared" ca="1" si="4"/>
        <v>38509371.759999856</v>
      </c>
      <c r="H33" s="19">
        <f t="shared" ca="1" si="1"/>
        <v>2086793316.318609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717195787.100106</v>
      </c>
      <c r="F34" s="18">
        <f t="shared" ca="1" si="4"/>
        <v>3008584.97</v>
      </c>
      <c r="G34" s="18">
        <f t="shared" ca="1" si="4"/>
        <v>15264138.68000051</v>
      </c>
      <c r="H34" s="19">
        <f t="shared" ca="1" si="1"/>
        <v>735468510.75010657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45046.42</v>
      </c>
      <c r="F35" s="18">
        <f t="shared" ca="1" si="4"/>
        <v>0</v>
      </c>
      <c r="G35" s="18">
        <f t="shared" ca="1" si="4"/>
        <v>0</v>
      </c>
      <c r="H35" s="19">
        <f t="shared" ca="1" si="1"/>
        <v>45046.42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388450515.09000003</v>
      </c>
      <c r="F36" s="18">
        <f t="shared" ca="1" si="4"/>
        <v>4482010</v>
      </c>
      <c r="G36" s="18">
        <f t="shared" ca="1" si="4"/>
        <v>25073158</v>
      </c>
      <c r="H36" s="19">
        <f t="shared" ca="1" si="1"/>
        <v>418005683.09000003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600511617.17000008</v>
      </c>
      <c r="F38" s="18">
        <f t="shared" ca="1" si="4"/>
        <v>0</v>
      </c>
      <c r="G38" s="18">
        <f t="shared" ca="1" si="4"/>
        <v>70958754.280000001</v>
      </c>
      <c r="H38" s="19">
        <f t="shared" ca="1" si="1"/>
        <v>671470371.45000005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2124590011.4199998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2999387.68</v>
      </c>
      <c r="G39" s="18">
        <f t="shared" ca="1" si="5"/>
        <v>58445853.93</v>
      </c>
      <c r="H39" s="19">
        <f t="shared" ca="1" si="1"/>
        <v>2186035253.0299997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8004234089.6011295</v>
      </c>
      <c r="F40" s="18">
        <f t="shared" ca="1" si="5"/>
        <v>2460482.27</v>
      </c>
      <c r="G40" s="18">
        <f t="shared" ca="1" si="5"/>
        <v>251233409.39074999</v>
      </c>
      <c r="H40" s="19">
        <f t="shared" ca="1" si="1"/>
        <v>8257927981.2618799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67050779.219999962</v>
      </c>
      <c r="F43" s="18">
        <f t="shared" ca="1" si="5"/>
        <v>1162242.45</v>
      </c>
      <c r="G43" s="18">
        <f t="shared" ca="1" si="5"/>
        <v>1190694.149999972</v>
      </c>
      <c r="H43" s="19">
        <f t="shared" ca="1" si="1"/>
        <v>69403715.819999933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320737813.75990009</v>
      </c>
      <c r="F44" s="18">
        <f t="shared" ca="1" si="5"/>
        <v>9343006.3999999911</v>
      </c>
      <c r="G44" s="18">
        <f t="shared" ca="1" si="5"/>
        <v>41052173.159999952</v>
      </c>
      <c r="H44" s="19">
        <f t="shared" ca="1" si="1"/>
        <v>371132993.31990004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1856710352.3200002</v>
      </c>
      <c r="F48" s="18">
        <f t="shared" ca="1" si="5"/>
        <v>2352075</v>
      </c>
      <c r="G48" s="18">
        <f t="shared" ca="1" si="5"/>
        <v>107163889.50999998</v>
      </c>
      <c r="H48" s="19">
        <f t="shared" ca="1" si="1"/>
        <v>1966226316.8300002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77450374.309574783</v>
      </c>
      <c r="F51" s="18">
        <f t="shared" ca="1" si="5"/>
        <v>0</v>
      </c>
      <c r="G51" s="18">
        <f t="shared" ca="1" si="5"/>
        <v>0</v>
      </c>
      <c r="H51" s="19">
        <f t="shared" ca="1" si="1"/>
        <v>77450374.309574783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ref="H53:H54" ca="1" si="6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ca="1" si="3"/>
        <v>0</v>
      </c>
      <c r="E55" s="18">
        <f t="shared" ca="1" si="2"/>
        <v>0</v>
      </c>
      <c r="F55" s="18">
        <f t="shared" ref="F55:G75" ca="1" si="7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7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3"/>
        <v>0</v>
      </c>
      <c r="E56" s="18">
        <f t="shared" ca="1" si="2"/>
        <v>0</v>
      </c>
      <c r="F56" s="18">
        <f t="shared" ca="1" si="7"/>
        <v>0</v>
      </c>
      <c r="G56" s="18">
        <f t="shared" ca="1" si="7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3"/>
        <v>0</v>
      </c>
      <c r="E57" s="18">
        <f t="shared" ca="1" si="2"/>
        <v>0</v>
      </c>
      <c r="F57" s="18">
        <f t="shared" ca="1" si="7"/>
        <v>0</v>
      </c>
      <c r="G57" s="18">
        <f t="shared" ca="1" si="7"/>
        <v>0</v>
      </c>
      <c r="H57" s="19">
        <f t="shared" ca="1" si="1"/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3"/>
        <v>0</v>
      </c>
      <c r="E58" s="18">
        <f t="shared" ca="1" si="2"/>
        <v>0</v>
      </c>
      <c r="F58" s="18">
        <f t="shared" ca="1" si="7"/>
        <v>0</v>
      </c>
      <c r="G58" s="18">
        <f t="shared" ca="1" si="7"/>
        <v>0</v>
      </c>
      <c r="H58" s="19">
        <f t="shared" ca="1" si="1"/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3"/>
        <v>0</v>
      </c>
      <c r="E59" s="18">
        <f t="shared" ca="1" si="2"/>
        <v>0</v>
      </c>
      <c r="F59" s="18">
        <f t="shared" ca="1" si="7"/>
        <v>0</v>
      </c>
      <c r="G59" s="18">
        <f t="shared" ca="1" si="7"/>
        <v>0</v>
      </c>
      <c r="H59" s="19">
        <f t="shared" ref="H59" ca="1" si="8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3"/>
        <v>0</v>
      </c>
      <c r="E60" s="18">
        <f t="shared" ca="1" si="2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9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3"/>
        <v>0</v>
      </c>
      <c r="E61" s="18">
        <f t="shared" ca="1" si="2"/>
        <v>0</v>
      </c>
      <c r="F61" s="18">
        <f t="shared" ca="1" si="7"/>
        <v>0</v>
      </c>
      <c r="G61" s="18">
        <f t="shared" ca="1" si="7"/>
        <v>0</v>
      </c>
      <c r="H61" s="19">
        <f t="shared" ca="1" si="9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3"/>
        <v>0</v>
      </c>
      <c r="E62" s="18">
        <f t="shared" ca="1" si="2"/>
        <v>0</v>
      </c>
      <c r="F62" s="18">
        <f t="shared" ca="1" si="7"/>
        <v>0</v>
      </c>
      <c r="G62" s="18">
        <f t="shared" ca="1" si="7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3"/>
        <v>0</v>
      </c>
      <c r="E63" s="18">
        <f t="shared" ca="1" si="2"/>
        <v>0</v>
      </c>
      <c r="F63" s="18">
        <f t="shared" ca="1" si="7"/>
        <v>0</v>
      </c>
      <c r="G63" s="18">
        <f t="shared" ca="1" si="7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3"/>
        <v>0</v>
      </c>
      <c r="E64" s="18">
        <f t="shared" ca="1" si="2"/>
        <v>0</v>
      </c>
      <c r="F64" s="18">
        <f t="shared" ca="1" si="7"/>
        <v>0</v>
      </c>
      <c r="G64" s="18">
        <f t="shared" ca="1" si="7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3"/>
        <v>0</v>
      </c>
      <c r="E65" s="18">
        <f t="shared" ca="1" si="2"/>
        <v>0</v>
      </c>
      <c r="F65" s="18">
        <f t="shared" ca="1" si="7"/>
        <v>0</v>
      </c>
      <c r="G65" s="18">
        <f t="shared" ca="1" si="7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3"/>
        <v>0</v>
      </c>
      <c r="E66" s="18">
        <f t="shared" ca="1" si="2"/>
        <v>0</v>
      </c>
      <c r="F66" s="18">
        <f t="shared" ca="1" si="7"/>
        <v>0</v>
      </c>
      <c r="G66" s="18">
        <f t="shared" ca="1" si="7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3"/>
        <v>0</v>
      </c>
      <c r="E67" s="18">
        <f t="shared" ca="1" si="2"/>
        <v>0</v>
      </c>
      <c r="F67" s="18">
        <f t="shared" ca="1" si="7"/>
        <v>0</v>
      </c>
      <c r="G67" s="18">
        <f t="shared" ca="1" si="7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3"/>
        <v>0</v>
      </c>
      <c r="E68" s="18">
        <f t="shared" ca="1" si="2"/>
        <v>0</v>
      </c>
      <c r="F68" s="18">
        <f t="shared" ca="1" si="7"/>
        <v>0</v>
      </c>
      <c r="G68" s="18">
        <f t="shared" ca="1" si="7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3"/>
        <v>0</v>
      </c>
      <c r="E69" s="18">
        <f t="shared" ca="1" si="2"/>
        <v>0</v>
      </c>
      <c r="F69" s="18">
        <f t="shared" ca="1" si="7"/>
        <v>0</v>
      </c>
      <c r="G69" s="18">
        <f t="shared" ca="1" si="7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3"/>
        <v>0</v>
      </c>
      <c r="E70" s="18">
        <f t="shared" ca="1" si="2"/>
        <v>0</v>
      </c>
      <c r="F70" s="18">
        <f t="shared" ca="1" si="7"/>
        <v>0</v>
      </c>
      <c r="G70" s="18">
        <f t="shared" ca="1" si="7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3"/>
        <v>0</v>
      </c>
      <c r="E71" s="18">
        <f t="shared" ca="1" si="2"/>
        <v>0</v>
      </c>
      <c r="F71" s="18">
        <f t="shared" ca="1" si="7"/>
        <v>0</v>
      </c>
      <c r="G71" s="18">
        <f t="shared" ca="1" si="7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3"/>
        <v>0</v>
      </c>
      <c r="E72" s="18">
        <f t="shared" ref="E72:E75" ca="1" si="10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7"/>
        <v>0</v>
      </c>
      <c r="G72" s="18">
        <f t="shared" ca="1" si="7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3"/>
        <v>0</v>
      </c>
      <c r="E73" s="18">
        <f t="shared" ca="1" si="10"/>
        <v>0</v>
      </c>
      <c r="F73" s="18">
        <f t="shared" ca="1" si="7"/>
        <v>0</v>
      </c>
      <c r="G73" s="18">
        <f t="shared" ca="1" si="7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3"/>
        <v>0</v>
      </c>
      <c r="E74" s="18">
        <f t="shared" ca="1" si="10"/>
        <v>0</v>
      </c>
      <c r="F74" s="18">
        <f t="shared" ca="1" si="7"/>
        <v>0</v>
      </c>
      <c r="G74" s="18">
        <f t="shared" ca="1" si="7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3"/>
        <v>0</v>
      </c>
      <c r="E75" s="18">
        <f t="shared" ca="1" si="10"/>
        <v>0</v>
      </c>
      <c r="F75" s="18">
        <f t="shared" ca="1" si="7"/>
        <v>0</v>
      </c>
      <c r="G75" s="18">
        <f t="shared" ca="1" si="7"/>
        <v>0</v>
      </c>
      <c r="H75" s="19">
        <f t="shared" ca="1" si="9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56037382943.650246</v>
      </c>
      <c r="F76" s="49">
        <f ca="1">SUMIF($C$7:$C$75,"HD",F$7:F$75)</f>
        <v>1117863977.6139913</v>
      </c>
      <c r="G76" s="49">
        <f ca="1">SUMIF($C$7:$C$75,"HD",G$7:G$75)</f>
        <v>3917183683.3942533</v>
      </c>
      <c r="H76" s="49">
        <f ca="1">SUMIF($C$7:$C$75,"HD",H$7:H$75)</f>
        <v>61072430604.658485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0</v>
      </c>
      <c r="E78" s="49">
        <f ca="1">E76+E77</f>
        <v>56037382943.650246</v>
      </c>
      <c r="F78" s="49">
        <f ca="1">F76+F77</f>
        <v>1117863977.6139913</v>
      </c>
      <c r="G78" s="49">
        <f ca="1">G76+G77</f>
        <v>3917183683.3942533</v>
      </c>
      <c r="H78" s="49">
        <f ca="1">H76+H77</f>
        <v>61072430604.658485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8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2587792013.3000002</v>
      </c>
      <c r="E8" s="18">
        <f t="shared" ca="1" si="0"/>
        <v>0</v>
      </c>
      <c r="F8" s="19">
        <f t="shared" ca="1" si="1"/>
        <v>2587792013.3000002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3271174029.3799996</v>
      </c>
      <c r="E9" s="18">
        <f t="shared" ca="1" si="0"/>
        <v>89389183.739999995</v>
      </c>
      <c r="F9" s="19">
        <f t="shared" ca="1" si="1"/>
        <v>3360563213.1199994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3151969499.1975703</v>
      </c>
      <c r="E10" s="18">
        <f t="shared" ca="1" si="0"/>
        <v>313801392.22000003</v>
      </c>
      <c r="F10" s="19">
        <f t="shared" ca="1" si="1"/>
        <v>3465770891.4175701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2367648685.5660996</v>
      </c>
      <c r="E11" s="18">
        <f t="shared" ca="1" si="0"/>
        <v>27805634.469899997</v>
      </c>
      <c r="F11" s="19">
        <f t="shared" ca="1" si="1"/>
        <v>2395454320.0359998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2104883358.6488812</v>
      </c>
      <c r="E13" s="18">
        <f t="shared" ca="1" si="0"/>
        <v>3375352.0128531475</v>
      </c>
      <c r="F13" s="19">
        <f t="shared" ca="1" si="1"/>
        <v>2108258710.6617343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3693530084.54</v>
      </c>
      <c r="E14" s="18">
        <f t="shared" ca="1" si="0"/>
        <v>33570220.780000001</v>
      </c>
      <c r="F14" s="19">
        <f t="shared" ca="1" si="1"/>
        <v>3727100305.3200002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1807932578.8699999</v>
      </c>
      <c r="E17" s="18">
        <f t="shared" ca="1" si="0"/>
        <v>0</v>
      </c>
      <c r="F17" s="19">
        <f t="shared" ca="1" si="1"/>
        <v>1807932578.8699999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815724029.9799999</v>
      </c>
      <c r="E20" s="18">
        <f t="shared" ca="1" si="0"/>
        <v>3597555.16</v>
      </c>
      <c r="F20" s="19">
        <f t="shared" ca="1" si="1"/>
        <v>819321585.13999987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-9967608.5100000016</v>
      </c>
      <c r="E21" s="18">
        <f t="shared" ca="1" si="0"/>
        <v>-369326.72</v>
      </c>
      <c r="F21" s="19">
        <f t="shared" ca="1" si="1"/>
        <v>-10336935.230000002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630256888.02999997</v>
      </c>
      <c r="E22" s="18">
        <f t="shared" ca="1" si="0"/>
        <v>26951945.66</v>
      </c>
      <c r="F22" s="19">
        <f t="shared" ca="1" si="1"/>
        <v>657208833.68999994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6827730608.7000008</v>
      </c>
      <c r="E23" s="18">
        <f t="shared" ca="1" si="0"/>
        <v>192822328.31999999</v>
      </c>
      <c r="F23" s="19">
        <f t="shared" ca="1" si="1"/>
        <v>7020552937.0200005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1609985234.45</v>
      </c>
      <c r="E24" s="18">
        <f t="shared" ca="1" si="0"/>
        <v>249599813.44999999</v>
      </c>
      <c r="F24" s="19">
        <f t="shared" ca="1" si="1"/>
        <v>1859585047.9000001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1263260989.71014</v>
      </c>
      <c r="E25" s="18">
        <f t="shared" ca="1" si="0"/>
        <v>1083328.8</v>
      </c>
      <c r="F25" s="19">
        <f t="shared" ca="1" si="1"/>
        <v>1264344318.5101399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249052188.78000003</v>
      </c>
      <c r="E26" s="18">
        <f t="shared" ca="1" si="0"/>
        <v>4443821.0659739999</v>
      </c>
      <c r="F26" s="19">
        <f t="shared" ca="1" si="1"/>
        <v>253496009.84597403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1248454653.2415359</v>
      </c>
      <c r="E27" s="18">
        <f t="shared" ca="1" si="0"/>
        <v>16687434.788464004</v>
      </c>
      <c r="F27" s="19">
        <f t="shared" ca="1" si="1"/>
        <v>1265142088.03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2245405746.46</v>
      </c>
      <c r="E28" s="18">
        <f t="shared" ca="1" si="0"/>
        <v>2829656.26</v>
      </c>
      <c r="F28" s="19">
        <f t="shared" ca="1" si="1"/>
        <v>2248235402.7200003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-87.46</v>
      </c>
      <c r="E29" s="18">
        <f t="shared" ca="1" si="0"/>
        <v>0</v>
      </c>
      <c r="F29" s="19">
        <f t="shared" ca="1" si="1"/>
        <v>-87.46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2091929629.3467002</v>
      </c>
      <c r="E30" s="18">
        <f t="shared" ca="1" si="0"/>
        <v>246808.85680000001</v>
      </c>
      <c r="F30" s="19">
        <f t="shared" ca="1" si="1"/>
        <v>2092176438.2035003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326447700.32999992</v>
      </c>
      <c r="E31" s="18">
        <f t="shared" ca="1" si="0"/>
        <v>2655664.8800000004</v>
      </c>
      <c r="F31" s="19">
        <f t="shared" ca="1" si="1"/>
        <v>329103365.20999992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3672477765.2199993</v>
      </c>
      <c r="E32" s="18">
        <f t="shared" ca="1" si="0"/>
        <v>0</v>
      </c>
      <c r="F32" s="19">
        <f t="shared" ca="1" si="1"/>
        <v>3672477765.2199993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1924718569.4586093</v>
      </c>
      <c r="E33" s="18">
        <f t="shared" ca="1" si="0"/>
        <v>123565375.09999993</v>
      </c>
      <c r="F33" s="19">
        <f t="shared" ca="1" si="1"/>
        <v>2048283944.5586092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717195787.100106</v>
      </c>
      <c r="E34" s="18">
        <f t="shared" ca="1" si="0"/>
        <v>3008584.97</v>
      </c>
      <c r="F34" s="19">
        <f t="shared" ca="1" si="1"/>
        <v>720204372.07010603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45046.42</v>
      </c>
      <c r="E35" s="18">
        <f t="shared" ca="1" si="0"/>
        <v>0</v>
      </c>
      <c r="F35" s="19">
        <f t="shared" ca="1" si="1"/>
        <v>45046.42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388450515.09000003</v>
      </c>
      <c r="E36" s="18">
        <f t="shared" ca="1" si="0"/>
        <v>4482010</v>
      </c>
      <c r="F36" s="19">
        <f t="shared" ca="1" si="1"/>
        <v>392932525.09000003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600511617.17000008</v>
      </c>
      <c r="E38" s="18">
        <f t="shared" ca="1" si="0"/>
        <v>0</v>
      </c>
      <c r="F38" s="19">
        <f t="shared" ca="1" si="1"/>
        <v>600511617.17000008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2124590011.4199998</v>
      </c>
      <c r="E39" s="18">
        <f t="shared" ca="1" si="0"/>
        <v>2999387.68</v>
      </c>
      <c r="F39" s="19">
        <f t="shared" ca="1" si="1"/>
        <v>2127589399.0999999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8004234089.6011295</v>
      </c>
      <c r="E40" s="18">
        <f t="shared" ca="1" si="0"/>
        <v>2460482.27</v>
      </c>
      <c r="F40" s="19">
        <f t="shared" ca="1" si="1"/>
        <v>8006694571.87113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67050779.219999962</v>
      </c>
      <c r="E43" s="18">
        <f t="shared" ca="1" si="0"/>
        <v>1162242.45</v>
      </c>
      <c r="F43" s="19">
        <f t="shared" ca="1" si="1"/>
        <v>68213021.669999957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320737813.75990009</v>
      </c>
      <c r="E44" s="18">
        <f t="shared" ca="1" si="0"/>
        <v>9343006.3999999911</v>
      </c>
      <c r="F44" s="19">
        <f t="shared" ca="1" si="1"/>
        <v>330080820.15990007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1856710352.3200002</v>
      </c>
      <c r="E48" s="18">
        <f t="shared" ca="1" si="0"/>
        <v>2352075</v>
      </c>
      <c r="F48" s="19">
        <f t="shared" ca="1" si="1"/>
        <v>1859062427.3200002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77450374.309574783</v>
      </c>
      <c r="E51" s="18">
        <f t="shared" ca="1" si="0"/>
        <v>0</v>
      </c>
      <c r="F51" s="19">
        <f t="shared" ca="1" si="1"/>
        <v>77450374.309574783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ref="F53:F54" ca="1" si="3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2"/>
        <v>0</v>
      </c>
      <c r="E54" s="18">
        <f t="shared" ca="1" si="0"/>
        <v>0</v>
      </c>
      <c r="F54" s="19">
        <f t="shared" ca="1" si="3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2"/>
        <v>0</v>
      </c>
      <c r="E57" s="18">
        <f t="shared" ca="1" si="0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2"/>
        <v>0</v>
      </c>
      <c r="E58" s="18">
        <f t="shared" ca="1" si="0"/>
        <v>0</v>
      </c>
      <c r="F58" s="19">
        <f t="shared" ca="1" si="1"/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2"/>
        <v>0</v>
      </c>
      <c r="E59" s="18">
        <f t="shared" ca="1" si="0"/>
        <v>0</v>
      </c>
      <c r="F59" s="19">
        <f t="shared" ref="F59" ca="1" si="4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2"/>
        <v>0</v>
      </c>
      <c r="E60" s="18">
        <f t="shared" ca="1" si="0"/>
        <v>0</v>
      </c>
      <c r="F60" s="19">
        <f t="shared" ref="F60:F75" ca="1" si="5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2"/>
        <v>0</v>
      </c>
      <c r="E61" s="18">
        <f t="shared" ca="1" si="0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2"/>
        <v>0</v>
      </c>
      <c r="E62" s="18">
        <f t="shared" ca="1" si="0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2"/>
        <v>0</v>
      </c>
      <c r="E63" s="18">
        <f t="shared" ca="1" si="0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2"/>
        <v>0</v>
      </c>
      <c r="E64" s="18">
        <f t="shared" ca="1" si="0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2"/>
        <v>0</v>
      </c>
      <c r="E65" s="18">
        <f t="shared" ca="1" si="0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2"/>
        <v>0</v>
      </c>
      <c r="E66" s="18">
        <f t="shared" ca="1" si="0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2"/>
        <v>0</v>
      </c>
      <c r="E67" s="18">
        <f t="shared" ca="1" si="0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2"/>
        <v>0</v>
      </c>
      <c r="E68" s="18">
        <f t="shared" ca="1" si="0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2"/>
        <v>0</v>
      </c>
      <c r="E69" s="18">
        <f t="shared" ca="1" si="0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2"/>
        <v>0</v>
      </c>
      <c r="E70" s="18">
        <f t="shared" ca="1" si="0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2"/>
        <v>0</v>
      </c>
      <c r="E71" s="18">
        <f t="shared" ref="E71:E75" ca="1" si="6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ref="D72:D75" ca="1" si="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6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6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6"/>
        <v>0</v>
      </c>
      <c r="F74" s="19">
        <f t="shared" ca="1" si="5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6"/>
        <v>0</v>
      </c>
      <c r="F75" s="19">
        <f t="shared" ca="1" si="5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56037382943.650246</v>
      </c>
      <c r="E76" s="49">
        <f ca="1">SUMIF($C$7:$C$75,"HD",E$7:E$75)</f>
        <v>1117863977.6139913</v>
      </c>
      <c r="F76" s="49">
        <f ca="1">SUMIF($C$7:$C$75,"HD",F$7:F$75)</f>
        <v>57155246921.264229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56037382943.650246</v>
      </c>
      <c r="E78" s="49">
        <f ca="1">E76+E77</f>
        <v>1117863977.6139913</v>
      </c>
      <c r="F78" s="49">
        <f ca="1">F76+F77</f>
        <v>57155246921.264229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65916875.899999999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15725538.710000001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183779124.97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17949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5571662.2699999996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19017941.649999999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3438933.77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94646380.00999999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123864.52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276489.11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6841528.3200000003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7250204.0694220001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403375939.4294219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403375939.4294219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388384.12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2624712.2200000002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328811838.18000001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331824934.51999998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331824934.51999998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6085045.1799999997</v>
      </c>
      <c r="E7" s="18">
        <f t="shared" ca="1" si="0"/>
        <v>227070549.52000001</v>
      </c>
      <c r="F7" s="18">
        <f t="shared" ca="1" si="0"/>
        <v>0</v>
      </c>
      <c r="G7" s="18">
        <f t="shared" ca="1" si="0"/>
        <v>14454046.460000001</v>
      </c>
      <c r="H7" s="18">
        <f t="shared" ca="1" si="0"/>
        <v>0</v>
      </c>
      <c r="I7" s="18">
        <f t="shared" ca="1" si="0"/>
        <v>0</v>
      </c>
      <c r="J7" s="18">
        <f t="shared" ca="1" si="0"/>
        <v>329983.31</v>
      </c>
      <c r="K7" s="18">
        <f t="shared" ca="1" si="0"/>
        <v>0</v>
      </c>
      <c r="L7" s="18">
        <f t="shared" ca="1" si="0"/>
        <v>0</v>
      </c>
      <c r="M7" s="18">
        <f t="shared" ca="1" si="0"/>
        <v>137564606.50999999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25117692.02</v>
      </c>
      <c r="R7" s="19">
        <f ca="1">+SUM(D7:Q7)</f>
        <v>410621923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135705493.97999999</v>
      </c>
      <c r="E8" s="18">
        <f t="shared" ca="1" si="0"/>
        <v>210580160.87</v>
      </c>
      <c r="F8" s="18">
        <f t="shared" ca="1" si="0"/>
        <v>39789.440000000002</v>
      </c>
      <c r="G8" s="18">
        <f t="shared" ca="1" si="0"/>
        <v>0</v>
      </c>
      <c r="H8" s="18">
        <f t="shared" ca="1" si="0"/>
        <v>0</v>
      </c>
      <c r="I8" s="18">
        <f t="shared" ca="1" si="0"/>
        <v>9057277.8200000003</v>
      </c>
      <c r="J8" s="18">
        <f t="shared" ca="1" si="0"/>
        <v>2335182.31</v>
      </c>
      <c r="K8" s="18">
        <f t="shared" ca="1" si="0"/>
        <v>125456.02</v>
      </c>
      <c r="L8" s="18">
        <f t="shared" ca="1" si="0"/>
        <v>0</v>
      </c>
      <c r="M8" s="18">
        <f t="shared" ca="1" si="0"/>
        <v>184660436.91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97382440.989999995</v>
      </c>
      <c r="R8" s="19">
        <f t="shared" ref="R8:R18" ca="1" si="1">+SUM(D8:Q8)</f>
        <v>639886238.34000003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51652758.560000002</v>
      </c>
      <c r="E9" s="18">
        <f t="shared" ca="1" si="0"/>
        <v>63152333.039999992</v>
      </c>
      <c r="F9" s="18">
        <f t="shared" ca="1" si="0"/>
        <v>95499.75</v>
      </c>
      <c r="G9" s="18">
        <f t="shared" ca="1" si="0"/>
        <v>0</v>
      </c>
      <c r="H9" s="18">
        <f t="shared" ca="1" si="0"/>
        <v>0</v>
      </c>
      <c r="I9" s="18">
        <f t="shared" ca="1" si="0"/>
        <v>26809683.740000002</v>
      </c>
      <c r="J9" s="18">
        <f t="shared" ca="1" si="0"/>
        <v>3112951.66</v>
      </c>
      <c r="K9" s="18">
        <f t="shared" ca="1" si="0"/>
        <v>135257.63999999998</v>
      </c>
      <c r="L9" s="18">
        <f t="shared" ca="1" si="0"/>
        <v>0</v>
      </c>
      <c r="M9" s="18">
        <f t="shared" ca="1" si="0"/>
        <v>22477434.720000003</v>
      </c>
      <c r="N9" s="18">
        <f t="shared" ca="1" si="0"/>
        <v>90487.81</v>
      </c>
      <c r="O9" s="18">
        <f t="shared" ca="1" si="0"/>
        <v>0</v>
      </c>
      <c r="P9" s="18">
        <f t="shared" ca="1" si="0"/>
        <v>0</v>
      </c>
      <c r="Q9" s="18">
        <f t="shared" ca="1" si="0"/>
        <v>54386990.420000002</v>
      </c>
      <c r="R9" s="19">
        <f t="shared" ca="1" si="1"/>
        <v>221913397.33999997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193823197.12999797</v>
      </c>
      <c r="E10" s="18">
        <f t="shared" ca="1" si="0"/>
        <v>246252378.16944498</v>
      </c>
      <c r="F10" s="18">
        <f t="shared" ca="1" si="0"/>
        <v>223076.64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36711693.010000102</v>
      </c>
      <c r="J10" s="18">
        <f t="shared" ca="1" si="0"/>
        <v>13155366.499999991</v>
      </c>
      <c r="K10" s="18">
        <f t="shared" ca="1" si="0"/>
        <v>1139133.78</v>
      </c>
      <c r="L10" s="18">
        <f t="shared" ca="1" si="0"/>
        <v>0</v>
      </c>
      <c r="M10" s="18">
        <f t="shared" ca="1" si="0"/>
        <v>77937916.609999701</v>
      </c>
      <c r="N10" s="18">
        <f t="shared" ca="1" si="0"/>
        <v>2061043.92</v>
      </c>
      <c r="O10" s="18">
        <f t="shared" ca="1" si="0"/>
        <v>0</v>
      </c>
      <c r="P10" s="18">
        <f t="shared" ca="1" si="0"/>
        <v>0</v>
      </c>
      <c r="Q10" s="18">
        <f t="shared" ca="1" si="0"/>
        <v>14032909.869999999</v>
      </c>
      <c r="R10" s="19">
        <f t="shared" ca="1" si="1"/>
        <v>592693610.96944261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798605.12439999997</v>
      </c>
      <c r="E11" s="18">
        <f t="shared" ca="1" si="0"/>
        <v>1713992.0482000001</v>
      </c>
      <c r="F11" s="18">
        <f t="shared" ca="1" si="0"/>
        <v>9066.93</v>
      </c>
      <c r="G11" s="18">
        <f t="shared" ca="1" si="0"/>
        <v>0</v>
      </c>
      <c r="H11" s="18">
        <f t="shared" ca="1" si="0"/>
        <v>0</v>
      </c>
      <c r="I11" s="18">
        <f t="shared" ca="1" si="0"/>
        <v>193803.37</v>
      </c>
      <c r="J11" s="18">
        <f t="shared" ca="1" si="0"/>
        <v>534257.25</v>
      </c>
      <c r="K11" s="18">
        <f t="shared" ca="1" si="0"/>
        <v>60534.46</v>
      </c>
      <c r="L11" s="18">
        <f t="shared" ca="1" si="0"/>
        <v>0</v>
      </c>
      <c r="M11" s="18">
        <f t="shared" ca="1" si="0"/>
        <v>72183263.755400002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75493522.938000008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10217864.35</v>
      </c>
      <c r="E13" s="18">
        <f t="shared" ca="1" si="0"/>
        <v>22840598.34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169400.47000000003</v>
      </c>
      <c r="J13" s="18">
        <f t="shared" ca="1" si="0"/>
        <v>283816.48746372736</v>
      </c>
      <c r="K13" s="18">
        <f t="shared" ca="1" si="0"/>
        <v>10285.75</v>
      </c>
      <c r="L13" s="18">
        <f t="shared" ca="1" si="0"/>
        <v>0</v>
      </c>
      <c r="M13" s="18">
        <f t="shared" ca="1" si="0"/>
        <v>5215472.88</v>
      </c>
      <c r="N13" s="18">
        <f t="shared" ca="1" si="0"/>
        <v>167904.78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38905343.057463728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136283289.65000001</v>
      </c>
      <c r="E14" s="18">
        <f t="shared" ca="1" si="0"/>
        <v>139813549.03</v>
      </c>
      <c r="F14" s="18">
        <f t="shared" ca="1" si="0"/>
        <v>24678.12</v>
      </c>
      <c r="G14" s="18">
        <f t="shared" ca="1" si="0"/>
        <v>0</v>
      </c>
      <c r="H14" s="18">
        <f t="shared" ca="1" si="0"/>
        <v>45000</v>
      </c>
      <c r="I14" s="18">
        <f t="shared" ca="1" si="0"/>
        <v>3251262.03</v>
      </c>
      <c r="J14" s="18">
        <f t="shared" ca="1" si="0"/>
        <v>1948973.02</v>
      </c>
      <c r="K14" s="18">
        <f t="shared" ca="1" si="0"/>
        <v>0</v>
      </c>
      <c r="L14" s="18">
        <f t="shared" ca="1" si="0"/>
        <v>0</v>
      </c>
      <c r="M14" s="18">
        <f t="shared" ca="1" si="0"/>
        <v>18830479.27</v>
      </c>
      <c r="N14" s="18">
        <f t="shared" ca="1" si="0"/>
        <v>95414</v>
      </c>
      <c r="O14" s="18">
        <f t="shared" ca="1" si="0"/>
        <v>0</v>
      </c>
      <c r="P14" s="18">
        <f t="shared" ca="1" si="0"/>
        <v>0</v>
      </c>
      <c r="Q14" s="18">
        <f t="shared" ca="1" si="0"/>
        <v>290878907.93000001</v>
      </c>
      <c r="R14" s="19">
        <f t="shared" ca="1" si="1"/>
        <v>591171553.04999995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1117521.2000000034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240440.43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1357961.6300000034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77783590</v>
      </c>
      <c r="E17" s="18">
        <f t="shared" ca="1" si="0"/>
        <v>81912432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789953</v>
      </c>
      <c r="J17" s="18">
        <f t="shared" ca="1" si="0"/>
        <v>267696</v>
      </c>
      <c r="K17" s="18">
        <f t="shared" ca="1" si="0"/>
        <v>12056</v>
      </c>
      <c r="L17" s="18">
        <f t="shared" ca="1" si="0"/>
        <v>0</v>
      </c>
      <c r="M17" s="18">
        <f t="shared" ca="1" si="0"/>
        <v>14515753</v>
      </c>
      <c r="N17" s="18">
        <f t="shared" ca="1" si="0"/>
        <v>62136</v>
      </c>
      <c r="O17" s="18">
        <f t="shared" ca="1" si="0"/>
        <v>0</v>
      </c>
      <c r="P17" s="18">
        <f t="shared" ca="1" si="0"/>
        <v>0</v>
      </c>
      <c r="Q17" s="18">
        <f t="shared" ca="1" si="0"/>
        <v>12864046</v>
      </c>
      <c r="R17" s="19">
        <f t="shared" ca="1" si="1"/>
        <v>188207662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26488695.27</v>
      </c>
      <c r="E18" s="18">
        <f t="shared" ca="1" si="0"/>
        <v>9093070.6600000001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3441275.83</v>
      </c>
      <c r="J18" s="18">
        <f t="shared" ca="1" si="0"/>
        <v>298777.34000000003</v>
      </c>
      <c r="K18" s="18">
        <f t="shared" ca="1" si="0"/>
        <v>71035.7</v>
      </c>
      <c r="L18" s="18">
        <f t="shared" ca="1" si="0"/>
        <v>0</v>
      </c>
      <c r="M18" s="18">
        <f t="shared" ca="1" si="0"/>
        <v>9245709.9100000001</v>
      </c>
      <c r="N18" s="18">
        <f t="shared" ca="1" si="0"/>
        <v>78099.13</v>
      </c>
      <c r="O18" s="18">
        <f t="shared" ca="1" si="0"/>
        <v>0</v>
      </c>
      <c r="P18" s="18">
        <f t="shared" ca="1" si="0"/>
        <v>0</v>
      </c>
      <c r="Q18" s="18">
        <f t="shared" ca="1" si="0"/>
        <v>46465246.589999996</v>
      </c>
      <c r="R18" s="19">
        <f t="shared" ca="1" si="1"/>
        <v>95181910.430000007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50110997.289999999</v>
      </c>
      <c r="E20" s="18">
        <f t="shared" ca="1" si="0"/>
        <v>44959565.019999996</v>
      </c>
      <c r="F20" s="18">
        <f t="shared" ca="1" si="0"/>
        <v>0</v>
      </c>
      <c r="G20" s="18">
        <f t="shared" ca="1" si="0"/>
        <v>16304.99</v>
      </c>
      <c r="H20" s="18">
        <f t="shared" ca="1" si="0"/>
        <v>0</v>
      </c>
      <c r="I20" s="18">
        <f t="shared" ca="1" si="0"/>
        <v>638604.29</v>
      </c>
      <c r="J20" s="18">
        <f t="shared" ca="1" si="0"/>
        <v>375107.34</v>
      </c>
      <c r="K20" s="18">
        <f t="shared" ca="1" si="0"/>
        <v>0</v>
      </c>
      <c r="L20" s="18">
        <f t="shared" ca="1" si="0"/>
        <v>0</v>
      </c>
      <c r="M20" s="18">
        <f t="shared" ca="1" si="0"/>
        <v>33988536.799999997</v>
      </c>
      <c r="N20" s="18">
        <f t="shared" ca="1" si="0"/>
        <v>208262.24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130297377.97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3564982.74</v>
      </c>
      <c r="E21" s="18">
        <f t="shared" ca="1" si="0"/>
        <v>6046062.7199999997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623401.81000000006</v>
      </c>
      <c r="J21" s="18">
        <f t="shared" ca="1" si="0"/>
        <v>210440.68</v>
      </c>
      <c r="K21" s="18">
        <f t="shared" ca="1" si="0"/>
        <v>6133.69</v>
      </c>
      <c r="L21" s="18">
        <f t="shared" ca="1" si="0"/>
        <v>0</v>
      </c>
      <c r="M21" s="18">
        <f t="shared" ca="1" si="0"/>
        <v>2480.5700000000002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5598229.0599999996</v>
      </c>
      <c r="R21" s="19">
        <f t="shared" ca="1" si="2"/>
        <v>16051731.27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5654083.4000000004</v>
      </c>
      <c r="E22" s="18">
        <f t="shared" ca="1" si="0"/>
        <v>4494228.2</v>
      </c>
      <c r="F22" s="18">
        <f t="shared" ca="1" si="0"/>
        <v>37276.82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465132.75</v>
      </c>
      <c r="J22" s="18">
        <f t="shared" ca="1" si="0"/>
        <v>463233.12</v>
      </c>
      <c r="K22" s="18">
        <f t="shared" ca="1" si="0"/>
        <v>35065.980000000003</v>
      </c>
      <c r="L22" s="18">
        <f t="shared" ca="1" si="0"/>
        <v>0</v>
      </c>
      <c r="M22" s="18">
        <f t="shared" ca="1" si="0"/>
        <v>150089.26999999999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11382030.57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185379600.01999998</v>
      </c>
      <c r="E23" s="18">
        <f t="shared" ca="1" si="3"/>
        <v>205495538.40000001</v>
      </c>
      <c r="F23" s="18">
        <f t="shared" ca="1" si="3"/>
        <v>8470</v>
      </c>
      <c r="G23" s="18">
        <f t="shared" ca="1" si="3"/>
        <v>0</v>
      </c>
      <c r="H23" s="18">
        <f t="shared" ca="1" si="3"/>
        <v>218219.16</v>
      </c>
      <c r="I23" s="18">
        <f t="shared" ca="1" si="3"/>
        <v>9371776.2599999998</v>
      </c>
      <c r="J23" s="18">
        <f t="shared" ca="1" si="3"/>
        <v>11113867.630000001</v>
      </c>
      <c r="K23" s="18">
        <f t="shared" ca="1" si="3"/>
        <v>221183.08000000002</v>
      </c>
      <c r="L23" s="18">
        <f t="shared" ca="1" si="3"/>
        <v>0</v>
      </c>
      <c r="M23" s="18">
        <f t="shared" ca="1" si="3"/>
        <v>163654211.24000001</v>
      </c>
      <c r="N23" s="18">
        <f t="shared" ca="1" si="3"/>
        <v>689430.29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576152296.07999992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489207448.58999997</v>
      </c>
      <c r="E24" s="18">
        <f t="shared" ca="1" si="3"/>
        <v>325995465.81999999</v>
      </c>
      <c r="F24" s="18">
        <f t="shared" ca="1" si="3"/>
        <v>43451.88</v>
      </c>
      <c r="G24" s="18">
        <f t="shared" ca="1" si="3"/>
        <v>0</v>
      </c>
      <c r="H24" s="18">
        <f t="shared" ca="1" si="3"/>
        <v>134703.12</v>
      </c>
      <c r="I24" s="18">
        <f t="shared" ca="1" si="3"/>
        <v>5591501.2000000002</v>
      </c>
      <c r="J24" s="18">
        <f t="shared" ca="1" si="3"/>
        <v>455435.27</v>
      </c>
      <c r="K24" s="18">
        <f t="shared" ca="1" si="3"/>
        <v>1102951.99</v>
      </c>
      <c r="L24" s="18">
        <f t="shared" ca="1" si="3"/>
        <v>0</v>
      </c>
      <c r="M24" s="18">
        <f t="shared" ca="1" si="3"/>
        <v>9060369.4499999993</v>
      </c>
      <c r="N24" s="18">
        <f t="shared" ca="1" si="3"/>
        <v>0</v>
      </c>
      <c r="O24" s="18">
        <f t="shared" ca="1" si="3"/>
        <v>0</v>
      </c>
      <c r="P24" s="18">
        <f t="shared" ca="1" si="3"/>
        <v>109523.7</v>
      </c>
      <c r="Q24" s="18">
        <f t="shared" ca="1" si="3"/>
        <v>28499379.600000001</v>
      </c>
      <c r="R24" s="19">
        <f t="shared" ca="1" si="2"/>
        <v>860200230.62000012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7750660.9300000109</v>
      </c>
      <c r="E25" s="18">
        <f t="shared" ca="1" si="3"/>
        <v>15190078.289999399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12840007.2399999</v>
      </c>
      <c r="J25" s="18">
        <f t="shared" ca="1" si="3"/>
        <v>666537.5</v>
      </c>
      <c r="K25" s="18">
        <f t="shared" ca="1" si="3"/>
        <v>24109.16</v>
      </c>
      <c r="L25" s="18">
        <f t="shared" ca="1" si="3"/>
        <v>0</v>
      </c>
      <c r="M25" s="18">
        <f t="shared" ca="1" si="3"/>
        <v>1325997.72</v>
      </c>
      <c r="N25" s="18">
        <f t="shared" ca="1" si="3"/>
        <v>45690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37843080.839999303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1515139.17</v>
      </c>
      <c r="E26" s="18">
        <f t="shared" ca="1" si="3"/>
        <v>6913108.6799999997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894443.03</v>
      </c>
      <c r="K26" s="18">
        <f t="shared" ca="1" si="3"/>
        <v>16650.53</v>
      </c>
      <c r="L26" s="18">
        <f t="shared" ca="1" si="3"/>
        <v>0</v>
      </c>
      <c r="M26" s="18">
        <f t="shared" ca="1" si="3"/>
        <v>857912.16999999993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57166.43</v>
      </c>
      <c r="R26" s="19">
        <f t="shared" ca="1" si="2"/>
        <v>10254420.009999998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78757003.219999999</v>
      </c>
      <c r="E27" s="18">
        <f t="shared" ca="1" si="3"/>
        <v>50833976.43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1687136.1</v>
      </c>
      <c r="J27" s="18">
        <f t="shared" ca="1" si="3"/>
        <v>293457.13999999996</v>
      </c>
      <c r="K27" s="18">
        <f t="shared" ca="1" si="3"/>
        <v>73064.33</v>
      </c>
      <c r="L27" s="18">
        <f t="shared" ca="1" si="3"/>
        <v>0</v>
      </c>
      <c r="M27" s="18">
        <f t="shared" ca="1" si="3"/>
        <v>8119184.4299999997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139770869.27000001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26715430.080000002</v>
      </c>
      <c r="E28" s="18">
        <f t="shared" ca="1" si="3"/>
        <v>46260097.210000001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3368456.63</v>
      </c>
      <c r="J28" s="18">
        <f t="shared" ca="1" si="3"/>
        <v>371521.22</v>
      </c>
      <c r="K28" s="18">
        <f t="shared" ca="1" si="3"/>
        <v>11413.71</v>
      </c>
      <c r="L28" s="18">
        <f t="shared" ca="1" si="3"/>
        <v>0</v>
      </c>
      <c r="M28" s="18">
        <f t="shared" ca="1" si="3"/>
        <v>21027486.890000001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97754405.739999995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1462356.1</v>
      </c>
      <c r="E29" s="18">
        <f t="shared" ca="1" si="3"/>
        <v>15226300.35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298777.34000000003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16987433.789999999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50862219.076200001</v>
      </c>
      <c r="E30" s="18">
        <f t="shared" ca="1" si="3"/>
        <v>96483732.368200004</v>
      </c>
      <c r="F30" s="18">
        <f t="shared" ca="1" si="3"/>
        <v>2912.3300000000004</v>
      </c>
      <c r="G30" s="18">
        <f t="shared" ca="1" si="3"/>
        <v>0</v>
      </c>
      <c r="H30" s="18">
        <f t="shared" ca="1" si="3"/>
        <v>7250</v>
      </c>
      <c r="I30" s="18">
        <f t="shared" ca="1" si="3"/>
        <v>9247317.9801000003</v>
      </c>
      <c r="J30" s="18">
        <f t="shared" ca="1" si="3"/>
        <v>832332.05169999995</v>
      </c>
      <c r="K30" s="18">
        <f t="shared" ca="1" si="3"/>
        <v>980047.25</v>
      </c>
      <c r="L30" s="18">
        <f t="shared" ca="1" si="3"/>
        <v>0</v>
      </c>
      <c r="M30" s="18">
        <f t="shared" ca="1" si="3"/>
        <v>499691.25109999999</v>
      </c>
      <c r="N30" s="18">
        <f t="shared" ca="1" si="3"/>
        <v>643072.46</v>
      </c>
      <c r="O30" s="18">
        <f t="shared" ca="1" si="3"/>
        <v>0</v>
      </c>
      <c r="P30" s="18">
        <f t="shared" ca="1" si="3"/>
        <v>0</v>
      </c>
      <c r="Q30" s="18">
        <f t="shared" ca="1" si="3"/>
        <v>6424617.5800000001</v>
      </c>
      <c r="R30" s="19">
        <f t="shared" ca="1" si="2"/>
        <v>165983192.34730005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1988816.8199999998</v>
      </c>
      <c r="E31" s="18">
        <f t="shared" ca="1" si="3"/>
        <v>4934818.6000000006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91695.75</v>
      </c>
      <c r="J31" s="18">
        <f t="shared" ca="1" si="3"/>
        <v>240440.43000000002</v>
      </c>
      <c r="K31" s="18">
        <f t="shared" ca="1" si="3"/>
        <v>63169.07</v>
      </c>
      <c r="L31" s="18">
        <f t="shared" ca="1" si="3"/>
        <v>0</v>
      </c>
      <c r="M31" s="18">
        <f t="shared" ca="1" si="3"/>
        <v>219933.83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7538874.5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104454788.47999999</v>
      </c>
      <c r="E32" s="18">
        <f t="shared" ca="1" si="3"/>
        <v>30879313.129999999</v>
      </c>
      <c r="F32" s="18">
        <f t="shared" ca="1" si="3"/>
        <v>0</v>
      </c>
      <c r="G32" s="18">
        <f t="shared" ca="1" si="3"/>
        <v>0</v>
      </c>
      <c r="H32" s="18">
        <f t="shared" ca="1" si="3"/>
        <v>47851</v>
      </c>
      <c r="I32" s="18">
        <f t="shared" ca="1" si="3"/>
        <v>6300569.8900000006</v>
      </c>
      <c r="J32" s="18">
        <f t="shared" ca="1" si="3"/>
        <v>1509049.21</v>
      </c>
      <c r="K32" s="18">
        <f t="shared" ca="1" si="3"/>
        <v>1809531.06</v>
      </c>
      <c r="L32" s="18">
        <f t="shared" ca="1" si="3"/>
        <v>0</v>
      </c>
      <c r="M32" s="18">
        <f t="shared" ca="1" si="3"/>
        <v>17039871.079999998</v>
      </c>
      <c r="N32" s="18">
        <f t="shared" ca="1" si="3"/>
        <v>494761.64</v>
      </c>
      <c r="O32" s="18">
        <f t="shared" ca="1" si="3"/>
        <v>0</v>
      </c>
      <c r="P32" s="18">
        <f t="shared" ca="1" si="3"/>
        <v>0</v>
      </c>
      <c r="Q32" s="18">
        <f t="shared" ca="1" si="3"/>
        <v>22168242.309999995</v>
      </c>
      <c r="R32" s="19">
        <f t="shared" ca="1" si="2"/>
        <v>184703977.80000001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76624427.760000095</v>
      </c>
      <c r="E33" s="18">
        <f t="shared" ca="1" si="3"/>
        <v>50320171.240000136</v>
      </c>
      <c r="F33" s="18">
        <f t="shared" ca="1" si="3"/>
        <v>122933.87999999998</v>
      </c>
      <c r="G33" s="18">
        <f t="shared" ca="1" si="3"/>
        <v>0</v>
      </c>
      <c r="H33" s="18">
        <f t="shared" ca="1" si="3"/>
        <v>17800</v>
      </c>
      <c r="I33" s="18">
        <f t="shared" ca="1" si="3"/>
        <v>1070184.0699999998</v>
      </c>
      <c r="J33" s="18">
        <f t="shared" ca="1" si="3"/>
        <v>467647</v>
      </c>
      <c r="K33" s="18">
        <f t="shared" ca="1" si="3"/>
        <v>166692.66000000006</v>
      </c>
      <c r="L33" s="18">
        <f t="shared" ca="1" si="3"/>
        <v>0</v>
      </c>
      <c r="M33" s="18">
        <f t="shared" ca="1" si="3"/>
        <v>14790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128804646.61000022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3665146.42</v>
      </c>
      <c r="E34" s="18">
        <f t="shared" ca="1" si="3"/>
        <v>7622826.0599999949</v>
      </c>
      <c r="F34" s="18">
        <f t="shared" ca="1" si="3"/>
        <v>3235.5599999999995</v>
      </c>
      <c r="G34" s="18">
        <f t="shared" ca="1" si="3"/>
        <v>0</v>
      </c>
      <c r="H34" s="18">
        <f t="shared" ca="1" si="3"/>
        <v>0</v>
      </c>
      <c r="I34" s="18">
        <f t="shared" ca="1" si="3"/>
        <v>48158.900000000009</v>
      </c>
      <c r="J34" s="18">
        <f t="shared" ca="1" si="3"/>
        <v>381607.63999999996</v>
      </c>
      <c r="K34" s="18">
        <f t="shared" ca="1" si="3"/>
        <v>65337.560000000034</v>
      </c>
      <c r="L34" s="18">
        <f t="shared" ca="1" si="3"/>
        <v>0</v>
      </c>
      <c r="M34" s="18">
        <f t="shared" ca="1" si="3"/>
        <v>1224891.1200000001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13011203.259999998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54810258.219999999</v>
      </c>
      <c r="E35" s="18">
        <f t="shared" ca="1" si="3"/>
        <v>21164522.520000003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2065457.98</v>
      </c>
      <c r="J35" s="18">
        <f t="shared" ca="1" si="3"/>
        <v>290276.96999999997</v>
      </c>
      <c r="K35" s="18">
        <f t="shared" ca="1" si="3"/>
        <v>13070.12</v>
      </c>
      <c r="L35" s="18">
        <f t="shared" ca="1" si="3"/>
        <v>0</v>
      </c>
      <c r="M35" s="18">
        <f t="shared" ca="1" si="3"/>
        <v>101883653.5</v>
      </c>
      <c r="N35" s="18">
        <f t="shared" ca="1" si="3"/>
        <v>4259231.1399999997</v>
      </c>
      <c r="O35" s="18">
        <f t="shared" ca="1" si="3"/>
        <v>0</v>
      </c>
      <c r="P35" s="18">
        <f t="shared" ca="1" si="3"/>
        <v>0</v>
      </c>
      <c r="Q35" s="18">
        <f t="shared" ca="1" si="3"/>
        <v>48267766.729999997</v>
      </c>
      <c r="R35" s="19">
        <f t="shared" ca="1" si="2"/>
        <v>232754237.17999998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9482625.5300000012</v>
      </c>
      <c r="E36" s="18">
        <f t="shared" ca="1" si="3"/>
        <v>11116448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109178</v>
      </c>
      <c r="J36" s="18">
        <f t="shared" ca="1" si="3"/>
        <v>872806</v>
      </c>
      <c r="K36" s="18">
        <f t="shared" ca="1" si="3"/>
        <v>271937</v>
      </c>
      <c r="L36" s="18">
        <f t="shared" ca="1" si="3"/>
        <v>0</v>
      </c>
      <c r="M36" s="18">
        <f t="shared" ca="1" si="3"/>
        <v>4182095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26035089.530000001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30880694.16</v>
      </c>
      <c r="E38" s="18">
        <f t="shared" ca="1" si="3"/>
        <v>46167077.509999998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5105570.13</v>
      </c>
      <c r="J38" s="18">
        <f t="shared" ca="1" si="3"/>
        <v>484944.47000000003</v>
      </c>
      <c r="K38" s="18">
        <f t="shared" ca="1" si="3"/>
        <v>264443.8</v>
      </c>
      <c r="L38" s="18">
        <f t="shared" ca="1" si="3"/>
        <v>0</v>
      </c>
      <c r="M38" s="18">
        <f t="shared" ca="1" si="3"/>
        <v>155597290.14000002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17068295.200000003</v>
      </c>
      <c r="R38" s="19">
        <f t="shared" ca="1" si="2"/>
        <v>258523701.41000003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35621.480000000003</v>
      </c>
      <c r="E39" s="18">
        <f t="shared" ca="1" si="4"/>
        <v>1131882.1100000001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278617.3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1446120.8900000001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12684489.576484</v>
      </c>
      <c r="E40" s="18">
        <f t="shared" ca="1" si="4"/>
        <v>6583485.7071909998</v>
      </c>
      <c r="F40" s="18">
        <f t="shared" ca="1" si="4"/>
        <v>0</v>
      </c>
      <c r="G40" s="18">
        <f t="shared" ca="1" si="4"/>
        <v>0</v>
      </c>
      <c r="H40" s="18">
        <f t="shared" ca="1" si="4"/>
        <v>2850</v>
      </c>
      <c r="I40" s="18">
        <f t="shared" ca="1" si="4"/>
        <v>523832.8</v>
      </c>
      <c r="J40" s="18">
        <f t="shared" ca="1" si="4"/>
        <v>2538162.0499999998</v>
      </c>
      <c r="K40" s="18">
        <f t="shared" ca="1" si="4"/>
        <v>21626.52</v>
      </c>
      <c r="L40" s="18">
        <f t="shared" ca="1" si="4"/>
        <v>0</v>
      </c>
      <c r="M40" s="18">
        <f t="shared" ca="1" si="4"/>
        <v>872594.73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23227041.383675002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8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34632.959999999999</v>
      </c>
      <c r="E43" s="18">
        <f t="shared" ca="1" si="4"/>
        <v>222100.12000000023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240429.61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497162.69000000018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45003.909999999996</v>
      </c>
      <c r="E44" s="18">
        <f t="shared" ca="1" si="4"/>
        <v>138849.08999999994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279382.33999999997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463235.33999999991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527420.53</v>
      </c>
      <c r="E45" s="18">
        <f t="shared" ca="1" si="4"/>
        <v>3896635.1500004265</v>
      </c>
      <c r="F45" s="18">
        <f t="shared" ca="1" si="4"/>
        <v>1352.19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269440.43</v>
      </c>
      <c r="K45" s="18">
        <f t="shared" ca="1" si="4"/>
        <v>524090.50999999774</v>
      </c>
      <c r="L45" s="18">
        <f t="shared" ca="1" si="4"/>
        <v>0</v>
      </c>
      <c r="M45" s="18">
        <f t="shared" ca="1" si="4"/>
        <v>271294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1084171.75</v>
      </c>
      <c r="R45" s="19">
        <f t="shared" ca="1" si="5"/>
        <v>6574404.5600004243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18227709.609999999</v>
      </c>
      <c r="E46" s="18">
        <f t="shared" ca="1" si="4"/>
        <v>40122994.890000001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531027.01</v>
      </c>
      <c r="J46" s="18">
        <f t="shared" ca="1" si="4"/>
        <v>0</v>
      </c>
      <c r="K46" s="18">
        <f t="shared" ca="1" si="4"/>
        <v>2654.68</v>
      </c>
      <c r="L46" s="18">
        <f t="shared" ca="1" si="4"/>
        <v>0</v>
      </c>
      <c r="M46" s="18">
        <f t="shared" ca="1" si="4"/>
        <v>5045835.7200000007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63930221.909999996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53519.72</v>
      </c>
      <c r="E47" s="18">
        <f t="shared" ca="1" si="4"/>
        <v>342510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396029.72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612521.34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184891.38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2751367.08</v>
      </c>
      <c r="R48" s="19">
        <f t="shared" ca="1" si="5"/>
        <v>3548779.8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653358.46</v>
      </c>
      <c r="E49" s="18">
        <f t="shared" ca="1" si="4"/>
        <v>701550.06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17971.96</v>
      </c>
      <c r="J49" s="18">
        <f t="shared" ca="1" si="4"/>
        <v>27173.919999999998</v>
      </c>
      <c r="K49" s="18">
        <f t="shared" ca="1" si="4"/>
        <v>0</v>
      </c>
      <c r="L49" s="18">
        <f t="shared" ca="1" si="4"/>
        <v>0</v>
      </c>
      <c r="M49" s="18">
        <f t="shared" ca="1" si="4"/>
        <v>49725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1449779.4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997554.87</v>
      </c>
      <c r="E50" s="18">
        <f t="shared" ca="1" si="4"/>
        <v>348548.27</v>
      </c>
      <c r="F50" s="18">
        <f t="shared" ca="1" si="4"/>
        <v>8422.7199999999993</v>
      </c>
      <c r="G50" s="18">
        <f t="shared" ca="1" si="4"/>
        <v>63726</v>
      </c>
      <c r="H50" s="18">
        <f t="shared" ca="1" si="4"/>
        <v>0</v>
      </c>
      <c r="I50" s="18">
        <f t="shared" ca="1" si="4"/>
        <v>3476.33</v>
      </c>
      <c r="J50" s="18">
        <f t="shared" ca="1" si="4"/>
        <v>334532.38</v>
      </c>
      <c r="K50" s="18">
        <f t="shared" ca="1" si="4"/>
        <v>0</v>
      </c>
      <c r="L50" s="18">
        <f t="shared" ca="1" si="4"/>
        <v>0</v>
      </c>
      <c r="M50" s="18">
        <f t="shared" ca="1" si="4"/>
        <v>338135.24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2094395.8100000003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27256.120000000003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27256.120000000003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2590572.4300000002</v>
      </c>
      <c r="E52" s="18">
        <f t="shared" ca="1" si="4"/>
        <v>1234717.21</v>
      </c>
      <c r="F52" s="18">
        <f t="shared" ca="1" si="4"/>
        <v>310.48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0</v>
      </c>
      <c r="K52" s="18">
        <f t="shared" ca="1" si="4"/>
        <v>50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3830365.24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24753428.640000001</v>
      </c>
      <c r="E53" s="18">
        <f t="shared" ca="1" si="4"/>
        <v>24917315.710000001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ref="R53:R54" ca="1" si="7">+SUM(D53:Q53)</f>
        <v>49670744.350000001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27841.87</v>
      </c>
      <c r="K54" s="18">
        <f t="shared" ca="1" si="4"/>
        <v>0</v>
      </c>
      <c r="L54" s="18">
        <f t="shared" ca="1" si="4"/>
        <v>0</v>
      </c>
      <c r="M54" s="18">
        <f t="shared" ca="1" si="4"/>
        <v>5921610.8700000001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7"/>
        <v>5949452.7400000002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Q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8">
        <f t="shared" ca="1" si="8"/>
        <v>0</v>
      </c>
      <c r="N55" s="18">
        <f t="shared" ca="1" si="8"/>
        <v>0</v>
      </c>
      <c r="O55" s="18">
        <f t="shared" ca="1" si="8"/>
        <v>0</v>
      </c>
      <c r="P55" s="18">
        <f t="shared" ca="1" si="8"/>
        <v>0</v>
      </c>
      <c r="Q55" s="18">
        <f t="shared" ca="1" si="8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8">
        <f t="shared" ca="1" si="8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8">
        <f t="shared" ca="1" si="8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9">
        <f t="shared" ca="1" si="5"/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8">
        <f t="shared" ca="1" si="8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9">
        <f t="shared" ca="1" si="5"/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8">
        <f t="shared" ca="1" si="8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9">
        <f t="shared" ref="R59" ca="1" si="9">+SUM(D59:Q59)</f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8">
        <f t="shared" ca="1" si="8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9">
        <f t="shared" ref="R60:R78" ca="1" si="10">+SUM(D60:Q60)</f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8">
        <f t="shared" ca="1" si="8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9">
        <f t="shared" ca="1" si="10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8">
        <f t="shared" ca="1" si="8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9">
        <f t="shared" ca="1" si="10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8">
        <f t="shared" ca="1" si="8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9">
        <f t="shared" ca="1" si="10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8">
        <f t="shared" ca="1" si="8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9">
        <f t="shared" ca="1" si="10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8">
        <f t="shared" ca="1" si="8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9">
        <f t="shared" ca="1" si="10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8">
        <f t="shared" ca="1" si="8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9">
        <f t="shared" ca="1" si="10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8">
        <f t="shared" ca="1" si="8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9">
        <f t="shared" ca="1" si="10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8">
        <f t="shared" ca="1" si="8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9">
        <f t="shared" ca="1" si="10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8">
        <f t="shared" ca="1" si="8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9">
        <f t="shared" ca="1" si="10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8">
        <f t="shared" ca="1" si="8"/>
        <v>0</v>
      </c>
      <c r="L70" s="18">
        <f t="shared" ca="1" si="8"/>
        <v>0</v>
      </c>
      <c r="M70" s="18">
        <f t="shared" ca="1" si="8"/>
        <v>0</v>
      </c>
      <c r="N70" s="18">
        <f t="shared" ca="1" si="8"/>
        <v>0</v>
      </c>
      <c r="O70" s="18">
        <f t="shared" ca="1" si="8"/>
        <v>0</v>
      </c>
      <c r="P70" s="18">
        <f t="shared" ca="1" si="8"/>
        <v>0</v>
      </c>
      <c r="Q70" s="18">
        <f t="shared" ca="1" si="8"/>
        <v>0</v>
      </c>
      <c r="R70" s="19">
        <f t="shared" ca="1" si="10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Q75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9">
        <f t="shared" ca="1" si="10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9">
        <f t="shared" ca="1" si="10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9">
        <f t="shared" ca="1" si="10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1"/>
        <v>0</v>
      </c>
      <c r="O74" s="18">
        <f t="shared" ca="1" si="11"/>
        <v>0</v>
      </c>
      <c r="P74" s="18">
        <f t="shared" ca="1" si="11"/>
        <v>0</v>
      </c>
      <c r="Q74" s="18">
        <f t="shared" ca="1" si="11"/>
        <v>0</v>
      </c>
      <c r="R74" s="19">
        <f t="shared" ca="1" si="10"/>
        <v>0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1"/>
        <v>0</v>
      </c>
      <c r="E75" s="18">
        <f t="shared" ca="1" si="11"/>
        <v>0</v>
      </c>
      <c r="F75" s="18">
        <f t="shared" ca="1" si="11"/>
        <v>0</v>
      </c>
      <c r="G75" s="18">
        <f t="shared" ca="1" si="11"/>
        <v>0</v>
      </c>
      <c r="H75" s="18">
        <f t="shared" ca="1" si="11"/>
        <v>0</v>
      </c>
      <c r="I75" s="18">
        <f t="shared" ca="1" si="11"/>
        <v>0</v>
      </c>
      <c r="J75" s="18">
        <f t="shared" ca="1" si="11"/>
        <v>0</v>
      </c>
      <c r="K75" s="18">
        <f t="shared" ca="1" si="11"/>
        <v>0</v>
      </c>
      <c r="L75" s="18">
        <f t="shared" ca="1" si="11"/>
        <v>0</v>
      </c>
      <c r="M75" s="18">
        <f t="shared" ca="1" si="11"/>
        <v>0</v>
      </c>
      <c r="N75" s="18">
        <f t="shared" ca="1" si="11"/>
        <v>0</v>
      </c>
      <c r="O75" s="18">
        <f t="shared" ca="1" si="11"/>
        <v>0</v>
      </c>
      <c r="P75" s="18">
        <f t="shared" ca="1" si="11"/>
        <v>0</v>
      </c>
      <c r="Q75" s="18">
        <f t="shared" ca="1" si="11"/>
        <v>0</v>
      </c>
      <c r="R75" s="19">
        <f t="shared" ca="1" si="10"/>
        <v>0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Q76" ca="1" si="12">SUMIF($C$7:$C$75,"HD",D$7:D$75)</f>
        <v>1882328529.4370821</v>
      </c>
      <c r="E76" s="49">
        <f t="shared" ca="1" si="12"/>
        <v>2073903025.0830357</v>
      </c>
      <c r="F76" s="49">
        <f t="shared" ca="1" si="12"/>
        <v>620476.74</v>
      </c>
      <c r="G76" s="49">
        <f t="shared" ca="1" si="12"/>
        <v>14534077.450000001</v>
      </c>
      <c r="H76" s="49">
        <f t="shared" ca="1" si="12"/>
        <v>10823875.65</v>
      </c>
      <c r="I76" s="49">
        <f t="shared" ca="1" si="12"/>
        <v>140129521.47010008</v>
      </c>
      <c r="J76" s="49">
        <f t="shared" ca="1" si="12"/>
        <v>46937095.749163724</v>
      </c>
      <c r="K76" s="49">
        <f t="shared" ca="1" si="12"/>
        <v>7226982.0499999961</v>
      </c>
      <c r="L76" s="49">
        <f t="shared" ca="1" si="12"/>
        <v>0</v>
      </c>
      <c r="M76" s="49">
        <f t="shared" ca="1" si="12"/>
        <v>1073978753.5864997</v>
      </c>
      <c r="N76" s="49">
        <f t="shared" ca="1" si="12"/>
        <v>8947581.0299999993</v>
      </c>
      <c r="O76" s="49">
        <f t="shared" ca="1" si="12"/>
        <v>0</v>
      </c>
      <c r="P76" s="49">
        <f t="shared" ca="1" si="12"/>
        <v>109523.7</v>
      </c>
      <c r="Q76" s="49">
        <f t="shared" ca="1" si="12"/>
        <v>673047469.56000006</v>
      </c>
      <c r="R76" s="49">
        <f t="shared" ca="1" si="10"/>
        <v>5932586911.5058813</v>
      </c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Q77" ca="1" si="13">SUMIF($C$7:$C$75,"H",D$7:D$75)+SUMIF($C$7:$C$75,"E",D$7:D$75)</f>
        <v>0</v>
      </c>
      <c r="E77" s="49">
        <f t="shared" ca="1" si="13"/>
        <v>0</v>
      </c>
      <c r="F77" s="49">
        <f t="shared" ca="1" si="13"/>
        <v>0</v>
      </c>
      <c r="G77" s="49">
        <f t="shared" ca="1" si="13"/>
        <v>0</v>
      </c>
      <c r="H77" s="49">
        <f t="shared" ca="1" si="13"/>
        <v>0</v>
      </c>
      <c r="I77" s="49">
        <f t="shared" ca="1" si="13"/>
        <v>0</v>
      </c>
      <c r="J77" s="49">
        <f t="shared" ca="1" si="13"/>
        <v>0</v>
      </c>
      <c r="K77" s="49">
        <f t="shared" ca="1" si="13"/>
        <v>0</v>
      </c>
      <c r="L77" s="49">
        <f t="shared" ca="1" si="13"/>
        <v>0</v>
      </c>
      <c r="M77" s="49">
        <f t="shared" ca="1" si="13"/>
        <v>0</v>
      </c>
      <c r="N77" s="49">
        <f t="shared" ca="1" si="13"/>
        <v>0</v>
      </c>
      <c r="O77" s="49">
        <f t="shared" ca="1" si="13"/>
        <v>0</v>
      </c>
      <c r="P77" s="49">
        <f t="shared" ca="1" si="13"/>
        <v>0</v>
      </c>
      <c r="Q77" s="49">
        <f t="shared" ca="1" si="13"/>
        <v>0</v>
      </c>
      <c r="R77" s="49">
        <f t="shared" ca="1" si="10"/>
        <v>0</v>
      </c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P78" ca="1" si="14">D76+D77</f>
        <v>1882328529.4370821</v>
      </c>
      <c r="E78" s="49">
        <f t="shared" ca="1" si="14"/>
        <v>2073903025.0830357</v>
      </c>
      <c r="F78" s="49">
        <f t="shared" ca="1" si="14"/>
        <v>620476.74</v>
      </c>
      <c r="G78" s="49">
        <f t="shared" ca="1" si="14"/>
        <v>14534077.450000001</v>
      </c>
      <c r="H78" s="49">
        <f t="shared" ca="1" si="14"/>
        <v>10823875.65</v>
      </c>
      <c r="I78" s="49">
        <f t="shared" ca="1" si="14"/>
        <v>140129521.47010008</v>
      </c>
      <c r="J78" s="49">
        <f t="shared" ca="1" si="14"/>
        <v>46937095.749163724</v>
      </c>
      <c r="K78" s="49">
        <f t="shared" ca="1" si="14"/>
        <v>7226982.0499999961</v>
      </c>
      <c r="L78" s="49">
        <f t="shared" ca="1" si="14"/>
        <v>0</v>
      </c>
      <c r="M78" s="49">
        <f t="shared" ca="1" si="14"/>
        <v>1073978753.5864997</v>
      </c>
      <c r="N78" s="49">
        <f t="shared" ca="1" si="14"/>
        <v>8947581.0299999993</v>
      </c>
      <c r="O78" s="49">
        <f t="shared" ca="1" si="14"/>
        <v>0</v>
      </c>
      <c r="P78" s="49">
        <f t="shared" ca="1" si="14"/>
        <v>109523.7</v>
      </c>
      <c r="Q78" s="49">
        <f ca="1">Q76+Q77</f>
        <v>673047469.56000006</v>
      </c>
      <c r="R78" s="49">
        <f t="shared" ca="1" si="10"/>
        <v>5932586911.5058813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363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349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1287389.6100000001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3005229.05</v>
      </c>
      <c r="I8" s="18">
        <f t="shared" ca="1" si="0"/>
        <v>0</v>
      </c>
      <c r="J8" s="19">
        <f t="shared" ref="J8:J23" ca="1" si="1">+SUM(D8:I8)</f>
        <v>4292618.66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7198023.3899999997</v>
      </c>
      <c r="I10" s="18">
        <f t="shared" ca="1" si="0"/>
        <v>2156456.23</v>
      </c>
      <c r="J10" s="19">
        <f t="shared" ca="1" si="1"/>
        <v>9650599.6199999992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255524106.22275406</v>
      </c>
      <c r="I12" s="18">
        <f t="shared" ca="1" si="0"/>
        <v>0</v>
      </c>
      <c r="J12" s="19">
        <f t="shared" ca="1" si="1"/>
        <v>255524106.22275406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-400625.15</v>
      </c>
      <c r="I13" s="18">
        <f t="shared" ca="1" si="0"/>
        <v>0</v>
      </c>
      <c r="J13" s="19">
        <f t="shared" ca="1" si="1"/>
        <v>-400625.15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1144622.6000000001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1144622.6000000001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164755361.40530843</v>
      </c>
      <c r="I16" s="18">
        <f t="shared" ca="1" si="0"/>
        <v>144449151.30133754</v>
      </c>
      <c r="J16" s="19">
        <f t="shared" ca="1" si="1"/>
        <v>309204512.70664597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169615431.31225961</v>
      </c>
      <c r="I19" s="18">
        <f t="shared" ca="1" si="0"/>
        <v>80985862.139879882</v>
      </c>
      <c r="J19" s="19">
        <f t="shared" ca="1" si="1"/>
        <v>250601293.4521395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1535918.3199999998</v>
      </c>
      <c r="I20" s="18">
        <f t="shared" ca="1" si="0"/>
        <v>0</v>
      </c>
      <c r="J20" s="19">
        <f t="shared" ca="1" si="1"/>
        <v>1535918.3199999998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31374578.16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13374474.18</v>
      </c>
      <c r="I23" s="18">
        <f t="shared" ca="1" si="0"/>
        <v>-11271.410000000003</v>
      </c>
      <c r="J23" s="19">
        <f t="shared" ca="1" si="1"/>
        <v>44737780.930000007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109330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109330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4374874.68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4374874.68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t="shared" ref="J53:J54" ca="1" si="5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1059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t="shared" ca="1" si="5"/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243</v>
      </c>
      <c r="B55" s="17">
        <v>2001</v>
      </c>
      <c r="C55" s="58" t="s">
        <v>146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245</v>
      </c>
      <c r="B56" s="17">
        <v>2002</v>
      </c>
      <c r="C56" s="58" t="s">
        <v>246</v>
      </c>
      <c r="D56" s="18">
        <f t="shared" ref="D56:I71" ca="1" si="6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9">
        <f ca="1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9">
        <f ca="1">+SUM(D59:I59)</f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9">
        <f t="shared" ref="J60:J75" ca="1" si="7">+SUM(D60:I60)</f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9">
        <f t="shared" ca="1" si="7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9">
        <f t="shared" ca="1" si="7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9">
        <f t="shared" ca="1" si="7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9">
        <f t="shared" ca="1" si="7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9">
        <f t="shared" ca="1" si="7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9">
        <f t="shared" ca="1" si="7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9">
        <f t="shared" ca="1" si="7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9">
        <f t="shared" ca="1" si="7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9">
        <f t="shared" ca="1" si="7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0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9">
        <f t="shared" ca="1" si="7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9">
        <f t="shared" ca="1" si="7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ref="D72:I75" ca="1" si="8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8"/>
        <v>0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9">
        <f t="shared" ca="1" si="7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0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9">
        <f t="shared" ca="1" si="7"/>
        <v>0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0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9">
        <f t="shared" ca="1" si="7"/>
        <v>0</v>
      </c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HW74" s="35"/>
      <c r="HX74" s="35"/>
      <c r="HY74" s="35"/>
      <c r="HZ74" s="35"/>
      <c r="IA74" s="35"/>
    </row>
    <row r="75" spans="1:235" s="35" customForma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0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9">
        <f t="shared" ca="1" si="7"/>
        <v>0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</row>
    <row r="76" spans="1:235" s="35" customFormat="1">
      <c r="A76" s="59" t="s">
        <v>287</v>
      </c>
      <c r="B76" s="48">
        <v>9000</v>
      </c>
      <c r="C76" s="58" t="s">
        <v>288</v>
      </c>
      <c r="D76" s="49">
        <f t="shared" ref="D76:J76" ca="1" si="9">SUMIF($C$7:$C$75,"HD",D$7:D$75)</f>
        <v>38617001.82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614890968.73032212</v>
      </c>
      <c r="I76" s="49">
        <f t="shared" ca="1" si="9"/>
        <v>227324664.10121742</v>
      </c>
      <c r="J76" s="49">
        <f t="shared" ca="1" si="9"/>
        <v>880832634.65153968</v>
      </c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J77" ca="1" si="10">SUMIF($C$7:$C$75,"H",D$7:D$75)+SUMIF($C$7:$C$75,"E",D$7:D$75)</f>
        <v>0</v>
      </c>
      <c r="E77" s="49">
        <f t="shared" ca="1" si="10"/>
        <v>0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38617001.82</v>
      </c>
      <c r="E78" s="49">
        <f t="shared" ref="E78:J78" ca="1" si="11">E76+E77</f>
        <v>0</v>
      </c>
      <c r="F78" s="49">
        <f t="shared" ca="1" si="11"/>
        <v>0</v>
      </c>
      <c r="G78" s="49">
        <f t="shared" ca="1" si="11"/>
        <v>0</v>
      </c>
      <c r="H78" s="49">
        <f t="shared" ca="1" si="11"/>
        <v>614890968.73032212</v>
      </c>
      <c r="I78" s="49">
        <f t="shared" ca="1" si="11"/>
        <v>227324664.10121742</v>
      </c>
      <c r="J78" s="49">
        <f t="shared" ca="1" si="11"/>
        <v>880832634.65153968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363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351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6313361.3300000001</v>
      </c>
      <c r="H7" s="19">
        <f ca="1">+SUM(D7:G7)</f>
        <v>6313361.3300000001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4209545.32</v>
      </c>
      <c r="H8" s="19">
        <f t="shared" ref="H8:H23" ca="1" si="1">+SUM(D8:G8)</f>
        <v>4209545.32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21497421.600000001</v>
      </c>
      <c r="E10" s="18">
        <f t="shared" ca="1" si="0"/>
        <v>0</v>
      </c>
      <c r="F10" s="18">
        <f t="shared" ca="1" si="0"/>
        <v>0</v>
      </c>
      <c r="G10" s="18">
        <f t="shared" ca="1" si="0"/>
        <v>8027803.3099999502</v>
      </c>
      <c r="H10" s="19">
        <f t="shared" ca="1" si="1"/>
        <v>29525224.909999952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4203743.9725000001</v>
      </c>
      <c r="E11" s="18">
        <f t="shared" ca="1" si="0"/>
        <v>0</v>
      </c>
      <c r="F11" s="18">
        <f t="shared" ca="1" si="0"/>
        <v>0</v>
      </c>
      <c r="G11" s="18">
        <f t="shared" ca="1" si="0"/>
        <v>36453.152399999999</v>
      </c>
      <c r="H11" s="19">
        <f t="shared" ca="1" si="1"/>
        <v>4240197.1249000002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173684.3</v>
      </c>
      <c r="H13" s="19">
        <f t="shared" ca="1" si="1"/>
        <v>173684.3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5688233.5300000003</v>
      </c>
      <c r="H14" s="19">
        <f t="shared" ca="1" si="1"/>
        <v>5688233.5300000003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244443</v>
      </c>
      <c r="H17" s="19">
        <f t="shared" ca="1" si="1"/>
        <v>244443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401310.29</v>
      </c>
      <c r="H18" s="19">
        <f t="shared" ca="1" si="1"/>
        <v>401310.29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89240999.401284009</v>
      </c>
      <c r="F19" s="18">
        <f t="shared" ca="1" si="0"/>
        <v>0</v>
      </c>
      <c r="G19" s="18">
        <f t="shared" ca="1" si="0"/>
        <v>0</v>
      </c>
      <c r="H19" s="19">
        <f t="shared" ca="1" si="1"/>
        <v>89240999.401284009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1000</v>
      </c>
      <c r="F20" s="18">
        <f t="shared" ca="1" si="0"/>
        <v>0</v>
      </c>
      <c r="G20" s="18">
        <f t="shared" ca="1" si="0"/>
        <v>0</v>
      </c>
      <c r="H20" s="19">
        <f t="shared" ca="1" si="1"/>
        <v>1000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306141.40000000002</v>
      </c>
      <c r="H21" s="19">
        <f t="shared" ca="1" si="1"/>
        <v>306141.40000000002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306423.76</v>
      </c>
      <c r="H22" s="19">
        <f t="shared" ca="1" si="1"/>
        <v>306423.76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6973956.8300000001</v>
      </c>
      <c r="E23" s="18">
        <f t="shared" ca="1" si="0"/>
        <v>0</v>
      </c>
      <c r="F23" s="18">
        <f t="shared" ca="1" si="0"/>
        <v>0</v>
      </c>
      <c r="G23" s="18">
        <f t="shared" ca="1" si="0"/>
        <v>13102243.85</v>
      </c>
      <c r="H23" s="19">
        <f t="shared" ca="1" si="1"/>
        <v>20076200.68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1708717.98</v>
      </c>
      <c r="E24" s="18">
        <f t="shared" ca="1" si="2"/>
        <v>0</v>
      </c>
      <c r="F24" s="18">
        <f t="shared" ca="1" si="2"/>
        <v>0</v>
      </c>
      <c r="G24" s="18">
        <f t="shared" ca="1" si="2"/>
        <v>69637786.390000001</v>
      </c>
      <c r="H24" s="19">
        <f t="shared" ref="H24:H42" ca="1" si="3">+SUM(D24:G24)</f>
        <v>71346504.370000005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8182255.1999999397</v>
      </c>
      <c r="E25" s="18">
        <f t="shared" ca="1" si="2"/>
        <v>0</v>
      </c>
      <c r="F25" s="18">
        <f t="shared" ca="1" si="2"/>
        <v>0</v>
      </c>
      <c r="G25" s="18">
        <f t="shared" ca="1" si="2"/>
        <v>401253.57</v>
      </c>
      <c r="H25" s="19">
        <f t="shared" ca="1" si="3"/>
        <v>8583508.7699999399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3119402.13</v>
      </c>
      <c r="H27" s="19">
        <f t="shared" ca="1" si="3"/>
        <v>3119402.13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240000</v>
      </c>
      <c r="E28" s="18">
        <f t="shared" ca="1" si="2"/>
        <v>0</v>
      </c>
      <c r="F28" s="18">
        <f t="shared" ca="1" si="2"/>
        <v>0</v>
      </c>
      <c r="G28" s="18">
        <f t="shared" ca="1" si="2"/>
        <v>14790070.15</v>
      </c>
      <c r="H28" s="19">
        <f t="shared" ca="1" si="3"/>
        <v>15030070.15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90787.38</v>
      </c>
      <c r="H29" s="19">
        <f t="shared" ca="1" si="3"/>
        <v>90787.38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3217326.2420999999</v>
      </c>
      <c r="H30" s="19">
        <f t="shared" ca="1" si="3"/>
        <v>3217326.2420999999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2156845.73</v>
      </c>
      <c r="H32" s="19">
        <f t="shared" ca="1" si="3"/>
        <v>2156845.73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942577.84999999986</v>
      </c>
      <c r="E33" s="18">
        <f t="shared" ca="1" si="2"/>
        <v>0</v>
      </c>
      <c r="F33" s="18">
        <f t="shared" ca="1" si="2"/>
        <v>0</v>
      </c>
      <c r="G33" s="18">
        <f t="shared" ca="1" si="2"/>
        <v>942734.23000000056</v>
      </c>
      <c r="H33" s="19">
        <f t="shared" ca="1" si="3"/>
        <v>1885312.0800000005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1251724.2699999993</v>
      </c>
      <c r="E34" s="18">
        <f t="shared" ca="1" si="2"/>
        <v>0</v>
      </c>
      <c r="F34" s="18">
        <f t="shared" ca="1" si="2"/>
        <v>0</v>
      </c>
      <c r="G34" s="18">
        <f t="shared" ca="1" si="2"/>
        <v>5278.36</v>
      </c>
      <c r="H34" s="19">
        <f t="shared" ca="1" si="3"/>
        <v>1257002.6299999994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16733875.819999998</v>
      </c>
      <c r="H35" s="19">
        <f t="shared" ca="1" si="3"/>
        <v>16733875.819999998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499199</v>
      </c>
      <c r="H36" s="19">
        <f t="shared" ca="1" si="3"/>
        <v>499199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6426199.7000000002</v>
      </c>
      <c r="H38" s="19">
        <f t="shared" ca="1" si="3"/>
        <v>6426199.7000000002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142024.87</v>
      </c>
      <c r="H39" s="19">
        <f t="shared" ca="1" si="3"/>
        <v>142024.87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9313425.3399999999</v>
      </c>
      <c r="E40" s="18">
        <f t="shared" ca="1" si="2"/>
        <v>0</v>
      </c>
      <c r="F40" s="18">
        <f t="shared" ca="1" si="2"/>
        <v>257155</v>
      </c>
      <c r="G40" s="18">
        <f t="shared" ca="1" si="2"/>
        <v>54001.29</v>
      </c>
      <c r="H40" s="19">
        <f t="shared" ca="1" si="3"/>
        <v>9624581.629999999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90623.45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90623.45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2700</v>
      </c>
      <c r="H43" s="19">
        <f t="shared" ref="H43:H52" ca="1" si="4">+SUM(D43:G43)</f>
        <v>2700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19595.09</v>
      </c>
      <c r="H44" s="19">
        <f t="shared" ca="1" si="4"/>
        <v>19595.09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92319482.199999988</v>
      </c>
      <c r="E46" s="18">
        <f t="shared" ca="1" si="5"/>
        <v>0</v>
      </c>
      <c r="F46" s="18">
        <f t="shared" ca="1" si="5"/>
        <v>0</v>
      </c>
      <c r="G46" s="18">
        <f t="shared" ca="1" si="5"/>
        <v>434614.1</v>
      </c>
      <c r="H46" s="19">
        <f t="shared" ca="1" si="4"/>
        <v>92754096.299999982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994.79</v>
      </c>
      <c r="H47" s="19">
        <f t="shared" ca="1" si="4"/>
        <v>994.79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2228.25</v>
      </c>
      <c r="H49" s="19">
        <f t="shared" ca="1" si="4"/>
        <v>2228.25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101153.04</v>
      </c>
      <c r="H52" s="19">
        <f t="shared" ca="1" si="4"/>
        <v>101153.04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1037424.14</v>
      </c>
      <c r="H53" s="19">
        <f t="shared" ref="H53:H54" ca="1" si="6">+SUM(D53:G53)</f>
        <v>1037424.14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t="shared" ca="1" si="6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254</v>
      </c>
      <c r="B60" s="17">
        <v>3001</v>
      </c>
      <c r="C60" s="58" t="s">
        <v>255</v>
      </c>
      <c r="D60" s="18">
        <f t="shared" ref="D60:G75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ref="H60:H75" ca="1" si="8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3002</v>
      </c>
      <c r="C61" s="58" t="s">
        <v>255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3003</v>
      </c>
      <c r="C62" s="58" t="s">
        <v>255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3004</v>
      </c>
      <c r="C63" s="58" t="s">
        <v>255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3005</v>
      </c>
      <c r="C64" s="58" t="s">
        <v>255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9">
        <f t="shared" ca="1" si="8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9">
        <f t="shared" ca="1" si="8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146723928.69249994</v>
      </c>
      <c r="E76" s="49">
        <f ca="1">SUMIF($C$7:$C$75,"HD",E$7:E$75)</f>
        <v>89241999.401284009</v>
      </c>
      <c r="F76" s="49">
        <f ca="1">SUMIF($C$7:$C$75,"HD",F$7:F$75)</f>
        <v>257155</v>
      </c>
      <c r="G76" s="49">
        <f ca="1">SUMIF($C$7:$C$75,"HD",G$7:G$75)</f>
        <v>158625137.5144999</v>
      </c>
      <c r="H76" s="49">
        <f ca="1">SUMIF($C$7:$C$75,"HD",H$7:H$75)</f>
        <v>394848220.60828388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146723928.69249994</v>
      </c>
      <c r="E78" s="49">
        <f ca="1">E76+E77</f>
        <v>89241999.401284009</v>
      </c>
      <c r="F78" s="49">
        <f ca="1">F76+F77</f>
        <v>257155</v>
      </c>
      <c r="G78" s="49">
        <f ca="1">G76+G77</f>
        <v>158625137.5144999</v>
      </c>
      <c r="H78" s="49">
        <f ca="1">H76+H77</f>
        <v>394848220.60828388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61927670.82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61927670.82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494736386.57999998</v>
      </c>
      <c r="E8" s="18">
        <f t="shared" ca="1" si="0"/>
        <v>46216901.899999999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111488014.31</v>
      </c>
      <c r="M8" s="19">
        <f t="shared" ca="1" si="1"/>
        <v>652441302.78999996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101652827.32999998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14793251.24</v>
      </c>
      <c r="M9" s="19">
        <f t="shared" ca="1" si="1"/>
        <v>116446078.56999998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109418853.19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62281837.189998902</v>
      </c>
      <c r="M10" s="19">
        <f t="shared" ca="1" si="1"/>
        <v>171700690.37999889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52032.806499999999</v>
      </c>
      <c r="L11" s="18">
        <f t="shared" ca="1" si="0"/>
        <v>0</v>
      </c>
      <c r="M11" s="19">
        <f t="shared" ca="1" si="1"/>
        <v>52032.806499999999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16110058.109999999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16110058.109999999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640825190.21000004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640825190.21000004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-1442091.9114190498</v>
      </c>
      <c r="L15" s="18">
        <f t="shared" ca="1" si="0"/>
        <v>26215712.084127001</v>
      </c>
      <c r="M15" s="19">
        <f t="shared" ca="1" si="1"/>
        <v>24773620.172707953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14151119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14151119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13865546.710000001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13865546.710000001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571655452.73000002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510584.24000000005</v>
      </c>
      <c r="M20" s="19">
        <f t="shared" ca="1" si="1"/>
        <v>572166036.97000003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249</v>
      </c>
      <c r="M21" s="19">
        <f t="shared" ca="1" si="1"/>
        <v>249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8351163.4000000004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7446333.9900000002</v>
      </c>
      <c r="L22" s="18">
        <f t="shared" ca="1" si="0"/>
        <v>0</v>
      </c>
      <c r="M22" s="19">
        <f t="shared" ca="1" si="1"/>
        <v>15797497.390000001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29291078.640000004</v>
      </c>
      <c r="E23" s="18">
        <f t="shared" ca="1" si="2"/>
        <v>0</v>
      </c>
      <c r="F23" s="18">
        <f t="shared" ca="1" si="2"/>
        <v>2921040.5100000002</v>
      </c>
      <c r="G23" s="18">
        <f t="shared" ca="1" si="2"/>
        <v>0</v>
      </c>
      <c r="H23" s="18">
        <f t="shared" ca="1" si="2"/>
        <v>0</v>
      </c>
      <c r="I23" s="18">
        <f t="shared" ca="1" si="2"/>
        <v>931010.39999999991</v>
      </c>
      <c r="J23" s="18">
        <f t="shared" ca="1" si="2"/>
        <v>0</v>
      </c>
      <c r="K23" s="18">
        <f t="shared" ca="1" si="2"/>
        <v>6791975.0000000009</v>
      </c>
      <c r="L23" s="18">
        <f t="shared" ca="1" si="2"/>
        <v>0</v>
      </c>
      <c r="M23" s="19">
        <f t="shared" ca="1" si="1"/>
        <v>39935104.550000004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528890569.02999997</v>
      </c>
      <c r="M24" s="19">
        <f t="shared" ca="1" si="1"/>
        <v>528890569.02999997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4882472.9400000004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4882472.9400000004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14540.19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1482776.9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6542189.5099999998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6542189.5099999998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4813499.01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4813499.01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75600.320000000007</v>
      </c>
      <c r="E29" s="18">
        <f t="shared" ca="1" si="2"/>
        <v>16605.259999999998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14462123.720000001</v>
      </c>
      <c r="M29" s="19">
        <f t="shared" ca="1" si="1"/>
        <v>14554329.300000001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103578392.22920001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103578392.22920001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3865412.42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139103</v>
      </c>
      <c r="L31" s="18">
        <f t="shared" ca="1" si="2"/>
        <v>0</v>
      </c>
      <c r="M31" s="19">
        <f t="shared" ca="1" si="1"/>
        <v>4004515.42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44559235.225574002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1854831.0700000003</v>
      </c>
      <c r="L32" s="18">
        <f t="shared" ca="1" si="2"/>
        <v>0</v>
      </c>
      <c r="M32" s="19">
        <f t="shared" ca="1" si="1"/>
        <v>46414066.295574002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8665912.5199999977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8665912.5199999977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3573.54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3573.54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108509266.02999999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108509266.92999999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24878723.140000001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151097.88</v>
      </c>
      <c r="L38" s="18">
        <f t="shared" ca="1" si="2"/>
        <v>9785.2000000000007</v>
      </c>
      <c r="M38" s="19">
        <f t="shared" ca="1" si="1"/>
        <v>25039606.219999999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1306645.2748449999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1306645.2748449999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41224.590000000004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41224.590000000004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72676.999999999869</v>
      </c>
      <c r="L43" s="18">
        <f t="shared" ca="1" si="3"/>
        <v>0</v>
      </c>
      <c r="M43" s="19">
        <f t="shared" ca="1" si="1"/>
        <v>72676.999999999869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86464.39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3134.95</v>
      </c>
      <c r="L46" s="18">
        <f t="shared" ca="1" si="3"/>
        <v>0</v>
      </c>
      <c r="M46" s="19">
        <f t="shared" ca="1" si="1"/>
        <v>89599.34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368912.75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368912.75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241351.97999999998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241351.97999999998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3415.18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3415.18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131522353.39</v>
      </c>
      <c r="M53" s="19">
        <f t="shared" ref="M53:M54" ca="1" si="4">+SUM(D53:L53)</f>
        <v>131522353.39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5921610.8700000001</v>
      </c>
      <c r="L54" s="18">
        <f t="shared" ca="1" si="3"/>
        <v>4462030.9000000004</v>
      </c>
      <c r="M54" s="19">
        <f t="shared" ca="1" si="4"/>
        <v>10383641.77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L70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8">
        <f t="shared" ca="1" si="5"/>
        <v>0</v>
      </c>
      <c r="I55" s="18">
        <f t="shared" ca="1" si="5"/>
        <v>0</v>
      </c>
      <c r="J55" s="18">
        <f t="shared" ca="1" si="5"/>
        <v>0</v>
      </c>
      <c r="K55" s="18">
        <f t="shared" ca="1" si="5"/>
        <v>0</v>
      </c>
      <c r="L55" s="18">
        <f t="shared" ca="1" si="5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8">
        <f t="shared" ca="1" si="5"/>
        <v>0</v>
      </c>
      <c r="K56" s="18">
        <f t="shared" ca="1" si="5"/>
        <v>0</v>
      </c>
      <c r="L56" s="18">
        <f t="shared" ca="1" si="5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8">
        <f t="shared" ca="1" si="5"/>
        <v>0</v>
      </c>
      <c r="K57" s="18">
        <f t="shared" ca="1" si="5"/>
        <v>0</v>
      </c>
      <c r="L57" s="18">
        <f t="shared" ca="1" si="5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8">
        <f t="shared" ca="1" si="5"/>
        <v>0</v>
      </c>
      <c r="K58" s="18">
        <f t="shared" ca="1" si="5"/>
        <v>0</v>
      </c>
      <c r="L58" s="18">
        <f t="shared" ca="1" si="5"/>
        <v>0</v>
      </c>
      <c r="M58" s="19">
        <f ca="1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8">
        <f t="shared" ca="1" si="5"/>
        <v>0</v>
      </c>
      <c r="K59" s="18">
        <f t="shared" ca="1" si="5"/>
        <v>0</v>
      </c>
      <c r="L59" s="18">
        <f t="shared" ca="1" si="5"/>
        <v>0</v>
      </c>
      <c r="M59" s="19">
        <f ca="1">+SUM(D59:L59)</f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8">
        <f t="shared" ca="1" si="5"/>
        <v>0</v>
      </c>
      <c r="K60" s="18">
        <f t="shared" ca="1" si="5"/>
        <v>0</v>
      </c>
      <c r="L60" s="18">
        <f t="shared" ca="1" si="5"/>
        <v>0</v>
      </c>
      <c r="M60" s="19">
        <f t="shared" ref="M60:M75" ca="1" si="6">+SUM(D60:L60)</f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8">
        <f t="shared" ca="1" si="5"/>
        <v>0</v>
      </c>
      <c r="K61" s="18">
        <f t="shared" ca="1" si="5"/>
        <v>0</v>
      </c>
      <c r="L61" s="18">
        <f t="shared" ca="1" si="5"/>
        <v>0</v>
      </c>
      <c r="M61" s="19">
        <f t="shared" ca="1" si="6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8">
        <f t="shared" ca="1" si="5"/>
        <v>0</v>
      </c>
      <c r="K62" s="18">
        <f t="shared" ca="1" si="5"/>
        <v>0</v>
      </c>
      <c r="L62" s="18">
        <f t="shared" ca="1" si="5"/>
        <v>0</v>
      </c>
      <c r="M62" s="19">
        <f t="shared" ca="1" si="6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8">
        <f t="shared" ca="1" si="5"/>
        <v>0</v>
      </c>
      <c r="K63" s="18">
        <f t="shared" ca="1" si="5"/>
        <v>0</v>
      </c>
      <c r="L63" s="18">
        <f t="shared" ca="1" si="5"/>
        <v>0</v>
      </c>
      <c r="M63" s="19">
        <f t="shared" ca="1" si="6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8">
        <f t="shared" ca="1" si="5"/>
        <v>0</v>
      </c>
      <c r="K64" s="18">
        <f t="shared" ca="1" si="5"/>
        <v>0</v>
      </c>
      <c r="L64" s="18">
        <f t="shared" ca="1" si="5"/>
        <v>0</v>
      </c>
      <c r="M64" s="19">
        <f t="shared" ca="1" si="6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8">
        <f t="shared" ca="1" si="5"/>
        <v>0</v>
      </c>
      <c r="K65" s="18">
        <f t="shared" ca="1" si="5"/>
        <v>0</v>
      </c>
      <c r="L65" s="18">
        <f t="shared" ca="1" si="5"/>
        <v>0</v>
      </c>
      <c r="M65" s="19">
        <f t="shared" ca="1" si="6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8">
        <f t="shared" ca="1" si="5"/>
        <v>0</v>
      </c>
      <c r="K66" s="18">
        <f t="shared" ca="1" si="5"/>
        <v>0</v>
      </c>
      <c r="L66" s="18">
        <f t="shared" ca="1" si="5"/>
        <v>0</v>
      </c>
      <c r="M66" s="19">
        <f t="shared" ca="1" si="6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8">
        <f t="shared" ca="1" si="5"/>
        <v>0</v>
      </c>
      <c r="K67" s="18">
        <f t="shared" ca="1" si="5"/>
        <v>0</v>
      </c>
      <c r="L67" s="18">
        <f t="shared" ca="1" si="5"/>
        <v>0</v>
      </c>
      <c r="M67" s="19">
        <f t="shared" ca="1" si="6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8">
        <f t="shared" ca="1" si="5"/>
        <v>0</v>
      </c>
      <c r="K68" s="18">
        <f t="shared" ca="1" si="5"/>
        <v>0</v>
      </c>
      <c r="L68" s="18">
        <f t="shared" ca="1" si="5"/>
        <v>0</v>
      </c>
      <c r="M68" s="19">
        <f t="shared" ca="1" si="6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8">
        <f t="shared" ca="1" si="5"/>
        <v>0</v>
      </c>
      <c r="K69" s="18">
        <f t="shared" ca="1" si="5"/>
        <v>0</v>
      </c>
      <c r="L69" s="18">
        <f t="shared" ca="1" si="5"/>
        <v>0</v>
      </c>
      <c r="M69" s="19">
        <f t="shared" ca="1" si="6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8">
        <f t="shared" ca="1" si="5"/>
        <v>0</v>
      </c>
      <c r="K70" s="18">
        <f t="shared" ca="1" si="5"/>
        <v>0</v>
      </c>
      <c r="L70" s="18">
        <f t="shared" ca="1" si="5"/>
        <v>0</v>
      </c>
      <c r="M70" s="19">
        <f t="shared" ca="1" si="6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L75" ca="1" si="7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8">
        <f t="shared" ca="1" si="7"/>
        <v>0</v>
      </c>
      <c r="I71" s="18">
        <f t="shared" ca="1" si="7"/>
        <v>0</v>
      </c>
      <c r="J71" s="18">
        <f t="shared" ca="1" si="7"/>
        <v>0</v>
      </c>
      <c r="K71" s="18">
        <f t="shared" ca="1" si="7"/>
        <v>0</v>
      </c>
      <c r="L71" s="18">
        <f t="shared" ca="1" si="7"/>
        <v>0</v>
      </c>
      <c r="M71" s="19">
        <f t="shared" ca="1" si="6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8">
        <f t="shared" ca="1" si="7"/>
        <v>0</v>
      </c>
      <c r="K72" s="18">
        <f t="shared" ca="1" si="7"/>
        <v>0</v>
      </c>
      <c r="L72" s="18">
        <f t="shared" ca="1" si="7"/>
        <v>0</v>
      </c>
      <c r="M72" s="19">
        <f t="shared" ca="1" si="6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8">
        <f t="shared" ca="1" si="7"/>
        <v>0</v>
      </c>
      <c r="K73" s="18">
        <f t="shared" ca="1" si="7"/>
        <v>0</v>
      </c>
      <c r="L73" s="18">
        <f t="shared" ca="1" si="7"/>
        <v>0</v>
      </c>
      <c r="M73" s="19">
        <f t="shared" ca="1" si="6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8">
        <f t="shared" ca="1" si="7"/>
        <v>0</v>
      </c>
      <c r="I74" s="18">
        <f t="shared" ca="1" si="7"/>
        <v>0</v>
      </c>
      <c r="J74" s="18">
        <f t="shared" ca="1" si="7"/>
        <v>0</v>
      </c>
      <c r="K74" s="18">
        <f t="shared" ca="1" si="7"/>
        <v>0</v>
      </c>
      <c r="L74" s="18">
        <f t="shared" ca="1" si="7"/>
        <v>0</v>
      </c>
      <c r="M74" s="19">
        <f t="shared" ca="1" si="6"/>
        <v>0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7"/>
        <v>0</v>
      </c>
      <c r="E75" s="18">
        <f t="shared" ca="1" si="7"/>
        <v>0</v>
      </c>
      <c r="F75" s="18">
        <f t="shared" ca="1" si="7"/>
        <v>0</v>
      </c>
      <c r="G75" s="18">
        <f t="shared" ca="1" si="7"/>
        <v>0</v>
      </c>
      <c r="H75" s="18">
        <f t="shared" ca="1" si="7"/>
        <v>0</v>
      </c>
      <c r="I75" s="18">
        <f t="shared" ca="1" si="7"/>
        <v>0</v>
      </c>
      <c r="J75" s="18">
        <f t="shared" ca="1" si="7"/>
        <v>0</v>
      </c>
      <c r="K75" s="18">
        <f t="shared" ca="1" si="7"/>
        <v>0</v>
      </c>
      <c r="L75" s="18">
        <f t="shared" ca="1" si="7"/>
        <v>0</v>
      </c>
      <c r="M75" s="19">
        <f t="shared" ca="1" si="6"/>
        <v>0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M76" ca="1" si="8">SUMIF($C$7:$C$75,"HD",D$7:D$75)</f>
        <v>2374422177.9596195</v>
      </c>
      <c r="E76" s="49">
        <f t="shared" ca="1" si="8"/>
        <v>46233507.159999996</v>
      </c>
      <c r="F76" s="49">
        <f t="shared" ca="1" si="8"/>
        <v>2921040.5100000002</v>
      </c>
      <c r="G76" s="49">
        <f t="shared" ca="1" si="8"/>
        <v>0</v>
      </c>
      <c r="H76" s="49">
        <f t="shared" ca="1" si="8"/>
        <v>0</v>
      </c>
      <c r="I76" s="49">
        <f t="shared" ca="1" si="8"/>
        <v>931010.39999999991</v>
      </c>
      <c r="J76" s="49">
        <f t="shared" ca="1" si="8"/>
        <v>0</v>
      </c>
      <c r="K76" s="49">
        <f t="shared" ca="1" si="8"/>
        <v>20990704.655080952</v>
      </c>
      <c r="L76" s="49">
        <f t="shared" ca="1" si="8"/>
        <v>896104747.91412592</v>
      </c>
      <c r="M76" s="49">
        <f t="shared" ca="1" si="8"/>
        <v>3341603188.5988264</v>
      </c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M77" ca="1" si="9">SUMIF($C$7:$C$75,"H",D$7:D$75)+SUMIF($C$7:$C$75,"E",D$7:D$75)</f>
        <v>0</v>
      </c>
      <c r="E77" s="49">
        <f t="shared" ca="1" si="9"/>
        <v>0</v>
      </c>
      <c r="F77" s="49">
        <f t="shared" ca="1" si="9"/>
        <v>0</v>
      </c>
      <c r="G77" s="49">
        <f t="shared" ca="1" si="9"/>
        <v>0</v>
      </c>
      <c r="H77" s="49">
        <f t="shared" ca="1" si="9"/>
        <v>0</v>
      </c>
      <c r="I77" s="49">
        <f t="shared" ca="1" si="9"/>
        <v>0</v>
      </c>
      <c r="J77" s="49">
        <f t="shared" ca="1" si="9"/>
        <v>0</v>
      </c>
      <c r="K77" s="49">
        <f t="shared" ca="1" si="9"/>
        <v>0</v>
      </c>
      <c r="L77" s="49">
        <f t="shared" ca="1" si="9"/>
        <v>0</v>
      </c>
      <c r="M77" s="49">
        <f t="shared" ca="1" si="9"/>
        <v>0</v>
      </c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M78" ca="1" si="10">D76+D77</f>
        <v>2374422177.9596195</v>
      </c>
      <c r="E78" s="49">
        <f t="shared" ca="1" si="10"/>
        <v>46233507.159999996</v>
      </c>
      <c r="F78" s="49">
        <f t="shared" ca="1" si="10"/>
        <v>2921040.5100000002</v>
      </c>
      <c r="G78" s="49">
        <f t="shared" ca="1" si="10"/>
        <v>0</v>
      </c>
      <c r="H78" s="49">
        <f t="shared" ca="1" si="10"/>
        <v>0</v>
      </c>
      <c r="I78" s="49">
        <f t="shared" ca="1" si="10"/>
        <v>931010.39999999991</v>
      </c>
      <c r="J78" s="49">
        <f t="shared" ca="1" si="10"/>
        <v>0</v>
      </c>
      <c r="K78" s="49">
        <f t="shared" ca="1" si="10"/>
        <v>20990704.655080952</v>
      </c>
      <c r="L78" s="49">
        <f t="shared" ca="1" si="10"/>
        <v>896104747.91412592</v>
      </c>
      <c r="M78" s="49">
        <f t="shared" ca="1" si="10"/>
        <v>3341603188.5988264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3177477.8899999997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1435086.89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76738339.789955795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5059516.1606999999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84148507.850000009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11970052.4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31046.710000000054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195906.18000000002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4130819.2000000007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194803.58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1278475.0200000003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71948667.029999986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523489682.31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59320202.609988876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864201.51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420945.71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24338794.329999998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929191.23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9194293.0057999995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17980.150000000001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40193990.550017998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1785240.6999999618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1046396.8499999907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2905652.16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23805486.859999999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4229891.7529960005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7946542.4900000002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151093.51000000007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193273.31000000043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4466780.3100000387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49557027.209999993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344928.02999999991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163476.74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1498604.8700000006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7089003.3799999999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165885359.71000001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38046707.310000002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255</v>
      </c>
      <c r="D71" s="18">
        <f t="shared" ref="D71:D75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1"/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1228193445.2994587</v>
      </c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1228193445.2994587</v>
      </c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100168.63999999998</v>
      </c>
      <c r="F32" s="19">
        <f t="shared" ca="1" si="1"/>
        <v>100168.63999999998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625081694.42320895</v>
      </c>
      <c r="E40" s="18">
        <f t="shared" ca="1" si="3"/>
        <v>0</v>
      </c>
      <c r="F40" s="19">
        <f t="shared" ca="1" si="1"/>
        <v>625081694.42320895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653017.69000000006</v>
      </c>
      <c r="F48" s="19">
        <f t="shared" ca="1" si="1"/>
        <v>653017.69000000006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68103</v>
      </c>
      <c r="E51" s="18">
        <f t="shared" ca="1" si="3"/>
        <v>0</v>
      </c>
      <c r="F51" s="19">
        <f t="shared" ca="1" si="1"/>
        <v>68103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:F54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4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9">
        <f ca="1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9">
        <f ca="1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9">
        <f t="shared" ref="F60:F75" ca="1" si="6">+SUM(D60:E60)</f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9">
        <f t="shared" ca="1" si="6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9">
        <f t="shared" ca="1" si="6"/>
        <v>0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625149797.42320895</v>
      </c>
      <c r="E76" s="49">
        <f ca="1">SUMIF($C$7:$C$75,"HD",E$7:E$75)</f>
        <v>753186.33000000007</v>
      </c>
      <c r="F76" s="49">
        <f ca="1">SUMIF($C$7:$C$75,"HD",F$7:F$75)</f>
        <v>625902983.75320899</v>
      </c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625149797.42320895</v>
      </c>
      <c r="E78" s="49">
        <f ca="1">E76+E77</f>
        <v>753186.33000000007</v>
      </c>
      <c r="F78" s="49">
        <f ca="1">F76+F77</f>
        <v>625902983.75320899</v>
      </c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290181.41000000003</v>
      </c>
      <c r="E8" s="18">
        <f t="shared" ca="1" si="0"/>
        <v>3777495.14</v>
      </c>
      <c r="F8" s="18">
        <f t="shared" ca="1" si="0"/>
        <v>296278155.33999997</v>
      </c>
      <c r="G8" s="18">
        <f t="shared" ca="1" si="0"/>
        <v>550411.54</v>
      </c>
      <c r="H8" s="18">
        <f t="shared" ca="1" si="0"/>
        <v>31951647.529999997</v>
      </c>
      <c r="I8" s="18">
        <f t="shared" ca="1" si="0"/>
        <v>822780.41999999969</v>
      </c>
      <c r="J8" s="18">
        <f t="shared" ca="1" si="0"/>
        <v>3632041.3000000003</v>
      </c>
      <c r="K8" s="19">
        <f t="shared" ca="1" si="1"/>
        <v>337302712.68000001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336460.28</v>
      </c>
      <c r="E9" s="18">
        <f t="shared" ca="1" si="0"/>
        <v>5336448.75</v>
      </c>
      <c r="F9" s="18">
        <f t="shared" ca="1" si="0"/>
        <v>121539561.40000001</v>
      </c>
      <c r="G9" s="18">
        <f t="shared" ca="1" si="0"/>
        <v>560317.43999999994</v>
      </c>
      <c r="H9" s="18">
        <f t="shared" ca="1" si="0"/>
        <v>26562077.759999998</v>
      </c>
      <c r="I9" s="18">
        <f t="shared" ca="1" si="0"/>
        <v>561116.43000000005</v>
      </c>
      <c r="J9" s="18">
        <f t="shared" ca="1" si="0"/>
        <v>4715886.5</v>
      </c>
      <c r="K9" s="19">
        <f t="shared" ca="1" si="1"/>
        <v>159611868.56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767721.52999999991</v>
      </c>
      <c r="E10" s="18">
        <f t="shared" ca="1" si="0"/>
        <v>16406509.940000001</v>
      </c>
      <c r="F10" s="18">
        <f t="shared" ca="1" si="0"/>
        <v>578414590.74000001</v>
      </c>
      <c r="G10" s="18">
        <f t="shared" ca="1" si="0"/>
        <v>1084989.8099999998</v>
      </c>
      <c r="H10" s="18">
        <f t="shared" ca="1" si="0"/>
        <v>121785264.26999989</v>
      </c>
      <c r="I10" s="18">
        <f t="shared" ca="1" si="0"/>
        <v>2175122.9500000002</v>
      </c>
      <c r="J10" s="18">
        <f t="shared" ca="1" si="0"/>
        <v>11437166.300000001</v>
      </c>
      <c r="K10" s="19">
        <f t="shared" ca="1" si="1"/>
        <v>732071365.53999984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283851.29000000004</v>
      </c>
      <c r="E11" s="18">
        <f t="shared" ca="1" si="0"/>
        <v>3009329.44</v>
      </c>
      <c r="F11" s="18">
        <f t="shared" ca="1" si="0"/>
        <v>185874833.76999998</v>
      </c>
      <c r="G11" s="18">
        <f t="shared" ca="1" si="0"/>
        <v>3114750.55</v>
      </c>
      <c r="H11" s="18">
        <f t="shared" ca="1" si="0"/>
        <v>23883500.460000001</v>
      </c>
      <c r="I11" s="18">
        <f t="shared" ca="1" si="0"/>
        <v>11060539.869999999</v>
      </c>
      <c r="J11" s="18">
        <f t="shared" ca="1" si="0"/>
        <v>3621008.33</v>
      </c>
      <c r="K11" s="19">
        <f t="shared" ca="1" si="1"/>
        <v>230847813.71000001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20927.5</v>
      </c>
      <c r="E14" s="18">
        <f t="shared" ca="1" si="0"/>
        <v>2203405.46</v>
      </c>
      <c r="F14" s="18">
        <f t="shared" ca="1" si="0"/>
        <v>187783085.75</v>
      </c>
      <c r="G14" s="18">
        <f t="shared" ca="1" si="0"/>
        <v>191449.32</v>
      </c>
      <c r="H14" s="18">
        <f t="shared" ca="1" si="0"/>
        <v>15949742.470000001</v>
      </c>
      <c r="I14" s="18">
        <f t="shared" ca="1" si="0"/>
        <v>35346.14</v>
      </c>
      <c r="J14" s="18">
        <f t="shared" ca="1" si="0"/>
        <v>884327.54</v>
      </c>
      <c r="K14" s="19">
        <f t="shared" ca="1" si="1"/>
        <v>207068284.17999998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2871067.31</v>
      </c>
      <c r="F20" s="18">
        <f t="shared" ca="1" si="0"/>
        <v>67929471.859999999</v>
      </c>
      <c r="G20" s="18">
        <f t="shared" ca="1" si="0"/>
        <v>0</v>
      </c>
      <c r="H20" s="18">
        <f t="shared" ca="1" si="0"/>
        <v>28965987</v>
      </c>
      <c r="I20" s="18">
        <f t="shared" ca="1" si="0"/>
        <v>2275756.0499999998</v>
      </c>
      <c r="J20" s="18">
        <f t="shared" ca="1" si="0"/>
        <v>-42521.919999999998</v>
      </c>
      <c r="K20" s="19">
        <f t="shared" ca="1" si="1"/>
        <v>101999760.3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47304.9</v>
      </c>
      <c r="F21" s="18">
        <f t="shared" ca="1" si="0"/>
        <v>5016223.8499999996</v>
      </c>
      <c r="G21" s="18">
        <f t="shared" ca="1" si="0"/>
        <v>0</v>
      </c>
      <c r="H21" s="18">
        <f t="shared" ca="1" si="0"/>
        <v>23772.62</v>
      </c>
      <c r="I21" s="18">
        <f t="shared" ca="1" si="0"/>
        <v>4641535.53</v>
      </c>
      <c r="J21" s="18">
        <f t="shared" ca="1" si="0"/>
        <v>0</v>
      </c>
      <c r="K21" s="19">
        <f t="shared" ca="1" si="1"/>
        <v>9728836.9000000004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273919.62</v>
      </c>
      <c r="E22" s="18">
        <f t="shared" ca="1" si="0"/>
        <v>2952429.79</v>
      </c>
      <c r="F22" s="18">
        <f t="shared" ca="1" si="0"/>
        <v>279851115.32000005</v>
      </c>
      <c r="G22" s="18">
        <f t="shared" ca="1" si="0"/>
        <v>3575123.7199999997</v>
      </c>
      <c r="H22" s="18">
        <f t="shared" ca="1" si="0"/>
        <v>24598101.379999999</v>
      </c>
      <c r="I22" s="18">
        <f t="shared" ca="1" si="0"/>
        <v>536574.94999999995</v>
      </c>
      <c r="J22" s="18">
        <f t="shared" ca="1" si="0"/>
        <v>3508905.32</v>
      </c>
      <c r="K22" s="19">
        <f t="shared" ca="1" si="1"/>
        <v>315296170.10000008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27663788.289999999</v>
      </c>
      <c r="E23" s="18">
        <f t="shared" ca="1" si="2"/>
        <v>213643815.66000003</v>
      </c>
      <c r="F23" s="18">
        <f t="shared" ca="1" si="2"/>
        <v>3200115890.9100003</v>
      </c>
      <c r="G23" s="18">
        <f t="shared" ca="1" si="2"/>
        <v>42146039.739999995</v>
      </c>
      <c r="H23" s="18">
        <f t="shared" ca="1" si="2"/>
        <v>2270945556.8099999</v>
      </c>
      <c r="I23" s="18">
        <f t="shared" ca="1" si="2"/>
        <v>29082316.709999997</v>
      </c>
      <c r="J23" s="18">
        <f t="shared" ca="1" si="2"/>
        <v>343998480.27000004</v>
      </c>
      <c r="K23" s="19">
        <f t="shared" ca="1" si="1"/>
        <v>6127595888.3900003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27486.69</v>
      </c>
      <c r="E24" s="18">
        <f t="shared" ca="1" si="2"/>
        <v>5197332.46</v>
      </c>
      <c r="F24" s="18">
        <f t="shared" ca="1" si="2"/>
        <v>469081268.94</v>
      </c>
      <c r="G24" s="18">
        <f t="shared" ca="1" si="2"/>
        <v>68312.55</v>
      </c>
      <c r="H24" s="18">
        <f t="shared" ca="1" si="2"/>
        <v>29555293.629999999</v>
      </c>
      <c r="I24" s="18">
        <f t="shared" ca="1" si="2"/>
        <v>1679729.13</v>
      </c>
      <c r="J24" s="18">
        <f t="shared" ca="1" si="2"/>
        <v>1149773.1599999999</v>
      </c>
      <c r="K24" s="19">
        <f ca="1">+SUM(D24:J24)</f>
        <v>506759196.56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1673857.8900000001</v>
      </c>
      <c r="E25" s="18">
        <f t="shared" ca="1" si="2"/>
        <v>18480601.639999989</v>
      </c>
      <c r="F25" s="18">
        <f t="shared" ca="1" si="2"/>
        <v>1852384954.8499601</v>
      </c>
      <c r="G25" s="18">
        <f t="shared" ca="1" si="2"/>
        <v>1920540.03</v>
      </c>
      <c r="H25" s="18">
        <f t="shared" ca="1" si="2"/>
        <v>192476169.26999998</v>
      </c>
      <c r="I25" s="18">
        <f t="shared" ca="1" si="2"/>
        <v>2068739.53</v>
      </c>
      <c r="J25" s="18">
        <f t="shared" ca="1" si="2"/>
        <v>31643871.5699999</v>
      </c>
      <c r="K25" s="19">
        <f ca="1">+SUM(D25:J25)</f>
        <v>2100648734.7799599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3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66477.850000000006</v>
      </c>
      <c r="F27" s="18">
        <f t="shared" ca="1" si="2"/>
        <v>12707478.390000001</v>
      </c>
      <c r="G27" s="18">
        <f t="shared" ca="1" si="2"/>
        <v>0</v>
      </c>
      <c r="H27" s="18">
        <f t="shared" ca="1" si="2"/>
        <v>4613000.9800000004</v>
      </c>
      <c r="I27" s="18">
        <f t="shared" ca="1" si="2"/>
        <v>0</v>
      </c>
      <c r="J27" s="18">
        <f t="shared" ca="1" si="2"/>
        <v>0</v>
      </c>
      <c r="K27" s="19">
        <f t="shared" ca="1" si="3"/>
        <v>17386957.219999999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211079.38</v>
      </c>
      <c r="E28" s="18">
        <f t="shared" ca="1" si="2"/>
        <v>4018188.82</v>
      </c>
      <c r="F28" s="18">
        <f t="shared" ca="1" si="2"/>
        <v>179532084.41</v>
      </c>
      <c r="G28" s="18">
        <f t="shared" ca="1" si="2"/>
        <v>256361.74</v>
      </c>
      <c r="H28" s="18">
        <f t="shared" ca="1" si="2"/>
        <v>15783228.960000001</v>
      </c>
      <c r="I28" s="18">
        <f t="shared" ca="1" si="2"/>
        <v>312876.80000000005</v>
      </c>
      <c r="J28" s="18">
        <f t="shared" ca="1" si="2"/>
        <v>3264723.63</v>
      </c>
      <c r="K28" s="19">
        <f t="shared" ca="1" si="3"/>
        <v>203378543.74000001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267863.2</v>
      </c>
      <c r="E30" s="18">
        <f t="shared" ca="1" si="2"/>
        <v>7662814.4600000009</v>
      </c>
      <c r="F30" s="18">
        <f t="shared" ca="1" si="2"/>
        <v>275390828.59999996</v>
      </c>
      <c r="G30" s="18">
        <f t="shared" ca="1" si="2"/>
        <v>11328664.629999999</v>
      </c>
      <c r="H30" s="18">
        <f t="shared" ca="1" si="2"/>
        <v>2873621.97</v>
      </c>
      <c r="I30" s="18">
        <f t="shared" ca="1" si="2"/>
        <v>31632916.34</v>
      </c>
      <c r="J30" s="18">
        <f t="shared" ca="1" si="2"/>
        <v>3465444.58</v>
      </c>
      <c r="K30" s="19">
        <f t="shared" ca="1" si="3"/>
        <v>332622153.77999997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797982.53999999992</v>
      </c>
      <c r="F31" s="18">
        <f t="shared" ca="1" si="2"/>
        <v>30513604.420000002</v>
      </c>
      <c r="G31" s="18">
        <f t="shared" ca="1" si="2"/>
        <v>0</v>
      </c>
      <c r="H31" s="18">
        <f t="shared" ca="1" si="2"/>
        <v>893088.15999999992</v>
      </c>
      <c r="I31" s="18">
        <f t="shared" ca="1" si="2"/>
        <v>14022</v>
      </c>
      <c r="J31" s="18">
        <f t="shared" ca="1" si="2"/>
        <v>0</v>
      </c>
      <c r="K31" s="19">
        <f t="shared" ca="1" si="3"/>
        <v>32218697.120000001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269544.62</v>
      </c>
      <c r="E32" s="18">
        <f t="shared" ca="1" si="2"/>
        <v>4781307.9800000004</v>
      </c>
      <c r="F32" s="18">
        <f t="shared" ca="1" si="2"/>
        <v>148991556.92000002</v>
      </c>
      <c r="G32" s="18">
        <f t="shared" ca="1" si="2"/>
        <v>537298.26</v>
      </c>
      <c r="H32" s="18">
        <f t="shared" ca="1" si="2"/>
        <v>28476424.57</v>
      </c>
      <c r="I32" s="18">
        <f t="shared" ca="1" si="2"/>
        <v>716976.22</v>
      </c>
      <c r="J32" s="18">
        <f t="shared" ca="1" si="2"/>
        <v>3789107.56</v>
      </c>
      <c r="K32" s="19">
        <f t="shared" ca="1" si="3"/>
        <v>187562216.13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41492.130000000005</v>
      </c>
      <c r="E33" s="18">
        <f t="shared" ca="1" si="2"/>
        <v>7864159.7599999988</v>
      </c>
      <c r="F33" s="18">
        <f t="shared" ca="1" si="2"/>
        <v>177575143.71999922</v>
      </c>
      <c r="G33" s="18">
        <f t="shared" ca="1" si="2"/>
        <v>0</v>
      </c>
      <c r="H33" s="18">
        <f t="shared" ca="1" si="2"/>
        <v>16494125.639999999</v>
      </c>
      <c r="I33" s="18">
        <f t="shared" ca="1" si="2"/>
        <v>50610</v>
      </c>
      <c r="J33" s="18">
        <f t="shared" ca="1" si="2"/>
        <v>739202.96999999962</v>
      </c>
      <c r="K33" s="19">
        <f t="shared" ca="1" si="3"/>
        <v>202764734.21999919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2328825.6699999995</v>
      </c>
      <c r="F34" s="18">
        <f t="shared" ca="1" si="2"/>
        <v>48967190.70000001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51296016.370000012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380347.14</v>
      </c>
      <c r="F38" s="18">
        <f t="shared" ca="1" si="2"/>
        <v>22770930.420000002</v>
      </c>
      <c r="G38" s="18">
        <f t="shared" ca="1" si="2"/>
        <v>0</v>
      </c>
      <c r="H38" s="18">
        <f t="shared" ca="1" si="2"/>
        <v>265577.25</v>
      </c>
      <c r="I38" s="18">
        <f t="shared" ca="1" si="2"/>
        <v>0</v>
      </c>
      <c r="J38" s="18">
        <f t="shared" ca="1" si="2"/>
        <v>0</v>
      </c>
      <c r="K38" s="19">
        <f t="shared" ref="K38:K47" ca="1" si="4">+SUM(D38:J38)</f>
        <v>23416854.810000002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5"/>
        <v>0</v>
      </c>
      <c r="F39" s="18">
        <f t="shared" ca="1" si="5"/>
        <v>0</v>
      </c>
      <c r="G39" s="18">
        <f t="shared" ca="1" si="5"/>
        <v>0</v>
      </c>
      <c r="H39" s="18">
        <f t="shared" ca="1" si="5"/>
        <v>0</v>
      </c>
      <c r="I39" s="18">
        <f t="shared" ca="1" si="5"/>
        <v>0</v>
      </c>
      <c r="J39" s="18">
        <f t="shared" ca="1" si="5"/>
        <v>0</v>
      </c>
      <c r="K39" s="19">
        <f t="shared" ca="1" si="4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13535.83</v>
      </c>
      <c r="E40" s="18">
        <f t="shared" ca="1" si="5"/>
        <v>530461.37</v>
      </c>
      <c r="F40" s="18">
        <f t="shared" ca="1" si="5"/>
        <v>25341376.68</v>
      </c>
      <c r="G40" s="18">
        <f t="shared" ca="1" si="5"/>
        <v>0</v>
      </c>
      <c r="H40" s="18">
        <f t="shared" ca="1" si="5"/>
        <v>766673.88</v>
      </c>
      <c r="I40" s="18">
        <f t="shared" ca="1" si="5"/>
        <v>0</v>
      </c>
      <c r="J40" s="18">
        <f t="shared" ca="1" si="5"/>
        <v>157716.73000000001</v>
      </c>
      <c r="K40" s="19">
        <f t="shared" ca="1" si="4"/>
        <v>26809764.489999998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8">
        <f t="shared" ca="1" si="5"/>
        <v>0</v>
      </c>
      <c r="F41" s="18">
        <f t="shared" ca="1" si="5"/>
        <v>0</v>
      </c>
      <c r="G41" s="18">
        <f t="shared" ca="1" si="5"/>
        <v>0</v>
      </c>
      <c r="H41" s="18">
        <f t="shared" ca="1" si="5"/>
        <v>0</v>
      </c>
      <c r="I41" s="18">
        <f t="shared" ca="1" si="5"/>
        <v>0</v>
      </c>
      <c r="J41" s="18">
        <f t="shared" ca="1" si="5"/>
        <v>0</v>
      </c>
      <c r="K41" s="19">
        <f t="shared" ca="1" si="4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8">
        <f t="shared" ca="1" si="5"/>
        <v>0</v>
      </c>
      <c r="F42" s="18">
        <f t="shared" ca="1" si="5"/>
        <v>0</v>
      </c>
      <c r="G42" s="18">
        <f t="shared" ca="1" si="5"/>
        <v>0</v>
      </c>
      <c r="H42" s="18">
        <f t="shared" ca="1" si="5"/>
        <v>0</v>
      </c>
      <c r="I42" s="18">
        <f t="shared" ca="1" si="5"/>
        <v>0</v>
      </c>
      <c r="J42" s="18">
        <f t="shared" ca="1" si="5"/>
        <v>0</v>
      </c>
      <c r="K42" s="19">
        <f t="shared" ca="1" si="4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8">
        <f t="shared" ca="1" si="5"/>
        <v>0</v>
      </c>
      <c r="F43" s="18">
        <f t="shared" ca="1" si="5"/>
        <v>0</v>
      </c>
      <c r="G43" s="18">
        <f t="shared" ca="1" si="5"/>
        <v>0</v>
      </c>
      <c r="H43" s="18">
        <f t="shared" ca="1" si="5"/>
        <v>0</v>
      </c>
      <c r="I43" s="18">
        <f t="shared" ca="1" si="5"/>
        <v>0</v>
      </c>
      <c r="J43" s="18">
        <f t="shared" ca="1" si="5"/>
        <v>0</v>
      </c>
      <c r="K43" s="19">
        <f t="shared" ref="K43" ca="1" si="6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4200</v>
      </c>
      <c r="E44" s="18">
        <f t="shared" ca="1" si="5"/>
        <v>2655923.0900000008</v>
      </c>
      <c r="F44" s="18">
        <f t="shared" ca="1" si="5"/>
        <v>44956340.329999827</v>
      </c>
      <c r="G44" s="18">
        <f t="shared" ca="1" si="5"/>
        <v>0</v>
      </c>
      <c r="H44" s="18">
        <f t="shared" ca="1" si="5"/>
        <v>551447.84999999986</v>
      </c>
      <c r="I44" s="18">
        <f t="shared" ca="1" si="5"/>
        <v>7680</v>
      </c>
      <c r="J44" s="18">
        <f t="shared" ca="1" si="5"/>
        <v>81200.929999999993</v>
      </c>
      <c r="K44" s="19">
        <f t="shared" ca="1" si="4"/>
        <v>48256792.199999832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3526.1599999999989</v>
      </c>
      <c r="F45" s="18">
        <f t="shared" ca="1" si="5"/>
        <v>1538596.3000000007</v>
      </c>
      <c r="G45" s="18">
        <f t="shared" ca="1" si="5"/>
        <v>0</v>
      </c>
      <c r="H45" s="18">
        <f t="shared" ca="1" si="5"/>
        <v>-87888.399999999965</v>
      </c>
      <c r="I45" s="18">
        <f t="shared" ca="1" si="5"/>
        <v>0</v>
      </c>
      <c r="J45" s="18">
        <f t="shared" ca="1" si="5"/>
        <v>100354.84999999998</v>
      </c>
      <c r="K45" s="19">
        <f t="shared" ca="1" si="4"/>
        <v>1554588.9100000006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8">
        <f t="shared" ca="1" si="5"/>
        <v>0</v>
      </c>
      <c r="F46" s="18">
        <f t="shared" ca="1" si="5"/>
        <v>0</v>
      </c>
      <c r="G46" s="18">
        <f t="shared" ca="1" si="5"/>
        <v>0</v>
      </c>
      <c r="H46" s="18">
        <f t="shared" ca="1" si="5"/>
        <v>0</v>
      </c>
      <c r="I46" s="18">
        <f t="shared" ca="1" si="5"/>
        <v>0</v>
      </c>
      <c r="J46" s="18">
        <f t="shared" ca="1" si="5"/>
        <v>0</v>
      </c>
      <c r="K46" s="19">
        <f t="shared" ca="1" si="4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8">
        <f t="shared" ca="1" si="5"/>
        <v>0</v>
      </c>
      <c r="I47" s="18">
        <f t="shared" ca="1" si="5"/>
        <v>0</v>
      </c>
      <c r="J47" s="18">
        <f t="shared" ca="1" si="5"/>
        <v>0</v>
      </c>
      <c r="K47" s="19">
        <f t="shared" ca="1" si="4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8">
        <f t="shared" ca="1" si="5"/>
        <v>0</v>
      </c>
      <c r="I48" s="18">
        <f t="shared" ca="1" si="5"/>
        <v>0</v>
      </c>
      <c r="J48" s="18">
        <f t="shared" ca="1" si="5"/>
        <v>0</v>
      </c>
      <c r="K48" s="19">
        <f t="shared" ref="K48:K58" ca="1" si="7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161941.47</v>
      </c>
      <c r="F49" s="18">
        <f t="shared" ca="1" si="5"/>
        <v>75906651.239999995</v>
      </c>
      <c r="G49" s="18">
        <f t="shared" ca="1" si="5"/>
        <v>686720</v>
      </c>
      <c r="H49" s="18">
        <f t="shared" ca="1" si="5"/>
        <v>2230906.04</v>
      </c>
      <c r="I49" s="18">
        <f t="shared" ca="1" si="5"/>
        <v>3562.5</v>
      </c>
      <c r="J49" s="18">
        <f t="shared" ca="1" si="5"/>
        <v>25242.75</v>
      </c>
      <c r="K49" s="19">
        <f t="shared" ca="1" si="7"/>
        <v>79015024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8">
        <f t="shared" ca="1" si="5"/>
        <v>0</v>
      </c>
      <c r="I50" s="18">
        <f t="shared" ca="1" si="5"/>
        <v>0</v>
      </c>
      <c r="J50" s="18">
        <f t="shared" ca="1" si="5"/>
        <v>0</v>
      </c>
      <c r="K50" s="19">
        <f t="shared" ca="1" si="7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8">
        <f t="shared" ca="1" si="5"/>
        <v>0</v>
      </c>
      <c r="I51" s="18">
        <f t="shared" ca="1" si="5"/>
        <v>0</v>
      </c>
      <c r="J51" s="18">
        <f t="shared" ca="1" si="5"/>
        <v>0</v>
      </c>
      <c r="K51" s="19">
        <f t="shared" ca="1" si="7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0</v>
      </c>
      <c r="H52" s="18">
        <f t="shared" ca="1" si="5"/>
        <v>0</v>
      </c>
      <c r="I52" s="18">
        <f t="shared" ca="1" si="5"/>
        <v>0</v>
      </c>
      <c r="J52" s="18">
        <f t="shared" ca="1" si="5"/>
        <v>0</v>
      </c>
      <c r="K52" s="19">
        <f t="shared" ca="1" si="7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8">
        <f t="shared" ca="1" si="5"/>
        <v>0</v>
      </c>
      <c r="I53" s="18">
        <f t="shared" ca="1" si="5"/>
        <v>0</v>
      </c>
      <c r="J53" s="18">
        <f t="shared" ca="1" si="5"/>
        <v>0</v>
      </c>
      <c r="K53" s="19">
        <f t="shared" ref="K53:K54" ca="1" si="8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8">
        <f t="shared" ca="1" si="5"/>
        <v>0</v>
      </c>
      <c r="I54" s="18">
        <f t="shared" ca="1" si="5"/>
        <v>0</v>
      </c>
      <c r="J54" s="18">
        <f t="shared" ca="1" si="5"/>
        <v>0</v>
      </c>
      <c r="K54" s="19">
        <f t="shared" ca="1" si="8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0</v>
      </c>
      <c r="H55" s="18">
        <f t="shared" ca="1" si="9"/>
        <v>0</v>
      </c>
      <c r="I55" s="18">
        <f t="shared" ca="1" si="9"/>
        <v>0</v>
      </c>
      <c r="J55" s="18">
        <f t="shared" ca="1" si="9"/>
        <v>0</v>
      </c>
      <c r="K55" s="19">
        <f t="shared" ca="1" si="7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0</v>
      </c>
      <c r="H56" s="18">
        <f t="shared" ca="1" si="9"/>
        <v>0</v>
      </c>
      <c r="I56" s="18">
        <f t="shared" ca="1" si="9"/>
        <v>0</v>
      </c>
      <c r="J56" s="18">
        <f t="shared" ca="1" si="9"/>
        <v>0</v>
      </c>
      <c r="K56" s="19">
        <f t="shared" ca="1" si="7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0</v>
      </c>
      <c r="H57" s="18">
        <f t="shared" ca="1" si="9"/>
        <v>0</v>
      </c>
      <c r="I57" s="18">
        <f t="shared" ca="1" si="9"/>
        <v>0</v>
      </c>
      <c r="J57" s="18">
        <f t="shared" ca="1" si="9"/>
        <v>0</v>
      </c>
      <c r="K57" s="19">
        <f t="shared" ca="1" si="7"/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</v>
      </c>
      <c r="H58" s="18">
        <f t="shared" ca="1" si="9"/>
        <v>0</v>
      </c>
      <c r="I58" s="18">
        <f t="shared" ca="1" si="9"/>
        <v>0</v>
      </c>
      <c r="J58" s="18">
        <f t="shared" ca="1" si="9"/>
        <v>0</v>
      </c>
      <c r="K58" s="19">
        <f t="shared" ca="1" si="7"/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0</v>
      </c>
      <c r="H59" s="18">
        <f t="shared" ca="1" si="9"/>
        <v>0</v>
      </c>
      <c r="I59" s="18">
        <f t="shared" ca="1" si="9"/>
        <v>0</v>
      </c>
      <c r="J59" s="18">
        <f t="shared" ca="1" si="9"/>
        <v>0</v>
      </c>
      <c r="K59" s="19">
        <f t="shared" ref="K59" ca="1" si="10">+SUM(D59:J59)</f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0</v>
      </c>
      <c r="H60" s="18">
        <f t="shared" ca="1" si="9"/>
        <v>0</v>
      </c>
      <c r="I60" s="18">
        <f t="shared" ca="1" si="9"/>
        <v>0</v>
      </c>
      <c r="J60" s="18">
        <f t="shared" ca="1" si="9"/>
        <v>0</v>
      </c>
      <c r="K60" s="19">
        <f t="shared" ref="K60:K75" ca="1" si="11">+SUM(D60:J60)</f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0</v>
      </c>
      <c r="H61" s="18">
        <f t="shared" ca="1" si="9"/>
        <v>0</v>
      </c>
      <c r="I61" s="18">
        <f t="shared" ca="1" si="9"/>
        <v>0</v>
      </c>
      <c r="J61" s="18">
        <f t="shared" ca="1" si="9"/>
        <v>0</v>
      </c>
      <c r="K61" s="19">
        <f t="shared" ca="1" si="11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0</v>
      </c>
      <c r="H62" s="18">
        <f t="shared" ca="1" si="9"/>
        <v>0</v>
      </c>
      <c r="I62" s="18">
        <f t="shared" ca="1" si="9"/>
        <v>0</v>
      </c>
      <c r="J62" s="18">
        <f t="shared" ca="1" si="9"/>
        <v>0</v>
      </c>
      <c r="K62" s="19">
        <f t="shared" ca="1" si="11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0</v>
      </c>
      <c r="H63" s="18">
        <f t="shared" ca="1" si="9"/>
        <v>0</v>
      </c>
      <c r="I63" s="18">
        <f t="shared" ca="1" si="9"/>
        <v>0</v>
      </c>
      <c r="J63" s="18">
        <f t="shared" ca="1" si="9"/>
        <v>0</v>
      </c>
      <c r="K63" s="19">
        <f t="shared" ca="1" si="11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0</v>
      </c>
      <c r="H64" s="18">
        <f t="shared" ca="1" si="9"/>
        <v>0</v>
      </c>
      <c r="I64" s="18">
        <f t="shared" ca="1" si="9"/>
        <v>0</v>
      </c>
      <c r="J64" s="18">
        <f t="shared" ca="1" si="9"/>
        <v>0</v>
      </c>
      <c r="K64" s="19">
        <f t="shared" ca="1" si="11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0</v>
      </c>
      <c r="H65" s="18">
        <f t="shared" ca="1" si="9"/>
        <v>0</v>
      </c>
      <c r="I65" s="18">
        <f t="shared" ca="1" si="9"/>
        <v>0</v>
      </c>
      <c r="J65" s="18">
        <f t="shared" ca="1" si="9"/>
        <v>0</v>
      </c>
      <c r="K65" s="19">
        <f t="shared" ca="1" si="11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0</v>
      </c>
      <c r="H66" s="18">
        <f t="shared" ca="1" si="9"/>
        <v>0</v>
      </c>
      <c r="I66" s="18">
        <f t="shared" ca="1" si="9"/>
        <v>0</v>
      </c>
      <c r="J66" s="18">
        <f t="shared" ca="1" si="9"/>
        <v>0</v>
      </c>
      <c r="K66" s="19">
        <f t="shared" ca="1" si="11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0</v>
      </c>
      <c r="H67" s="18">
        <f t="shared" ca="1" si="9"/>
        <v>0</v>
      </c>
      <c r="I67" s="18">
        <f t="shared" ca="1" si="9"/>
        <v>0</v>
      </c>
      <c r="J67" s="18">
        <f t="shared" ca="1" si="9"/>
        <v>0</v>
      </c>
      <c r="K67" s="19">
        <f t="shared" ca="1" si="11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0</v>
      </c>
      <c r="H68" s="18">
        <f t="shared" ca="1" si="9"/>
        <v>0</v>
      </c>
      <c r="I68" s="18">
        <f t="shared" ca="1" si="9"/>
        <v>0</v>
      </c>
      <c r="J68" s="18">
        <f t="shared" ca="1" si="9"/>
        <v>0</v>
      </c>
      <c r="K68" s="19">
        <f t="shared" ca="1" si="11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0</v>
      </c>
      <c r="H69" s="18">
        <f t="shared" ca="1" si="9"/>
        <v>0</v>
      </c>
      <c r="I69" s="18">
        <f t="shared" ca="1" si="9"/>
        <v>0</v>
      </c>
      <c r="J69" s="18">
        <f t="shared" ca="1" si="9"/>
        <v>0</v>
      </c>
      <c r="K69" s="19">
        <f t="shared" ca="1" si="11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0</v>
      </c>
      <c r="H70" s="18">
        <f t="shared" ca="1" si="9"/>
        <v>0</v>
      </c>
      <c r="I70" s="18">
        <f t="shared" ca="1" si="9"/>
        <v>0</v>
      </c>
      <c r="J70" s="18">
        <f t="shared" ca="1" si="9"/>
        <v>0</v>
      </c>
      <c r="K70" s="19">
        <f t="shared" ca="1" si="11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0</v>
      </c>
      <c r="H71" s="18">
        <f t="shared" ca="1" si="12"/>
        <v>0</v>
      </c>
      <c r="I71" s="18">
        <f t="shared" ca="1" si="12"/>
        <v>0</v>
      </c>
      <c r="J71" s="18">
        <f t="shared" ca="1" si="12"/>
        <v>0</v>
      </c>
      <c r="K71" s="19">
        <f t="shared" ca="1" si="11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0</v>
      </c>
      <c r="H72" s="18">
        <f t="shared" ca="1" si="12"/>
        <v>0</v>
      </c>
      <c r="I72" s="18">
        <f t="shared" ca="1" si="12"/>
        <v>0</v>
      </c>
      <c r="J72" s="18">
        <f t="shared" ca="1" si="12"/>
        <v>0</v>
      </c>
      <c r="K72" s="19">
        <f t="shared" ca="1" si="11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0</v>
      </c>
      <c r="H73" s="18">
        <f t="shared" ca="1" si="12"/>
        <v>0</v>
      </c>
      <c r="I73" s="18">
        <f t="shared" ca="1" si="12"/>
        <v>0</v>
      </c>
      <c r="J73" s="18">
        <f t="shared" ca="1" si="12"/>
        <v>0</v>
      </c>
      <c r="K73" s="19">
        <f t="shared" ca="1" si="11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12"/>
        <v>0</v>
      </c>
      <c r="E74" s="18">
        <f t="shared" ca="1" si="12"/>
        <v>0</v>
      </c>
      <c r="F74" s="18">
        <f t="shared" ca="1" si="12"/>
        <v>0</v>
      </c>
      <c r="G74" s="18">
        <f t="shared" ca="1" si="12"/>
        <v>0</v>
      </c>
      <c r="H74" s="18">
        <f t="shared" ca="1" si="12"/>
        <v>0</v>
      </c>
      <c r="I74" s="18">
        <f t="shared" ca="1" si="12"/>
        <v>0</v>
      </c>
      <c r="J74" s="18">
        <f t="shared" ca="1" si="12"/>
        <v>0</v>
      </c>
      <c r="K74" s="19">
        <f t="shared" ca="1" si="11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12"/>
        <v>0</v>
      </c>
      <c r="E75" s="18">
        <f t="shared" ca="1" si="12"/>
        <v>0</v>
      </c>
      <c r="F75" s="18">
        <f t="shared" ca="1" si="12"/>
        <v>0</v>
      </c>
      <c r="G75" s="18">
        <f t="shared" ca="1" si="12"/>
        <v>0</v>
      </c>
      <c r="H75" s="18">
        <f t="shared" ca="1" si="12"/>
        <v>0</v>
      </c>
      <c r="I75" s="18">
        <f t="shared" ca="1" si="12"/>
        <v>0</v>
      </c>
      <c r="J75" s="18">
        <f t="shared" ca="1" si="12"/>
        <v>0</v>
      </c>
      <c r="K75" s="19">
        <f t="shared" ca="1" si="11"/>
        <v>0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t="shared" ref="D76:K76" ca="1" si="13">SUMIF($C$7:$C$75,"HD",D$7:D$75)</f>
        <v>32145909.659999996</v>
      </c>
      <c r="E76" s="49">
        <f t="shared" ca="1" si="13"/>
        <v>305177696.80000013</v>
      </c>
      <c r="F76" s="49">
        <f t="shared" ca="1" si="13"/>
        <v>8288460934.8599606</v>
      </c>
      <c r="G76" s="49">
        <f t="shared" ca="1" si="13"/>
        <v>66020979.329999991</v>
      </c>
      <c r="H76" s="49">
        <f t="shared" ca="1" si="13"/>
        <v>2839557320.0999994</v>
      </c>
      <c r="I76" s="49">
        <f t="shared" ca="1" si="13"/>
        <v>87678201.569999993</v>
      </c>
      <c r="J76" s="49">
        <f t="shared" ca="1" si="13"/>
        <v>416171932.37</v>
      </c>
      <c r="K76" s="49">
        <f t="shared" ca="1" si="13"/>
        <v>12035212974.68996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t="shared" ref="D77:K77" ca="1" si="14">SUMIF($C$7:$C$75,"H",D$7:D$75)+SUMIF($C$7:$C$75,"E",D$7:D$75)</f>
        <v>0</v>
      </c>
      <c r="E77" s="49">
        <f t="shared" ca="1" si="14"/>
        <v>0</v>
      </c>
      <c r="F77" s="49">
        <f t="shared" ca="1" si="14"/>
        <v>0</v>
      </c>
      <c r="G77" s="49">
        <f t="shared" ca="1" si="14"/>
        <v>0</v>
      </c>
      <c r="H77" s="49">
        <f t="shared" ca="1" si="14"/>
        <v>0</v>
      </c>
      <c r="I77" s="49">
        <f t="shared" ca="1" si="14"/>
        <v>0</v>
      </c>
      <c r="J77" s="49">
        <f t="shared" ca="1" si="14"/>
        <v>0</v>
      </c>
      <c r="K77" s="49">
        <f t="shared" ca="1" si="14"/>
        <v>0</v>
      </c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t="shared" ref="D78:K78" ca="1" si="15">D76+D77</f>
        <v>32145909.659999996</v>
      </c>
      <c r="E78" s="49">
        <f t="shared" ca="1" si="15"/>
        <v>305177696.80000013</v>
      </c>
      <c r="F78" s="49">
        <f t="shared" ca="1" si="15"/>
        <v>8288460934.8599606</v>
      </c>
      <c r="G78" s="49">
        <f t="shared" ca="1" si="15"/>
        <v>66020979.329999991</v>
      </c>
      <c r="H78" s="49">
        <f t="shared" ca="1" si="15"/>
        <v>2839557320.0999994</v>
      </c>
      <c r="I78" s="49">
        <f t="shared" ca="1" si="15"/>
        <v>87678201.569999993</v>
      </c>
      <c r="J78" s="49">
        <f t="shared" ca="1" si="15"/>
        <v>416171932.37</v>
      </c>
      <c r="K78" s="49">
        <f t="shared" ca="1" si="15"/>
        <v>12035212974.68996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363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359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233070249.53</v>
      </c>
      <c r="E7" s="18">
        <f t="shared" ca="1" si="0"/>
        <v>2359254.1999999997</v>
      </c>
      <c r="F7" s="18">
        <f t="shared" ca="1" si="0"/>
        <v>174082550.44999999</v>
      </c>
      <c r="G7" s="18">
        <f t="shared" ca="1" si="0"/>
        <v>0</v>
      </c>
      <c r="H7" s="19">
        <f t="shared" ref="H7:H52" ca="1" si="1">+SUM(D7:G7)</f>
        <v>409512054.17999995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754266989.88999832</v>
      </c>
      <c r="E8" s="18">
        <f t="shared" ca="1" si="0"/>
        <v>39464176.439999998</v>
      </c>
      <c r="F8" s="18">
        <f t="shared" ca="1" si="0"/>
        <v>25566802.98</v>
      </c>
      <c r="G8" s="18">
        <f t="shared" ca="1" si="0"/>
        <v>124260498.46000001</v>
      </c>
      <c r="H8" s="19">
        <f t="shared" ca="1" si="1"/>
        <v>943558467.76999831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161232757.05999997</v>
      </c>
      <c r="E9" s="18">
        <f t="shared" ca="1" si="0"/>
        <v>25077406.040000003</v>
      </c>
      <c r="F9" s="18">
        <f t="shared" ca="1" si="0"/>
        <v>33310298.07</v>
      </c>
      <c r="G9" s="18">
        <f t="shared" ca="1" si="0"/>
        <v>62029231.759999998</v>
      </c>
      <c r="H9" s="19">
        <f t="shared" ca="1" si="1"/>
        <v>281649692.92999995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400257974.69996601</v>
      </c>
      <c r="E10" s="18">
        <f t="shared" ca="1" si="0"/>
        <v>31563365.52</v>
      </c>
      <c r="F10" s="18">
        <f t="shared" ca="1" si="0"/>
        <v>168806002.78999996</v>
      </c>
      <c r="G10" s="18">
        <f t="shared" ca="1" si="0"/>
        <v>123820142.159997</v>
      </c>
      <c r="H10" s="19">
        <f t="shared" ca="1" si="1"/>
        <v>724447485.16996288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1693227.4543999999</v>
      </c>
      <c r="E11" s="18">
        <f t="shared" ca="1" si="0"/>
        <v>1051557.45</v>
      </c>
      <c r="F11" s="18">
        <f t="shared" ca="1" si="0"/>
        <v>731794.16</v>
      </c>
      <c r="G11" s="18">
        <f t="shared" ca="1" si="0"/>
        <v>2151706.0024000001</v>
      </c>
      <c r="H11" s="19">
        <f t="shared" ca="1" si="1"/>
        <v>5628285.0668000001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39641124.640000001</v>
      </c>
      <c r="E13" s="18">
        <f t="shared" ca="1" si="0"/>
        <v>406422</v>
      </c>
      <c r="F13" s="18">
        <f t="shared" ca="1" si="0"/>
        <v>58007781.219999999</v>
      </c>
      <c r="G13" s="18">
        <f t="shared" ca="1" si="0"/>
        <v>4868191.9700000007</v>
      </c>
      <c r="H13" s="19">
        <f t="shared" ca="1" si="1"/>
        <v>102923519.83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349637973.41000003</v>
      </c>
      <c r="E14" s="18">
        <f t="shared" ca="1" si="0"/>
        <v>45583446.030000001</v>
      </c>
      <c r="F14" s="18">
        <f t="shared" ca="1" si="0"/>
        <v>121346545.09</v>
      </c>
      <c r="G14" s="18">
        <f t="shared" ca="1" si="0"/>
        <v>262749626.21000001</v>
      </c>
      <c r="H14" s="19">
        <f t="shared" ca="1" si="1"/>
        <v>779317590.74000013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52378117.180000186</v>
      </c>
      <c r="E15" s="18">
        <f t="shared" ca="1" si="0"/>
        <v>0</v>
      </c>
      <c r="F15" s="18">
        <f t="shared" ca="1" si="0"/>
        <v>0</v>
      </c>
      <c r="G15" s="18">
        <f t="shared" ca="1" si="0"/>
        <v>1213123922.1190481</v>
      </c>
      <c r="H15" s="19">
        <f t="shared" ca="1" si="1"/>
        <v>1265502039.2990484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42509665</v>
      </c>
      <c r="E17" s="18">
        <f t="shared" ca="1" si="0"/>
        <v>8901169</v>
      </c>
      <c r="F17" s="18">
        <f t="shared" ca="1" si="0"/>
        <v>162237694</v>
      </c>
      <c r="G17" s="18">
        <f t="shared" ca="1" si="0"/>
        <v>6506133</v>
      </c>
      <c r="H17" s="19">
        <f t="shared" ca="1" si="1"/>
        <v>220154661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57891976.599999994</v>
      </c>
      <c r="E18" s="18">
        <f t="shared" ca="1" si="0"/>
        <v>18421675.650000002</v>
      </c>
      <c r="F18" s="18">
        <f t="shared" ca="1" si="0"/>
        <v>69854791.640000015</v>
      </c>
      <c r="G18" s="18">
        <f t="shared" ca="1" si="0"/>
        <v>8825715.7799999993</v>
      </c>
      <c r="H18" s="19">
        <f t="shared" ca="1" si="1"/>
        <v>154994159.67000002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262903680.39999998</v>
      </c>
      <c r="E20" s="18">
        <f t="shared" ca="1" si="0"/>
        <v>28451760.469999999</v>
      </c>
      <c r="F20" s="18">
        <f t="shared" ca="1" si="0"/>
        <v>133915411.84999999</v>
      </c>
      <c r="G20" s="18">
        <f t="shared" ca="1" si="0"/>
        <v>52510548.18999999</v>
      </c>
      <c r="H20" s="19">
        <f t="shared" ca="1" si="1"/>
        <v>477781400.91000003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4510637.3600000003</v>
      </c>
      <c r="E21" s="18">
        <f t="shared" ca="1" si="0"/>
        <v>3518145.54</v>
      </c>
      <c r="F21" s="18">
        <f t="shared" ca="1" si="0"/>
        <v>14232111.050000001</v>
      </c>
      <c r="G21" s="18">
        <f t="shared" ca="1" si="0"/>
        <v>6437511.79</v>
      </c>
      <c r="H21" s="19">
        <f t="shared" ca="1" si="1"/>
        <v>28698405.740000002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31191792.979999997</v>
      </c>
      <c r="E22" s="18">
        <f t="shared" ca="1" si="0"/>
        <v>2586457.16</v>
      </c>
      <c r="F22" s="18">
        <f t="shared" ca="1" si="0"/>
        <v>2628947.8600000003</v>
      </c>
      <c r="G22" s="18">
        <f t="shared" ca="1" si="0"/>
        <v>14206244.25</v>
      </c>
      <c r="H22" s="19">
        <f t="shared" ca="1" si="1"/>
        <v>50613442.25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374078995.40000004</v>
      </c>
      <c r="E23" s="18">
        <f t="shared" ca="1" si="2"/>
        <v>27404514.570000004</v>
      </c>
      <c r="F23" s="18">
        <f t="shared" ca="1" si="2"/>
        <v>283137363.26999998</v>
      </c>
      <c r="G23" s="18">
        <f t="shared" ca="1" si="2"/>
        <v>206795934.43000001</v>
      </c>
      <c r="H23" s="19">
        <f t="shared" ca="1" si="1"/>
        <v>891416807.67000008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247417888.34999999</v>
      </c>
      <c r="E24" s="18">
        <f t="shared" ca="1" si="2"/>
        <v>22723406.220000003</v>
      </c>
      <c r="F24" s="18">
        <f t="shared" ca="1" si="2"/>
        <v>62905165.729999997</v>
      </c>
      <c r="G24" s="18">
        <f t="shared" ca="1" si="2"/>
        <v>66086349.210000001</v>
      </c>
      <c r="H24" s="19">
        <f t="shared" ca="1" si="1"/>
        <v>399132809.50999999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70017234.0200001</v>
      </c>
      <c r="E25" s="18">
        <f t="shared" ca="1" si="2"/>
        <v>0</v>
      </c>
      <c r="F25" s="18">
        <f t="shared" ca="1" si="2"/>
        <v>23847617.029999997</v>
      </c>
      <c r="G25" s="18">
        <f t="shared" ca="1" si="2"/>
        <v>10540270.870000135</v>
      </c>
      <c r="H25" s="19">
        <f t="shared" ca="1" si="1"/>
        <v>104405121.92000024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11283193.49</v>
      </c>
      <c r="E26" s="18">
        <f t="shared" ca="1" si="2"/>
        <v>562447.52</v>
      </c>
      <c r="F26" s="18">
        <f t="shared" ca="1" si="2"/>
        <v>6613205.8199999994</v>
      </c>
      <c r="G26" s="18">
        <f t="shared" ca="1" si="2"/>
        <v>5336339.5199999996</v>
      </c>
      <c r="H26" s="19">
        <f t="shared" ca="1" si="1"/>
        <v>23795186.349999998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205856370.78</v>
      </c>
      <c r="E27" s="18">
        <f t="shared" ca="1" si="2"/>
        <v>64772180.799999997</v>
      </c>
      <c r="F27" s="18">
        <f t="shared" ca="1" si="2"/>
        <v>124564854.67</v>
      </c>
      <c r="G27" s="18">
        <f t="shared" ca="1" si="2"/>
        <v>142563303.88999999</v>
      </c>
      <c r="H27" s="19">
        <f t="shared" ca="1" si="1"/>
        <v>537756710.13999999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163586575.58000001</v>
      </c>
      <c r="E28" s="18">
        <f t="shared" ca="1" si="2"/>
        <v>2609330.66</v>
      </c>
      <c r="F28" s="18">
        <f t="shared" ca="1" si="2"/>
        <v>41961767.200000003</v>
      </c>
      <c r="G28" s="18">
        <f t="shared" ca="1" si="2"/>
        <v>109667101.39</v>
      </c>
      <c r="H28" s="19">
        <f t="shared" ca="1" si="1"/>
        <v>317824774.82999998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3154100.84</v>
      </c>
      <c r="E29" s="18">
        <f t="shared" ca="1" si="2"/>
        <v>61244.25</v>
      </c>
      <c r="F29" s="18">
        <f t="shared" ca="1" si="2"/>
        <v>4921976.0199999996</v>
      </c>
      <c r="G29" s="18">
        <f t="shared" ca="1" si="2"/>
        <v>6585615.3899999997</v>
      </c>
      <c r="H29" s="19">
        <f t="shared" ca="1" si="1"/>
        <v>14722936.5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199157130.43700001</v>
      </c>
      <c r="E30" s="18">
        <f t="shared" ca="1" si="2"/>
        <v>14721200.947900001</v>
      </c>
      <c r="F30" s="18">
        <f t="shared" ca="1" si="2"/>
        <v>109427617.70519999</v>
      </c>
      <c r="G30" s="18">
        <f t="shared" ca="1" si="2"/>
        <v>81893642.408000007</v>
      </c>
      <c r="H30" s="19">
        <f t="shared" ca="1" si="1"/>
        <v>405199591.49809998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12647466.920000002</v>
      </c>
      <c r="E31" s="18">
        <f t="shared" ca="1" si="2"/>
        <v>92774.47</v>
      </c>
      <c r="F31" s="18">
        <f t="shared" ca="1" si="2"/>
        <v>13899069.779999999</v>
      </c>
      <c r="G31" s="18">
        <f t="shared" ca="1" si="2"/>
        <v>4444100.3099999996</v>
      </c>
      <c r="H31" s="19">
        <f t="shared" ca="1" si="1"/>
        <v>31083411.48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200963362.27893201</v>
      </c>
      <c r="E32" s="18">
        <f t="shared" ca="1" si="2"/>
        <v>36794068.976711005</v>
      </c>
      <c r="F32" s="18">
        <f t="shared" ca="1" si="2"/>
        <v>125206555.97226201</v>
      </c>
      <c r="G32" s="18">
        <f t="shared" ca="1" si="2"/>
        <v>108629424.710039</v>
      </c>
      <c r="H32" s="19">
        <f t="shared" ca="1" si="1"/>
        <v>471593411.93794405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84151974.899999976</v>
      </c>
      <c r="E33" s="18">
        <f t="shared" ca="1" si="2"/>
        <v>692440.94999999972</v>
      </c>
      <c r="F33" s="18">
        <f t="shared" ca="1" si="2"/>
        <v>6800540.9599999981</v>
      </c>
      <c r="G33" s="18">
        <f t="shared" ca="1" si="2"/>
        <v>16782322.72000001</v>
      </c>
      <c r="H33" s="19">
        <f t="shared" ca="1" si="1"/>
        <v>108427279.52999999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625181.1100000001</v>
      </c>
      <c r="E34" s="18">
        <f t="shared" ca="1" si="2"/>
        <v>0</v>
      </c>
      <c r="F34" s="18">
        <f t="shared" ca="1" si="2"/>
        <v>88747.449999999968</v>
      </c>
      <c r="G34" s="18">
        <f t="shared" ca="1" si="2"/>
        <v>1453618.4100000034</v>
      </c>
      <c r="H34" s="19">
        <f t="shared" ca="1" si="1"/>
        <v>2167546.9700000035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10037365.66</v>
      </c>
      <c r="E35" s="18">
        <f t="shared" ca="1" si="2"/>
        <v>2917226.85</v>
      </c>
      <c r="F35" s="18">
        <f t="shared" ca="1" si="2"/>
        <v>3587379.71</v>
      </c>
      <c r="G35" s="18">
        <f t="shared" ca="1" si="2"/>
        <v>1301469735.5500002</v>
      </c>
      <c r="H35" s="19">
        <f t="shared" ca="1" si="1"/>
        <v>1318011707.7700002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3014236</v>
      </c>
      <c r="E36" s="18">
        <f t="shared" ca="1" si="2"/>
        <v>295293</v>
      </c>
      <c r="F36" s="18">
        <f t="shared" ca="1" si="2"/>
        <v>4578877</v>
      </c>
      <c r="G36" s="18">
        <f t="shared" ca="1" si="2"/>
        <v>5492890</v>
      </c>
      <c r="H36" s="19">
        <f t="shared" ca="1" si="1"/>
        <v>13381296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70555963.780000001</v>
      </c>
      <c r="E38" s="18">
        <f t="shared" ca="1" si="2"/>
        <v>2176475.61</v>
      </c>
      <c r="F38" s="18">
        <f t="shared" ca="1" si="2"/>
        <v>11894813.549999999</v>
      </c>
      <c r="G38" s="18">
        <f t="shared" ca="1" si="2"/>
        <v>24998015.390000001</v>
      </c>
      <c r="H38" s="19">
        <f t="shared" ca="1" si="1"/>
        <v>109625268.33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110856.5</v>
      </c>
      <c r="E39" s="18">
        <f t="shared" ca="1" si="3"/>
        <v>0</v>
      </c>
      <c r="F39" s="18">
        <f t="shared" ca="1" si="3"/>
        <v>0</v>
      </c>
      <c r="G39" s="18">
        <f t="shared" ca="1" si="3"/>
        <v>1344272.7</v>
      </c>
      <c r="H39" s="19">
        <f t="shared" ca="1" si="1"/>
        <v>1455129.2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37673771.702126004</v>
      </c>
      <c r="E40" s="18">
        <f t="shared" ca="1" si="3"/>
        <v>13432598.060000001</v>
      </c>
      <c r="F40" s="18">
        <f t="shared" ca="1" si="3"/>
        <v>58002976.349999994</v>
      </c>
      <c r="G40" s="18">
        <f t="shared" ca="1" si="3"/>
        <v>5971115.68609</v>
      </c>
      <c r="H40" s="19">
        <f t="shared" ca="1" si="1"/>
        <v>115080461.79821599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1581277.1600000001</v>
      </c>
      <c r="E41" s="18">
        <f t="shared" ca="1" si="3"/>
        <v>0</v>
      </c>
      <c r="F41" s="18">
        <f t="shared" ca="1" si="3"/>
        <v>1896381.28</v>
      </c>
      <c r="G41" s="18">
        <f t="shared" ca="1" si="3"/>
        <v>674892.14</v>
      </c>
      <c r="H41" s="19">
        <f t="shared" ca="1" si="1"/>
        <v>4152550.5800000005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17663239.899999999</v>
      </c>
      <c r="E43" s="18">
        <f t="shared" ca="1" si="3"/>
        <v>0</v>
      </c>
      <c r="F43" s="18">
        <f t="shared" ca="1" si="3"/>
        <v>61758.540000000008</v>
      </c>
      <c r="G43" s="18">
        <f t="shared" ca="1" si="3"/>
        <v>8911967.500000013</v>
      </c>
      <c r="H43" s="19">
        <f t="shared" ca="1" si="1"/>
        <v>26636965.940000013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201785.93000000034</v>
      </c>
      <c r="E44" s="18">
        <f t="shared" ca="1" si="3"/>
        <v>0</v>
      </c>
      <c r="F44" s="18">
        <f t="shared" ca="1" si="3"/>
        <v>427.18</v>
      </c>
      <c r="G44" s="18">
        <f t="shared" ca="1" si="3"/>
        <v>601531.38999999803</v>
      </c>
      <c r="H44" s="19">
        <f t="shared" ca="1" si="1"/>
        <v>803744.49999999837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3074162.3899999983</v>
      </c>
      <c r="E45" s="18">
        <f t="shared" ca="1" si="3"/>
        <v>0</v>
      </c>
      <c r="F45" s="18">
        <f t="shared" ca="1" si="3"/>
        <v>6425611.459999999</v>
      </c>
      <c r="G45" s="18">
        <f t="shared" ca="1" si="3"/>
        <v>472892.51000000042</v>
      </c>
      <c r="H45" s="19">
        <f t="shared" ca="1" si="1"/>
        <v>9972666.3599999975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17316868.98</v>
      </c>
      <c r="E46" s="18">
        <f t="shared" ca="1" si="3"/>
        <v>327293.05999999994</v>
      </c>
      <c r="F46" s="18">
        <f t="shared" ca="1" si="3"/>
        <v>15768026.530000001</v>
      </c>
      <c r="G46" s="18">
        <f t="shared" ca="1" si="3"/>
        <v>2903257.7199999997</v>
      </c>
      <c r="H46" s="19">
        <f t="shared" ca="1" si="1"/>
        <v>36315446.289999999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79085.190000000031</v>
      </c>
      <c r="E47" s="18">
        <f t="shared" ca="1" si="3"/>
        <v>0</v>
      </c>
      <c r="F47" s="18">
        <f t="shared" ca="1" si="3"/>
        <v>14491.980000000001</v>
      </c>
      <c r="G47" s="18">
        <f t="shared" ca="1" si="3"/>
        <v>93485.62</v>
      </c>
      <c r="H47" s="19">
        <f t="shared" ca="1" si="1"/>
        <v>187062.79000000004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36885887.460000001</v>
      </c>
      <c r="E49" s="18">
        <f t="shared" ca="1" si="3"/>
        <v>53024.13</v>
      </c>
      <c r="F49" s="18">
        <f t="shared" ca="1" si="3"/>
        <v>152272.85999999999</v>
      </c>
      <c r="G49" s="18">
        <f t="shared" ca="1" si="3"/>
        <v>1194318.5000000002</v>
      </c>
      <c r="H49" s="19">
        <f t="shared" ca="1" si="1"/>
        <v>38285502.950000003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300207.89</v>
      </c>
      <c r="E50" s="18">
        <f t="shared" ca="1" si="3"/>
        <v>0</v>
      </c>
      <c r="F50" s="18">
        <f t="shared" ca="1" si="3"/>
        <v>604291.27</v>
      </c>
      <c r="G50" s="18">
        <f t="shared" ca="1" si="3"/>
        <v>830962.5</v>
      </c>
      <c r="H50" s="19">
        <f t="shared" ca="1" si="1"/>
        <v>1735461.6600000001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41076657.18</v>
      </c>
      <c r="E52" s="18">
        <f t="shared" ca="1" si="3"/>
        <v>239644.37</v>
      </c>
      <c r="F52" s="18">
        <f t="shared" ca="1" si="3"/>
        <v>1679247.34</v>
      </c>
      <c r="G52" s="18">
        <f t="shared" ca="1" si="3"/>
        <v>3137581.33</v>
      </c>
      <c r="H52" s="19">
        <f t="shared" ca="1" si="1"/>
        <v>46133130.219999999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21.88</v>
      </c>
      <c r="E53" s="18">
        <f t="shared" ca="1" si="3"/>
        <v>0</v>
      </c>
      <c r="F53" s="18">
        <f t="shared" ca="1" si="3"/>
        <v>0</v>
      </c>
      <c r="G53" s="18">
        <f t="shared" ca="1" si="3"/>
        <v>2057.0700000000002</v>
      </c>
      <c r="H53" s="19">
        <f t="shared" ref="H53:H54" ca="1" si="4">+SUM(D53:G53)</f>
        <v>2078.9500000000003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t="shared" ca="1" si="4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2001</v>
      </c>
      <c r="C55" s="58" t="s">
        <v>146</v>
      </c>
      <c r="D55" s="18">
        <f t="shared" ref="D55:G75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ca="1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9">
        <f t="shared" ref="H60:H75" ca="1" si="6">+SUM(D60:G60)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8">
        <f t="shared" ca="1" si="5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8">
        <f t="shared" ca="1" si="5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8">
        <f t="shared" ca="1" si="5"/>
        <v>0</v>
      </c>
      <c r="H74" s="19">
        <f t="shared" ca="1" si="6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8">
        <f t="shared" ca="1" si="5"/>
        <v>0</v>
      </c>
      <c r="F75" s="18">
        <f t="shared" ca="1" si="5"/>
        <v>0</v>
      </c>
      <c r="G75" s="18">
        <f t="shared" ca="1" si="5"/>
        <v>0</v>
      </c>
      <c r="H75" s="19">
        <f t="shared" ca="1" si="6"/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</row>
    <row r="76" spans="1:235">
      <c r="A76" s="59" t="s">
        <v>287</v>
      </c>
      <c r="B76" s="48">
        <v>9000</v>
      </c>
      <c r="C76" s="58" t="s">
        <v>288</v>
      </c>
      <c r="D76" s="49">
        <f ca="1">SUMIF($C$7:$C$75,"HD",D$7:D$75)</f>
        <v>4203697027.9124227</v>
      </c>
      <c r="E76" s="49">
        <f ca="1">SUMIF($C$7:$C$75,"HD",E$7:E$75)</f>
        <v>397259999.94461113</v>
      </c>
      <c r="F76" s="49">
        <f ca="1">SUMIF($C$7:$C$75,"HD",F$7:F$75)</f>
        <v>1872761767.8174615</v>
      </c>
      <c r="G76" s="49">
        <f ca="1">SUMIF($C$7:$C$75,"HD",G$7:G$75)</f>
        <v>4000366470.5555735</v>
      </c>
      <c r="H76" s="49">
        <f ca="1">SUMIF($C$7:$C$75,"HD",H$7:H$75)</f>
        <v>10474085266.230074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HW76" s="35"/>
      <c r="HX76" s="35"/>
      <c r="HY76" s="35"/>
      <c r="HZ76" s="35"/>
      <c r="IA76" s="35"/>
    </row>
    <row r="77" spans="1:235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0</v>
      </c>
      <c r="E77" s="49">
        <f ca="1">SUMIF($C$7:$C$75,"H",E$7:E$75)+SUMIF($C$7:$C$75,"E",E$7:E$75)</f>
        <v>0</v>
      </c>
      <c r="F77" s="49">
        <f ca="1">SUMIF($C$7:$C$75,"H",F$7:F$75)+SUMIF($C$7:$C$75,"E",F$7:F$75)</f>
        <v>0</v>
      </c>
      <c r="G77" s="49">
        <f ca="1">SUMIF($C$7:$C$75,"H",G$7:G$75)+SUMIF($C$7:$C$75,"E",G$7:G$75)</f>
        <v>0</v>
      </c>
      <c r="H77" s="49">
        <f ca="1">SUMIF($C$7:$C$75,"H",H$7:H$75)+SUMIF($C$7:$C$75,"E",H$7:H$75)</f>
        <v>0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35" s="35" customFormat="1">
      <c r="A78" s="59" t="s">
        <v>293</v>
      </c>
      <c r="B78" s="48">
        <v>9003</v>
      </c>
      <c r="C78" s="58" t="s">
        <v>294</v>
      </c>
      <c r="D78" s="49">
        <f ca="1">D76+D77</f>
        <v>4203697027.9124227</v>
      </c>
      <c r="E78" s="49">
        <f ca="1">E76+E77</f>
        <v>397259999.94461113</v>
      </c>
      <c r="F78" s="49">
        <f ca="1">F76+F77</f>
        <v>1872761767.8174615</v>
      </c>
      <c r="G78" s="49">
        <f ca="1">G76+G77</f>
        <v>4000366470.5555735</v>
      </c>
      <c r="H78" s="49">
        <f ca="1">H76+H77</f>
        <v>10474085266.230074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6"/>
      <c r="B79" s="6"/>
      <c r="C79" s="6"/>
      <c r="D79" s="3"/>
      <c r="E79" s="3"/>
      <c r="F79" s="3"/>
      <c r="G79" s="3"/>
      <c r="H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9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ref="F54" ca="1" si="5">+SUM(D54:E54)</f>
        <v>0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E75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9">
        <f t="shared" ca="1" si="1"/>
        <v>0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1017286484.5350103</v>
      </c>
      <c r="F56" s="19">
        <f t="shared" ca="1" si="1"/>
        <v>1017286484.5350103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220198.20000000004</v>
      </c>
      <c r="F57" s="19">
        <f t="shared" ca="1" si="1"/>
        <v>220198.20000000004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100143727.86</v>
      </c>
      <c r="F58" s="19">
        <f t="shared" ca="1" si="1"/>
        <v>100143727.86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84526008.410000011</v>
      </c>
      <c r="F59" s="19">
        <f t="shared" ca="1" si="1"/>
        <v>84526008.410000011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3061734943.9401574</v>
      </c>
      <c r="F60" s="19">
        <f t="shared" ref="F60:F75" ca="1" si="7">+SUM(D60:E60)</f>
        <v>3061734944.0401573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290906222.50999999</v>
      </c>
      <c r="F61" s="19">
        <f t="shared" ca="1" si="7"/>
        <v>290906222.50999999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2702441944.2199998</v>
      </c>
      <c r="F62" s="19">
        <f t="shared" ca="1" si="7"/>
        <v>2702441944.2199998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85691949.88000001</v>
      </c>
      <c r="E63" s="18">
        <f t="shared" ca="1" si="6"/>
        <v>3387157973.71</v>
      </c>
      <c r="F63" s="19">
        <f t="shared" ca="1" si="7"/>
        <v>3472849923.5900002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390478187.1000002</v>
      </c>
      <c r="F64" s="19">
        <f t="shared" ca="1" si="7"/>
        <v>390478187.1000002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3759553338.3700004</v>
      </c>
      <c r="F65" s="19">
        <f t="shared" ca="1" si="7"/>
        <v>3759553338.3700004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49701726.75</v>
      </c>
      <c r="F66" s="19">
        <f t="shared" ca="1" si="7"/>
        <v>49701726.75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783663339.029899</v>
      </c>
      <c r="F67" s="19">
        <f t="shared" ca="1" si="7"/>
        <v>783663339.029899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1870440427.2399969</v>
      </c>
      <c r="F68" s="19">
        <f t="shared" ca="1" si="7"/>
        <v>1870440427.2399969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850254489.81888759</v>
      </c>
      <c r="F69" s="19">
        <f t="shared" ca="1" si="7"/>
        <v>850254489.81888759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2641836345.7800002</v>
      </c>
      <c r="F70" s="19">
        <f t="shared" ca="1" si="7"/>
        <v>2641836345.7800002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6"/>
        <v>0</v>
      </c>
      <c r="E71" s="18">
        <f t="shared" ca="1" si="6"/>
        <v>50996925.550000012</v>
      </c>
      <c r="F71" s="19">
        <f t="shared" ca="1" si="7"/>
        <v>50996925.550000012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6"/>
        <v>0</v>
      </c>
      <c r="E72" s="18">
        <f t="shared" ca="1" si="6"/>
        <v>133414983.37000003</v>
      </c>
      <c r="F72" s="19">
        <f t="shared" ca="1" si="7"/>
        <v>133414983.37000003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6"/>
        <v>0</v>
      </c>
      <c r="E73" s="18">
        <f t="shared" ca="1" si="6"/>
        <v>203998509.72999999</v>
      </c>
      <c r="F73" s="19">
        <f t="shared" ca="1" si="7"/>
        <v>203998509.72999999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6"/>
        <v>0</v>
      </c>
      <c r="E74" s="18">
        <f t="shared" ca="1" si="6"/>
        <v>1713288889.0868599</v>
      </c>
      <c r="F74" s="19">
        <f t="shared" ca="1" si="7"/>
        <v>1713288889.0868599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6"/>
        <v>0</v>
      </c>
      <c r="E75" s="18">
        <f t="shared" ca="1" si="6"/>
        <v>6152369460.5800009</v>
      </c>
      <c r="F75" s="19">
        <f t="shared" ca="1" si="7"/>
        <v>6152369460.5800009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ca="1">SUMIF($C$7:$C$75,"HD",D$7:D$75)</f>
        <v>0</v>
      </c>
      <c r="E76" s="49">
        <f ca="1">SUMIF($C$7:$C$75,"HD",E$7:E$75)</f>
        <v>0</v>
      </c>
      <c r="F76" s="49">
        <f ca="1">SUMIF($C$7:$C$75,"HD",F$7:F$75)</f>
        <v>0</v>
      </c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ca="1">SUMIF($C$7:$C$75,"H",D$7:D$75)+SUMIF($C$7:$C$75,"E",D$7:D$75)</f>
        <v>85691949.980000004</v>
      </c>
      <c r="E77" s="49">
        <f ca="1">SUMIF($C$7:$C$75,"H",E$7:E$75)+SUMIF($C$7:$C$75,"E",E$7:E$75)</f>
        <v>29244414125.790817</v>
      </c>
      <c r="F77" s="49">
        <f ca="1">SUMIF($C$7:$C$75,"H",F$7:F$75)+SUMIF($C$7:$C$75,"E",F$7:F$75)</f>
        <v>29330106075.770813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ca="1">D76+D77</f>
        <v>85691949.980000004</v>
      </c>
      <c r="E78" s="49">
        <f ca="1">E76+E77</f>
        <v>29244414125.790817</v>
      </c>
      <c r="F78" s="49">
        <f ca="1">F76+F77</f>
        <v>29330106075.770813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5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5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5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5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5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ca="1" si="5"/>
        <v>0</v>
      </c>
      <c r="E55" s="19">
        <f t="shared" ca="1" si="9"/>
        <v>0</v>
      </c>
      <c r="F55" s="18">
        <f t="shared" ref="F55:G75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5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5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5"/>
        <v>0</v>
      </c>
      <c r="E74" s="19">
        <f t="shared" ca="1" si="9"/>
        <v>0</v>
      </c>
      <c r="F74" s="18">
        <f t="shared" ca="1" si="16"/>
        <v>0</v>
      </c>
      <c r="G74" s="18">
        <f t="shared" ca="1" si="16"/>
        <v>0</v>
      </c>
      <c r="H74" s="19">
        <f t="shared" ca="1" si="10"/>
        <v>0</v>
      </c>
      <c r="I74" s="18">
        <f t="shared" ca="1" si="17"/>
        <v>0</v>
      </c>
      <c r="J74" s="18">
        <f t="shared" ca="1" si="17"/>
        <v>0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9">
        <f t="shared" ca="1" si="12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5"/>
        <v>0</v>
      </c>
      <c r="E75" s="19">
        <f t="shared" ca="1" si="9"/>
        <v>0</v>
      </c>
      <c r="F75" s="18">
        <f t="shared" ca="1" si="16"/>
        <v>0</v>
      </c>
      <c r="G75" s="18">
        <f t="shared" ca="1" si="16"/>
        <v>0</v>
      </c>
      <c r="H75" s="19">
        <f t="shared" ca="1" si="10"/>
        <v>0</v>
      </c>
      <c r="I75" s="18">
        <f t="shared" ca="1" si="17"/>
        <v>0</v>
      </c>
      <c r="J75" s="18">
        <f t="shared" ca="1" si="17"/>
        <v>0</v>
      </c>
      <c r="K75" s="19">
        <f t="shared" ca="1" si="11"/>
        <v>0</v>
      </c>
      <c r="L75" s="18">
        <f t="shared" ca="1" si="18"/>
        <v>0</v>
      </c>
      <c r="M75" s="18">
        <f t="shared" ca="1" si="18"/>
        <v>0</v>
      </c>
      <c r="N75" s="19">
        <f t="shared" ca="1" si="12"/>
        <v>0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N76" ca="1" si="19">SUMIF($C$7:$C$75,"HD",D$7:D$75)</f>
        <v>0</v>
      </c>
      <c r="E76" s="49">
        <f t="shared" ca="1" si="19"/>
        <v>0</v>
      </c>
      <c r="F76" s="49">
        <f t="shared" ca="1" si="19"/>
        <v>0</v>
      </c>
      <c r="G76" s="49">
        <f t="shared" ca="1" si="19"/>
        <v>0</v>
      </c>
      <c r="H76" s="49">
        <f t="shared" ca="1" si="19"/>
        <v>0</v>
      </c>
      <c r="I76" s="49">
        <f t="shared" ca="1" si="19"/>
        <v>0</v>
      </c>
      <c r="J76" s="49">
        <f t="shared" ca="1" si="19"/>
        <v>0</v>
      </c>
      <c r="K76" s="49">
        <f t="shared" ca="1" si="19"/>
        <v>0</v>
      </c>
      <c r="L76" s="49">
        <f t="shared" ca="1" si="19"/>
        <v>0</v>
      </c>
      <c r="M76" s="49">
        <f t="shared" ca="1" si="19"/>
        <v>0</v>
      </c>
      <c r="N76" s="49">
        <f t="shared" ca="1" si="19"/>
        <v>0</v>
      </c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N77" ca="1" si="20">SUMIF($C$7:$C$75,"H",D$7:D$75)+SUMIF($C$7:$C$75,"E",D$7:D$75)</f>
        <v>0</v>
      </c>
      <c r="E77" s="49">
        <f t="shared" ca="1" si="20"/>
        <v>0</v>
      </c>
      <c r="F77" s="49">
        <f t="shared" ca="1" si="20"/>
        <v>0</v>
      </c>
      <c r="G77" s="49">
        <f t="shared" ca="1" si="20"/>
        <v>0</v>
      </c>
      <c r="H77" s="49">
        <f t="shared" ca="1" si="20"/>
        <v>0</v>
      </c>
      <c r="I77" s="49">
        <f t="shared" ca="1" si="20"/>
        <v>0</v>
      </c>
      <c r="J77" s="49">
        <f t="shared" ca="1" si="20"/>
        <v>0</v>
      </c>
      <c r="K77" s="49">
        <f t="shared" ca="1" si="20"/>
        <v>0</v>
      </c>
      <c r="L77" s="49">
        <f t="shared" ca="1" si="20"/>
        <v>0</v>
      </c>
      <c r="M77" s="49">
        <f t="shared" ca="1" si="20"/>
        <v>0</v>
      </c>
      <c r="N77" s="49">
        <f t="shared" ca="1" si="20"/>
        <v>0</v>
      </c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N78" ca="1" si="21">D76+D77</f>
        <v>0</v>
      </c>
      <c r="E78" s="49">
        <f t="shared" ca="1" si="21"/>
        <v>0</v>
      </c>
      <c r="F78" s="49">
        <f t="shared" ca="1" si="21"/>
        <v>0</v>
      </c>
      <c r="G78" s="49">
        <f t="shared" ca="1" si="21"/>
        <v>0</v>
      </c>
      <c r="H78" s="49">
        <f t="shared" ca="1" si="21"/>
        <v>0</v>
      </c>
      <c r="I78" s="49">
        <f t="shared" ca="1" si="21"/>
        <v>0</v>
      </c>
      <c r="J78" s="49">
        <f t="shared" ca="1" si="21"/>
        <v>0</v>
      </c>
      <c r="K78" s="49">
        <f t="shared" ca="1" si="21"/>
        <v>0</v>
      </c>
      <c r="L78" s="49">
        <f t="shared" ca="1" si="21"/>
        <v>0</v>
      </c>
      <c r="M78" s="49">
        <f t="shared" ca="1" si="21"/>
        <v>0</v>
      </c>
      <c r="N78" s="49">
        <f t="shared" ca="1" si="21"/>
        <v>0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363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361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9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ref="K53" ca="1" si="4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1059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ref="K54" ca="1" si="5">+SUM(D54:J54)</f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2001</v>
      </c>
      <c r="C55" s="58" t="s">
        <v>146</v>
      </c>
      <c r="D55" s="18">
        <f t="shared" ref="D55:J70" ca="1" si="6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9">
        <f t="shared" ca="1" si="1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245</v>
      </c>
      <c r="B56" s="17">
        <v>2002</v>
      </c>
      <c r="C56" s="58" t="s">
        <v>246</v>
      </c>
      <c r="D56" s="18">
        <f t="shared" ca="1" si="6"/>
        <v>0</v>
      </c>
      <c r="E56" s="18">
        <f t="shared" ca="1" si="6"/>
        <v>1017286484.5350103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9">
        <f t="shared" ca="1" si="1"/>
        <v>1017286484.5350103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2005</v>
      </c>
      <c r="C57" s="58" t="s">
        <v>246</v>
      </c>
      <c r="D57" s="18">
        <f t="shared" ca="1" si="6"/>
        <v>0</v>
      </c>
      <c r="E57" s="18">
        <f t="shared" ca="1" si="6"/>
        <v>220198.20000000004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9">
        <f t="shared" ca="1" si="1"/>
        <v>220198.20000000004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2006</v>
      </c>
      <c r="C58" s="58" t="s">
        <v>246</v>
      </c>
      <c r="D58" s="18">
        <f t="shared" ca="1" si="6"/>
        <v>0</v>
      </c>
      <c r="E58" s="18">
        <f t="shared" ca="1" si="6"/>
        <v>100143727.86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9">
        <f t="shared" ca="1" si="1"/>
        <v>100143727.86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2007</v>
      </c>
      <c r="C59" s="58" t="s">
        <v>246</v>
      </c>
      <c r="D59" s="18">
        <f t="shared" ca="1" si="6"/>
        <v>0</v>
      </c>
      <c r="E59" s="18">
        <f t="shared" ca="1" si="6"/>
        <v>84526008.410000011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9">
        <f t="shared" ca="1" si="1"/>
        <v>84526008.410000011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254</v>
      </c>
      <c r="B60" s="17">
        <v>3001</v>
      </c>
      <c r="C60" s="58" t="s">
        <v>255</v>
      </c>
      <c r="D60" s="18">
        <f t="shared" ca="1" si="6"/>
        <v>0.1</v>
      </c>
      <c r="E60" s="18">
        <f t="shared" ca="1" si="6"/>
        <v>3061734943.9401574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9">
        <f t="shared" ref="K60:K75" ca="1" si="7">+SUM(D60:J60)</f>
        <v>3061734944.0401573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3002</v>
      </c>
      <c r="C61" s="58" t="s">
        <v>255</v>
      </c>
      <c r="D61" s="18">
        <f t="shared" ca="1" si="6"/>
        <v>0</v>
      </c>
      <c r="E61" s="18">
        <f t="shared" ca="1" si="6"/>
        <v>290906222.50999999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9">
        <f t="shared" ca="1" si="7"/>
        <v>290906222.50999999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3003</v>
      </c>
      <c r="C62" s="58" t="s">
        <v>255</v>
      </c>
      <c r="D62" s="18">
        <f t="shared" ca="1" si="6"/>
        <v>0</v>
      </c>
      <c r="E62" s="18">
        <f t="shared" ca="1" si="6"/>
        <v>2702441944.2199998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9">
        <f t="shared" ca="1" si="7"/>
        <v>2702441944.2199998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3004</v>
      </c>
      <c r="C63" s="58" t="s">
        <v>255</v>
      </c>
      <c r="D63" s="18">
        <f t="shared" ca="1" si="6"/>
        <v>85691949.88000001</v>
      </c>
      <c r="E63" s="18">
        <f t="shared" ca="1" si="6"/>
        <v>3387157973.71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9">
        <f t="shared" ca="1" si="7"/>
        <v>3472849923.5900002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3005</v>
      </c>
      <c r="C64" s="58" t="s">
        <v>255</v>
      </c>
      <c r="D64" s="18">
        <f t="shared" ca="1" si="6"/>
        <v>0</v>
      </c>
      <c r="E64" s="18">
        <f t="shared" ca="1" si="6"/>
        <v>390478187.1000002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9">
        <f t="shared" ca="1" si="7"/>
        <v>390478187.1000002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3006</v>
      </c>
      <c r="C65" s="58" t="s">
        <v>255</v>
      </c>
      <c r="D65" s="18">
        <f t="shared" ca="1" si="6"/>
        <v>0</v>
      </c>
      <c r="E65" s="18">
        <f t="shared" ca="1" si="6"/>
        <v>3759553338.3700004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9">
        <f t="shared" ca="1" si="7"/>
        <v>3759553338.3700004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3007</v>
      </c>
      <c r="C66" s="58" t="s">
        <v>255</v>
      </c>
      <c r="D66" s="18">
        <f t="shared" ca="1" si="6"/>
        <v>0</v>
      </c>
      <c r="E66" s="18">
        <f t="shared" ca="1" si="6"/>
        <v>49701726.75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9">
        <f t="shared" ca="1" si="7"/>
        <v>49701726.75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3008</v>
      </c>
      <c r="C67" s="58" t="s">
        <v>255</v>
      </c>
      <c r="D67" s="18">
        <f t="shared" ca="1" si="6"/>
        <v>0</v>
      </c>
      <c r="E67" s="18">
        <f t="shared" ca="1" si="6"/>
        <v>783663339.029899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9">
        <f t="shared" ca="1" si="7"/>
        <v>783663339.029899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3009</v>
      </c>
      <c r="C68" s="58" t="s">
        <v>255</v>
      </c>
      <c r="D68" s="18">
        <f t="shared" ca="1" si="6"/>
        <v>0</v>
      </c>
      <c r="E68" s="18">
        <f t="shared" ca="1" si="6"/>
        <v>1870440427.2399969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9">
        <f t="shared" ca="1" si="7"/>
        <v>1870440427.2399969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3011</v>
      </c>
      <c r="C69" s="58" t="s">
        <v>255</v>
      </c>
      <c r="D69" s="18">
        <f t="shared" ca="1" si="6"/>
        <v>0</v>
      </c>
      <c r="E69" s="18">
        <f t="shared" ca="1" si="6"/>
        <v>850254489.81888759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9">
        <f t="shared" ca="1" si="7"/>
        <v>850254489.81888759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3012</v>
      </c>
      <c r="C70" s="58" t="s">
        <v>255</v>
      </c>
      <c r="D70" s="18">
        <f t="shared" ca="1" si="6"/>
        <v>0</v>
      </c>
      <c r="E70" s="18">
        <f t="shared" ca="1" si="6"/>
        <v>2641836345.7800002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8">
        <f t="shared" ca="1" si="6"/>
        <v>0</v>
      </c>
      <c r="K70" s="19">
        <f t="shared" ca="1" si="7"/>
        <v>2641836345.7800002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3013</v>
      </c>
      <c r="C71" s="58" t="s">
        <v>246</v>
      </c>
      <c r="D71" s="18">
        <f t="shared" ref="D71:J75" ca="1" si="8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8"/>
        <v>50996925.550000012</v>
      </c>
      <c r="F71" s="18">
        <f t="shared" ca="1" si="8"/>
        <v>0</v>
      </c>
      <c r="G71" s="18">
        <f t="shared" ca="1" si="8"/>
        <v>0</v>
      </c>
      <c r="H71" s="18">
        <f t="shared" ca="1" si="8"/>
        <v>0</v>
      </c>
      <c r="I71" s="18">
        <f t="shared" ca="1" si="8"/>
        <v>0</v>
      </c>
      <c r="J71" s="18">
        <f t="shared" ca="1" si="8"/>
        <v>0</v>
      </c>
      <c r="K71" s="19">
        <f t="shared" ca="1" si="7"/>
        <v>50996925.550000012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3015</v>
      </c>
      <c r="C72" s="58" t="s">
        <v>255</v>
      </c>
      <c r="D72" s="18">
        <f t="shared" ca="1" si="8"/>
        <v>0</v>
      </c>
      <c r="E72" s="18">
        <f t="shared" ca="1" si="8"/>
        <v>133414983.37000003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8">
        <f t="shared" ca="1" si="8"/>
        <v>0</v>
      </c>
      <c r="K72" s="19">
        <f t="shared" ca="1" si="7"/>
        <v>133414983.37000003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3016</v>
      </c>
      <c r="C73" s="58" t="s">
        <v>255</v>
      </c>
      <c r="D73" s="18">
        <f t="shared" ca="1" si="8"/>
        <v>0</v>
      </c>
      <c r="E73" s="18">
        <f t="shared" ca="1" si="8"/>
        <v>203998509.72999999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8">
        <f t="shared" ca="1" si="8"/>
        <v>0</v>
      </c>
      <c r="K73" s="19">
        <f t="shared" ca="1" si="7"/>
        <v>203998509.72999999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3017</v>
      </c>
      <c r="C74" s="58" t="s">
        <v>255</v>
      </c>
      <c r="D74" s="18">
        <f t="shared" ca="1" si="8"/>
        <v>0</v>
      </c>
      <c r="E74" s="18">
        <f t="shared" ca="1" si="8"/>
        <v>1713288889.0868599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8">
        <f t="shared" ca="1" si="8"/>
        <v>0</v>
      </c>
      <c r="K74" s="19">
        <f t="shared" ca="1" si="7"/>
        <v>1713288889.0868599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</row>
    <row r="75" spans="1:236" ht="12.75" customHeight="1">
      <c r="A75" s="57" t="s">
        <v>285</v>
      </c>
      <c r="B75" s="17">
        <v>3018</v>
      </c>
      <c r="C75" s="58" t="s">
        <v>255</v>
      </c>
      <c r="D75" s="18">
        <f t="shared" ca="1" si="8"/>
        <v>0</v>
      </c>
      <c r="E75" s="18">
        <f t="shared" ca="1" si="8"/>
        <v>6152369460.5800009</v>
      </c>
      <c r="F75" s="18">
        <f t="shared" ca="1" si="8"/>
        <v>0</v>
      </c>
      <c r="G75" s="18">
        <f t="shared" ca="1" si="8"/>
        <v>0</v>
      </c>
      <c r="H75" s="18">
        <f t="shared" ca="1" si="8"/>
        <v>0</v>
      </c>
      <c r="I75" s="18">
        <f t="shared" ca="1" si="8"/>
        <v>0</v>
      </c>
      <c r="J75" s="18">
        <f t="shared" ca="1" si="8"/>
        <v>0</v>
      </c>
      <c r="K75" s="19">
        <f t="shared" ca="1" si="7"/>
        <v>6152369460.5800009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</row>
    <row r="76" spans="1:236">
      <c r="A76" s="59" t="s">
        <v>287</v>
      </c>
      <c r="B76" s="48">
        <v>9000</v>
      </c>
      <c r="C76" s="58" t="s">
        <v>288</v>
      </c>
      <c r="D76" s="49">
        <f t="shared" ref="D76:K76" ca="1" si="9">SUMIF($C$7:$C$75,"HD",D$7:D$75)</f>
        <v>0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0</v>
      </c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HX76" s="35"/>
      <c r="HY76" s="35"/>
      <c r="HZ76" s="35"/>
      <c r="IA76" s="35"/>
      <c r="IB76" s="35"/>
    </row>
    <row r="77" spans="1:236" s="35" customFormat="1">
      <c r="A77" s="59" t="s">
        <v>290</v>
      </c>
      <c r="B77" s="48">
        <v>9001</v>
      </c>
      <c r="C77" s="58" t="s">
        <v>291</v>
      </c>
      <c r="D77" s="49">
        <f t="shared" ref="D77:K77" ca="1" si="10">SUMIF($C$7:$C$75,"H",D$7:D$75)+SUMIF($C$7:$C$75,"E",D$7:D$75)</f>
        <v>85691949.980000004</v>
      </c>
      <c r="E77" s="49">
        <f t="shared" ca="1" si="10"/>
        <v>29244414125.790817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49">
        <f t="shared" ca="1" si="10"/>
        <v>29330106075.770813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36" s="35" customFormat="1">
      <c r="A78" s="59" t="s">
        <v>293</v>
      </c>
      <c r="B78" s="48">
        <v>9003</v>
      </c>
      <c r="C78" s="58" t="s">
        <v>294</v>
      </c>
      <c r="D78" s="49">
        <f t="shared" ref="D78:K78" ca="1" si="11">D76+D77</f>
        <v>85691949.980000004</v>
      </c>
      <c r="E78" s="49">
        <f t="shared" ca="1" si="11"/>
        <v>29244414125.790817</v>
      </c>
      <c r="F78" s="49">
        <f t="shared" ca="1" si="11"/>
        <v>0</v>
      </c>
      <c r="G78" s="49">
        <f t="shared" ca="1" si="11"/>
        <v>0</v>
      </c>
      <c r="H78" s="49">
        <f t="shared" ca="1" si="11"/>
        <v>0</v>
      </c>
      <c r="I78" s="49">
        <f t="shared" ca="1" si="11"/>
        <v>0</v>
      </c>
      <c r="J78" s="49">
        <f t="shared" ca="1" si="11"/>
        <v>0</v>
      </c>
      <c r="K78" s="49">
        <f t="shared" ca="1" si="11"/>
        <v>29330106075.770813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 s="35" customFormat="1">
      <c r="A79" s="6"/>
      <c r="B79" s="6"/>
      <c r="C79" s="6"/>
      <c r="D79" s="3"/>
      <c r="E79" s="3"/>
      <c r="F79" s="3"/>
      <c r="G79" s="3"/>
      <c r="H79" s="3"/>
      <c r="I79" s="3"/>
      <c r="J79" s="3"/>
      <c r="K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44985472.350000001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44985472.350000001</v>
      </c>
      <c r="K7" s="18">
        <v>0</v>
      </c>
      <c r="L7" s="18">
        <v>206948.9</v>
      </c>
      <c r="M7" s="18">
        <v>0</v>
      </c>
      <c r="N7" s="18">
        <v>0</v>
      </c>
      <c r="O7" s="18">
        <v>0</v>
      </c>
      <c r="P7" s="18">
        <v>112325.81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47193400.359999999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4096173.09</v>
      </c>
      <c r="AU7" s="18">
        <v>0</v>
      </c>
      <c r="AV7" s="18">
        <v>75180990.030000001</v>
      </c>
      <c r="AW7" s="18">
        <v>0</v>
      </c>
      <c r="AX7" s="18">
        <v>0</v>
      </c>
      <c r="AY7" s="18">
        <v>0</v>
      </c>
      <c r="AZ7" s="18">
        <v>6909496.2000000002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49339124.009999998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1448751.98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37013408.369999997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2564832.29</v>
      </c>
      <c r="EE7" s="18">
        <v>0</v>
      </c>
      <c r="EF7" s="18">
        <v>-519182.54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8891975.6899999995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2500380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279924096.53999996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2183564585.4299998</v>
      </c>
      <c r="E8" s="19">
        <v>0</v>
      </c>
      <c r="F8" s="18">
        <v>273575066.48019701</v>
      </c>
      <c r="G8" s="18">
        <v>0</v>
      </c>
      <c r="H8" s="18">
        <v>1219719136.19998</v>
      </c>
      <c r="I8" s="18">
        <v>0</v>
      </c>
      <c r="J8" s="18">
        <v>690270382.74982297</v>
      </c>
      <c r="K8" s="18">
        <v>0</v>
      </c>
      <c r="L8" s="18">
        <v>465632472.06</v>
      </c>
      <c r="M8" s="18">
        <v>0</v>
      </c>
      <c r="N8" s="18">
        <v>281098560.49000001</v>
      </c>
      <c r="O8" s="18">
        <v>0</v>
      </c>
      <c r="P8" s="18">
        <v>4901470.4000000004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1287389.6100000001</v>
      </c>
      <c r="W8" s="18">
        <v>0</v>
      </c>
      <c r="X8" s="18">
        <v>0</v>
      </c>
      <c r="Y8" s="18">
        <v>0</v>
      </c>
      <c r="Z8" s="18">
        <v>193108122.97</v>
      </c>
      <c r="AA8" s="18">
        <v>0</v>
      </c>
      <c r="AB8" s="18">
        <v>0</v>
      </c>
      <c r="AC8" s="18">
        <v>0</v>
      </c>
      <c r="AD8" s="18">
        <v>158995961.80000001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2233004088.0300002</v>
      </c>
      <c r="AK8" s="18">
        <v>0</v>
      </c>
      <c r="AL8" s="18">
        <v>0</v>
      </c>
      <c r="AM8" s="18">
        <v>0</v>
      </c>
      <c r="AN8" s="18">
        <v>353460594.75</v>
      </c>
      <c r="AO8" s="18">
        <v>0</v>
      </c>
      <c r="AP8" s="18">
        <v>3024323574.1599998</v>
      </c>
      <c r="AQ8" s="18">
        <v>0</v>
      </c>
      <c r="AR8" s="18">
        <v>276478.81</v>
      </c>
      <c r="AS8" s="18">
        <v>0</v>
      </c>
      <c r="AT8" s="18">
        <v>135688643.78999999</v>
      </c>
      <c r="AU8" s="18">
        <v>0</v>
      </c>
      <c r="AV8" s="18">
        <v>210554303.19</v>
      </c>
      <c r="AW8" s="18">
        <v>0</v>
      </c>
      <c r="AX8" s="18">
        <v>39789.440000000002</v>
      </c>
      <c r="AY8" s="18">
        <v>0</v>
      </c>
      <c r="AZ8" s="18">
        <v>0</v>
      </c>
      <c r="BA8" s="18">
        <v>0</v>
      </c>
      <c r="BB8" s="18">
        <v>18404855.760000002</v>
      </c>
      <c r="BC8" s="18">
        <v>0</v>
      </c>
      <c r="BD8" s="18">
        <v>126171146.06999999</v>
      </c>
      <c r="BE8" s="18">
        <v>0</v>
      </c>
      <c r="BF8" s="18">
        <v>0</v>
      </c>
      <c r="BG8" s="18">
        <v>0</v>
      </c>
      <c r="BH8" s="18">
        <v>9057277.8200000003</v>
      </c>
      <c r="BI8" s="18">
        <v>0</v>
      </c>
      <c r="BJ8" s="18">
        <v>58208667.640000001</v>
      </c>
      <c r="BK8" s="18">
        <v>0</v>
      </c>
      <c r="BL8" s="18">
        <v>65916875.899999999</v>
      </c>
      <c r="BM8" s="18">
        <v>0</v>
      </c>
      <c r="BN8" s="18">
        <v>0</v>
      </c>
      <c r="BO8" s="18">
        <v>0</v>
      </c>
      <c r="BP8" s="18">
        <v>604815.4</v>
      </c>
      <c r="BQ8" s="18">
        <v>0</v>
      </c>
      <c r="BR8" s="18">
        <v>125456.02</v>
      </c>
      <c r="BS8" s="18">
        <v>0</v>
      </c>
      <c r="BT8" s="18">
        <v>0</v>
      </c>
      <c r="BU8" s="18">
        <v>0</v>
      </c>
      <c r="BV8" s="18">
        <v>184660436.91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4207504.99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46216901.899999999</v>
      </c>
      <c r="DA8" s="18">
        <v>0</v>
      </c>
      <c r="DB8" s="18">
        <v>0</v>
      </c>
      <c r="DC8" s="18">
        <v>0</v>
      </c>
      <c r="DD8" s="18">
        <v>166810913.00999999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3005229.05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111488014.31</v>
      </c>
      <c r="DW8" s="18">
        <v>0</v>
      </c>
      <c r="DX8" s="18">
        <v>3177477.8899999997</v>
      </c>
      <c r="DY8" s="18">
        <v>0</v>
      </c>
      <c r="DZ8" s="18">
        <v>0</v>
      </c>
      <c r="EA8" s="18">
        <v>0</v>
      </c>
      <c r="EB8" s="18">
        <v>741803926.46999836</v>
      </c>
      <c r="EC8" s="18">
        <v>0</v>
      </c>
      <c r="ED8" s="18">
        <v>39368715.609999999</v>
      </c>
      <c r="EE8" s="18">
        <v>0</v>
      </c>
      <c r="EF8" s="18">
        <v>22095610.050000001</v>
      </c>
      <c r="EG8" s="18">
        <v>0</v>
      </c>
      <c r="EH8" s="18">
        <v>123857937.12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97382440.989999995</v>
      </c>
      <c r="EO8" s="18">
        <v>0</v>
      </c>
      <c r="EP8" s="18">
        <v>22318.21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1283805.6200000001</v>
      </c>
      <c r="EW8" s="18">
        <v>0</v>
      </c>
      <c r="EX8" s="18">
        <v>227911704.03999999</v>
      </c>
      <c r="EY8" s="18">
        <v>0</v>
      </c>
      <c r="EZ8" s="18">
        <v>0</v>
      </c>
      <c r="FA8" s="18">
        <v>0</v>
      </c>
      <c r="FB8" s="18">
        <v>8057311.2199999997</v>
      </c>
      <c r="FC8" s="18">
        <v>0</v>
      </c>
      <c r="FD8" s="18">
        <v>286647.46999999997</v>
      </c>
      <c r="FE8" s="18">
        <v>0</v>
      </c>
      <c r="FF8" s="18">
        <v>0</v>
      </c>
      <c r="FG8" s="18">
        <v>0</v>
      </c>
      <c r="FH8" s="18">
        <v>286205.46999999974</v>
      </c>
      <c r="FI8" s="18">
        <v>0</v>
      </c>
      <c r="FJ8" s="18">
        <v>171768.18</v>
      </c>
      <c r="FK8" s="18">
        <v>0</v>
      </c>
      <c r="FL8" s="18">
        <v>101975962.13</v>
      </c>
      <c r="FM8" s="18">
        <v>0</v>
      </c>
      <c r="FN8" s="19">
        <v>1259897137.24</v>
      </c>
      <c r="FO8" s="19">
        <v>0</v>
      </c>
      <c r="FP8" s="18">
        <v>1493644.4</v>
      </c>
      <c r="FQ8" s="18">
        <v>0</v>
      </c>
      <c r="FR8" s="18">
        <v>1641612.6300000001</v>
      </c>
      <c r="FS8" s="18">
        <v>0</v>
      </c>
      <c r="FT8" s="80">
        <v>153889862.41999996</v>
      </c>
      <c r="FU8" s="80">
        <v>0</v>
      </c>
      <c r="FV8" s="18">
        <v>10869031.640000001</v>
      </c>
      <c r="FW8" s="18">
        <v>0</v>
      </c>
      <c r="FX8" s="18">
        <v>143020830.77999997</v>
      </c>
      <c r="FY8" s="18">
        <v>0</v>
      </c>
      <c r="FZ8" s="80">
        <v>1102872017.79</v>
      </c>
      <c r="GA8" s="80">
        <v>0</v>
      </c>
      <c r="GB8" s="18">
        <v>209426910.32999998</v>
      </c>
      <c r="GC8" s="18">
        <v>0</v>
      </c>
      <c r="GD8" s="18">
        <v>893445107.46000004</v>
      </c>
      <c r="GE8" s="18">
        <v>0</v>
      </c>
      <c r="GF8" s="18">
        <v>30102275.020000007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12698495372.439995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1213288020.2699995</v>
      </c>
      <c r="E9" s="19">
        <v>0</v>
      </c>
      <c r="F9" s="18">
        <v>465627866.96999961</v>
      </c>
      <c r="G9" s="18">
        <v>0</v>
      </c>
      <c r="H9" s="18">
        <v>665520901.95000005</v>
      </c>
      <c r="I9" s="18">
        <v>0</v>
      </c>
      <c r="J9" s="18">
        <v>82139251.349999949</v>
      </c>
      <c r="K9" s="18">
        <v>0</v>
      </c>
      <c r="L9" s="18">
        <v>100365561.35999998</v>
      </c>
      <c r="M9" s="18">
        <v>0</v>
      </c>
      <c r="N9" s="18">
        <v>227510301.36000001</v>
      </c>
      <c r="O9" s="18">
        <v>0</v>
      </c>
      <c r="P9" s="18">
        <v>967180.39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173798030.04999998</v>
      </c>
      <c r="AA9" s="18">
        <v>0</v>
      </c>
      <c r="AB9" s="18">
        <v>0</v>
      </c>
      <c r="AC9" s="18">
        <v>0</v>
      </c>
      <c r="AD9" s="18">
        <v>120321544.3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2887411808.8999996</v>
      </c>
      <c r="AK9" s="18">
        <v>0</v>
      </c>
      <c r="AL9" s="18">
        <v>52889545.829999998</v>
      </c>
      <c r="AM9" s="18">
        <v>0</v>
      </c>
      <c r="AN9" s="18">
        <v>261312604.46000001</v>
      </c>
      <c r="AO9" s="18">
        <v>0</v>
      </c>
      <c r="AP9" s="18">
        <v>4264444904.1900001</v>
      </c>
      <c r="AQ9" s="18">
        <v>0</v>
      </c>
      <c r="AR9" s="18">
        <v>2128525.59</v>
      </c>
      <c r="AS9" s="18">
        <v>0</v>
      </c>
      <c r="AT9" s="18">
        <v>51652758.560000002</v>
      </c>
      <c r="AU9" s="18">
        <v>0</v>
      </c>
      <c r="AV9" s="18">
        <v>48863234.019999996</v>
      </c>
      <c r="AW9" s="18">
        <v>0</v>
      </c>
      <c r="AX9" s="18">
        <v>95499.75</v>
      </c>
      <c r="AY9" s="18">
        <v>0</v>
      </c>
      <c r="AZ9" s="18">
        <v>0</v>
      </c>
      <c r="BA9" s="18">
        <v>0</v>
      </c>
      <c r="BB9" s="18">
        <v>1153488.81</v>
      </c>
      <c r="BC9" s="18">
        <v>0</v>
      </c>
      <c r="BD9" s="18">
        <v>20500074.109999999</v>
      </c>
      <c r="BE9" s="18">
        <v>0</v>
      </c>
      <c r="BF9" s="18">
        <v>0</v>
      </c>
      <c r="BG9" s="18">
        <v>0</v>
      </c>
      <c r="BH9" s="18">
        <v>26809683.740000002</v>
      </c>
      <c r="BI9" s="18">
        <v>0</v>
      </c>
      <c r="BJ9" s="18">
        <v>3922250.3</v>
      </c>
      <c r="BK9" s="18">
        <v>0</v>
      </c>
      <c r="BL9" s="18">
        <v>15725538.710000001</v>
      </c>
      <c r="BM9" s="18">
        <v>0</v>
      </c>
      <c r="BN9" s="18">
        <v>12534469.07</v>
      </c>
      <c r="BO9" s="18">
        <v>0</v>
      </c>
      <c r="BP9" s="18">
        <v>2043272.79</v>
      </c>
      <c r="BQ9" s="18">
        <v>0</v>
      </c>
      <c r="BR9" s="18">
        <v>135257.63999999998</v>
      </c>
      <c r="BS9" s="18">
        <v>0</v>
      </c>
      <c r="BT9" s="18">
        <v>0</v>
      </c>
      <c r="BU9" s="18">
        <v>0</v>
      </c>
      <c r="BV9" s="18">
        <v>22477434.720000003</v>
      </c>
      <c r="BW9" s="18">
        <v>0</v>
      </c>
      <c r="BX9" s="18">
        <v>90487.81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95806879.749999985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14793251.24</v>
      </c>
      <c r="DW9" s="18">
        <v>0</v>
      </c>
      <c r="DX9" s="18">
        <v>1435086.89</v>
      </c>
      <c r="DY9" s="18">
        <v>0</v>
      </c>
      <c r="DZ9" s="18">
        <v>0</v>
      </c>
      <c r="EA9" s="18">
        <v>0</v>
      </c>
      <c r="EB9" s="18">
        <v>161224026.14999998</v>
      </c>
      <c r="EC9" s="18">
        <v>0</v>
      </c>
      <c r="ED9" s="18">
        <v>25077406.040000003</v>
      </c>
      <c r="EE9" s="18">
        <v>0</v>
      </c>
      <c r="EF9" s="18">
        <v>19378339.630000003</v>
      </c>
      <c r="EG9" s="18">
        <v>0</v>
      </c>
      <c r="EH9" s="18">
        <v>62029231.759999998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54386990.420000002</v>
      </c>
      <c r="EO9" s="18">
        <v>0</v>
      </c>
      <c r="EP9" s="18">
        <v>21406.200000000012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175901.00999999978</v>
      </c>
      <c r="EW9" s="18">
        <v>0</v>
      </c>
      <c r="EX9" s="18">
        <v>28699061.620000005</v>
      </c>
      <c r="EY9" s="18">
        <v>0</v>
      </c>
      <c r="EZ9" s="18">
        <v>5</v>
      </c>
      <c r="FA9" s="18">
        <v>0</v>
      </c>
      <c r="FB9" s="18">
        <v>368803.82999999821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39083.30999999959</v>
      </c>
      <c r="FK9" s="18">
        <v>0</v>
      </c>
      <c r="FL9" s="18">
        <v>0</v>
      </c>
      <c r="FM9" s="18">
        <v>0</v>
      </c>
      <c r="FN9" s="19">
        <v>13308032900.41</v>
      </c>
      <c r="FO9" s="19">
        <v>0</v>
      </c>
      <c r="FP9" s="18">
        <v>0</v>
      </c>
      <c r="FQ9" s="18">
        <v>0</v>
      </c>
      <c r="FR9" s="18">
        <v>10430321.809999999</v>
      </c>
      <c r="FS9" s="18">
        <v>0</v>
      </c>
      <c r="FT9" s="80">
        <v>2925924176.6282196</v>
      </c>
      <c r="FU9" s="80">
        <v>0</v>
      </c>
      <c r="FV9" s="18">
        <v>152843464.13000119</v>
      </c>
      <c r="FW9" s="18">
        <v>0</v>
      </c>
      <c r="FX9" s="18">
        <v>2773080712.4982185</v>
      </c>
      <c r="FY9" s="18">
        <v>0</v>
      </c>
      <c r="FZ9" s="80">
        <v>10371678401.971781</v>
      </c>
      <c r="GA9" s="80">
        <v>0</v>
      </c>
      <c r="GB9" s="18">
        <v>2476704710.7599964</v>
      </c>
      <c r="GC9" s="18">
        <v>0</v>
      </c>
      <c r="GD9" s="18">
        <v>7894973691.2117844</v>
      </c>
      <c r="GE9" s="18">
        <v>0</v>
      </c>
      <c r="GF9" s="18">
        <v>56361034.370000005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23338300971.130005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3494330955.6902304</v>
      </c>
      <c r="E10" s="19">
        <v>0</v>
      </c>
      <c r="F10" s="18">
        <v>563473492.94193006</v>
      </c>
      <c r="G10" s="18">
        <v>0</v>
      </c>
      <c r="H10" s="18">
        <v>1619802003.3085301</v>
      </c>
      <c r="I10" s="18">
        <v>0</v>
      </c>
      <c r="J10" s="18">
        <v>1311055459.43977</v>
      </c>
      <c r="K10" s="18">
        <v>0</v>
      </c>
      <c r="L10" s="18">
        <v>109418853.19</v>
      </c>
      <c r="M10" s="18">
        <v>0</v>
      </c>
      <c r="N10" s="18">
        <v>261103328.35004401</v>
      </c>
      <c r="O10" s="18">
        <v>0</v>
      </c>
      <c r="P10" s="18">
        <v>12211164.439999999</v>
      </c>
      <c r="Q10" s="18">
        <v>0</v>
      </c>
      <c r="R10" s="18">
        <v>21197463.73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398276727.390001</v>
      </c>
      <c r="AA10" s="18">
        <v>0</v>
      </c>
      <c r="AB10" s="18">
        <v>42601.43</v>
      </c>
      <c r="AC10" s="18">
        <v>0</v>
      </c>
      <c r="AD10" s="18">
        <v>547224770.67000198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2698407868.4275703</v>
      </c>
      <c r="AK10" s="18">
        <v>0</v>
      </c>
      <c r="AL10" s="18">
        <v>162286207.97</v>
      </c>
      <c r="AM10" s="18">
        <v>0</v>
      </c>
      <c r="AN10" s="18">
        <v>640642572.969908</v>
      </c>
      <c r="AO10" s="18">
        <v>0</v>
      </c>
      <c r="AP10" s="18">
        <v>5638420091.8499298</v>
      </c>
      <c r="AQ10" s="18">
        <v>0</v>
      </c>
      <c r="AR10" s="18">
        <v>18533756.069999501</v>
      </c>
      <c r="AS10" s="18">
        <v>0</v>
      </c>
      <c r="AT10" s="18">
        <v>179705402.07999799</v>
      </c>
      <c r="AU10" s="18">
        <v>0</v>
      </c>
      <c r="AV10" s="18">
        <v>194579170.119445</v>
      </c>
      <c r="AW10" s="18">
        <v>0</v>
      </c>
      <c r="AX10" s="18">
        <v>121863.81</v>
      </c>
      <c r="AY10" s="18">
        <v>0</v>
      </c>
      <c r="AZ10" s="18">
        <v>0</v>
      </c>
      <c r="BA10" s="18">
        <v>0</v>
      </c>
      <c r="BB10" s="18">
        <v>31814558.490014501</v>
      </c>
      <c r="BC10" s="18">
        <v>0</v>
      </c>
      <c r="BD10" s="18">
        <v>49831762.020047903</v>
      </c>
      <c r="BE10" s="18">
        <v>0</v>
      </c>
      <c r="BF10" s="18">
        <v>7356895.3399999999</v>
      </c>
      <c r="BG10" s="18">
        <v>0</v>
      </c>
      <c r="BH10" s="18">
        <v>36711693.010000102</v>
      </c>
      <c r="BI10" s="18">
        <v>0</v>
      </c>
      <c r="BJ10" s="18">
        <v>216362062.97999999</v>
      </c>
      <c r="BK10" s="18">
        <v>0</v>
      </c>
      <c r="BL10" s="18">
        <v>176592838.78999999</v>
      </c>
      <c r="BM10" s="18">
        <v>0</v>
      </c>
      <c r="BN10" s="18">
        <v>6601549.6900000004</v>
      </c>
      <c r="BO10" s="18">
        <v>0</v>
      </c>
      <c r="BP10" s="18">
        <v>8785934.5799999908</v>
      </c>
      <c r="BQ10" s="18">
        <v>0</v>
      </c>
      <c r="BR10" s="18">
        <v>1139133.78</v>
      </c>
      <c r="BS10" s="18">
        <v>0</v>
      </c>
      <c r="BT10" s="18">
        <v>0</v>
      </c>
      <c r="BU10" s="18">
        <v>0</v>
      </c>
      <c r="BV10" s="18">
        <v>71096239.859999701</v>
      </c>
      <c r="BW10" s="18">
        <v>0</v>
      </c>
      <c r="BX10" s="18">
        <v>2061043.92</v>
      </c>
      <c r="BY10" s="18">
        <v>0</v>
      </c>
      <c r="BZ10" s="18">
        <v>0</v>
      </c>
      <c r="CA10" s="18">
        <v>0</v>
      </c>
      <c r="CB10" s="18">
        <v>8018375.9099999499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265138657.329541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2156456.23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38591260.659998901</v>
      </c>
      <c r="DW10" s="18">
        <v>0</v>
      </c>
      <c r="DX10" s="18">
        <v>76738339.789955795</v>
      </c>
      <c r="DY10" s="18">
        <v>0</v>
      </c>
      <c r="DZ10" s="18">
        <v>0</v>
      </c>
      <c r="EA10" s="18">
        <v>0</v>
      </c>
      <c r="EB10" s="18">
        <v>393384656.959966</v>
      </c>
      <c r="EC10" s="18">
        <v>0</v>
      </c>
      <c r="ED10" s="18">
        <v>30508907.239999998</v>
      </c>
      <c r="EE10" s="18">
        <v>0</v>
      </c>
      <c r="EF10" s="18">
        <v>141039602.16999999</v>
      </c>
      <c r="EG10" s="18">
        <v>0</v>
      </c>
      <c r="EH10" s="18">
        <v>122053418.249997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14032909.869999999</v>
      </c>
      <c r="EO10" s="18">
        <v>0</v>
      </c>
      <c r="EP10" s="18">
        <v>242839.08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9975363.6500000004</v>
      </c>
      <c r="EW10" s="18">
        <v>0</v>
      </c>
      <c r="EX10" s="18">
        <v>406279672.75</v>
      </c>
      <c r="EY10" s="18">
        <v>0</v>
      </c>
      <c r="EZ10" s="18">
        <v>9179.66</v>
      </c>
      <c r="FA10" s="18">
        <v>0</v>
      </c>
      <c r="FB10" s="18">
        <v>77696463.4799999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1187776.71</v>
      </c>
      <c r="FI10" s="18">
        <v>0</v>
      </c>
      <c r="FJ10" s="18">
        <v>4276701.79</v>
      </c>
      <c r="FK10" s="18">
        <v>0</v>
      </c>
      <c r="FL10" s="18">
        <v>2455698.50999997</v>
      </c>
      <c r="FM10" s="18">
        <v>0</v>
      </c>
      <c r="FN10" s="19">
        <v>2672521137.2890444</v>
      </c>
      <c r="FO10" s="19">
        <v>0</v>
      </c>
      <c r="FP10" s="18">
        <v>255258.4100001</v>
      </c>
      <c r="FQ10" s="18">
        <v>0</v>
      </c>
      <c r="FR10" s="18">
        <v>3773356.3900001002</v>
      </c>
      <c r="FS10" s="18">
        <v>0</v>
      </c>
      <c r="FT10" s="80">
        <v>811800125.92956889</v>
      </c>
      <c r="FU10" s="80">
        <v>0</v>
      </c>
      <c r="FV10" s="18">
        <v>321933873.31898236</v>
      </c>
      <c r="FW10" s="18">
        <v>0</v>
      </c>
      <c r="FX10" s="18">
        <v>489866252.61058652</v>
      </c>
      <c r="FY10" s="18">
        <v>0</v>
      </c>
      <c r="FZ10" s="80">
        <v>1856692396.5594754</v>
      </c>
      <c r="GA10" s="80">
        <v>0</v>
      </c>
      <c r="GB10" s="18">
        <v>736304305.97987163</v>
      </c>
      <c r="GC10" s="18">
        <v>0</v>
      </c>
      <c r="GD10" s="18">
        <v>1120388090.5796039</v>
      </c>
      <c r="GE10" s="18">
        <v>0</v>
      </c>
      <c r="GF10" s="18">
        <v>20385841.3100003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19271845889.285698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22396170.6928</v>
      </c>
      <c r="E11" s="19">
        <v>0</v>
      </c>
      <c r="F11" s="18">
        <v>12357502.048800001</v>
      </c>
      <c r="G11" s="18">
        <v>0</v>
      </c>
      <c r="H11" s="18">
        <v>8530428.4671</v>
      </c>
      <c r="I11" s="18">
        <v>0</v>
      </c>
      <c r="J11" s="18">
        <v>1508240.1769000001</v>
      </c>
      <c r="K11" s="18">
        <v>0</v>
      </c>
      <c r="L11" s="18">
        <v>0</v>
      </c>
      <c r="M11" s="18">
        <v>0</v>
      </c>
      <c r="N11" s="18">
        <v>79584101.510000005</v>
      </c>
      <c r="O11" s="18">
        <v>0</v>
      </c>
      <c r="P11" s="18">
        <v>1680700</v>
      </c>
      <c r="Q11" s="18">
        <v>0</v>
      </c>
      <c r="R11" s="18">
        <v>4203743.9725000001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9829085.4097000007</v>
      </c>
      <c r="AA11" s="18">
        <v>0</v>
      </c>
      <c r="AB11" s="18">
        <v>0</v>
      </c>
      <c r="AC11" s="18">
        <v>0</v>
      </c>
      <c r="AD11" s="18">
        <v>1844497.81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2137776395.7760997</v>
      </c>
      <c r="AK11" s="18">
        <v>0</v>
      </c>
      <c r="AL11" s="18">
        <v>14645107.6899</v>
      </c>
      <c r="AM11" s="18">
        <v>0</v>
      </c>
      <c r="AN11" s="18">
        <v>45506669.796099998</v>
      </c>
      <c r="AO11" s="18">
        <v>0</v>
      </c>
      <c r="AP11" s="18">
        <v>285706029.05199999</v>
      </c>
      <c r="AQ11" s="18">
        <v>0</v>
      </c>
      <c r="AR11" s="18">
        <v>255962.46</v>
      </c>
      <c r="AS11" s="18">
        <v>0</v>
      </c>
      <c r="AT11" s="18">
        <v>798605.12439999997</v>
      </c>
      <c r="AU11" s="18">
        <v>0</v>
      </c>
      <c r="AV11" s="18">
        <v>1713992.0482000001</v>
      </c>
      <c r="AW11" s="18">
        <v>0</v>
      </c>
      <c r="AX11" s="18">
        <v>9066.93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41067.677499999998</v>
      </c>
      <c r="BE11" s="18">
        <v>0</v>
      </c>
      <c r="BF11" s="18">
        <v>0</v>
      </c>
      <c r="BG11" s="18">
        <v>0</v>
      </c>
      <c r="BH11" s="18">
        <v>193803.37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121142.7</v>
      </c>
      <c r="BQ11" s="18">
        <v>0</v>
      </c>
      <c r="BR11" s="18">
        <v>60534.46</v>
      </c>
      <c r="BS11" s="18">
        <v>0</v>
      </c>
      <c r="BT11" s="18">
        <v>0</v>
      </c>
      <c r="BU11" s="18">
        <v>0</v>
      </c>
      <c r="BV11" s="18">
        <v>72183263.755400002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36453.152399999999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41655391.732000001</v>
      </c>
      <c r="CK11" s="18">
        <v>0</v>
      </c>
      <c r="CL11" s="18">
        <v>579596.72620000003</v>
      </c>
      <c r="CM11" s="18">
        <v>0</v>
      </c>
      <c r="CN11" s="18">
        <v>1124616.3499</v>
      </c>
      <c r="CO11" s="18">
        <v>0</v>
      </c>
      <c r="CP11" s="18">
        <v>0</v>
      </c>
      <c r="CQ11" s="18">
        <v>0</v>
      </c>
      <c r="CR11" s="18">
        <v>376819.32890000002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18930271.482299998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52032.806499999999</v>
      </c>
      <c r="DU11" s="18">
        <v>0</v>
      </c>
      <c r="DV11" s="18">
        <v>0</v>
      </c>
      <c r="DW11" s="18">
        <v>0</v>
      </c>
      <c r="DX11" s="18">
        <v>5059516.1606999999</v>
      </c>
      <c r="DY11" s="18">
        <v>0</v>
      </c>
      <c r="DZ11" s="18">
        <v>0</v>
      </c>
      <c r="EA11" s="18">
        <v>0</v>
      </c>
      <c r="EB11" s="18">
        <v>1693227.4543999999</v>
      </c>
      <c r="EC11" s="18">
        <v>0</v>
      </c>
      <c r="ED11" s="18">
        <v>1051557.45</v>
      </c>
      <c r="EE11" s="18">
        <v>0</v>
      </c>
      <c r="EF11" s="18">
        <v>731959.91</v>
      </c>
      <c r="EG11" s="18">
        <v>0</v>
      </c>
      <c r="EH11" s="18">
        <v>2151706.0024000001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16030.59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527055.61</v>
      </c>
      <c r="EW11" s="18">
        <v>0</v>
      </c>
      <c r="EX11" s="18">
        <v>116551984.56</v>
      </c>
      <c r="EY11" s="18">
        <v>0</v>
      </c>
      <c r="EZ11" s="18">
        <v>2611333.5699999998</v>
      </c>
      <c r="FA11" s="18">
        <v>0</v>
      </c>
      <c r="FB11" s="18">
        <v>1609523.86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10524227.189999999</v>
      </c>
      <c r="FI11" s="18">
        <v>0</v>
      </c>
      <c r="FJ11" s="18">
        <v>289393.34999999998</v>
      </c>
      <c r="FK11" s="18">
        <v>0</v>
      </c>
      <c r="FL11" s="18">
        <v>929.07</v>
      </c>
      <c r="FM11" s="18">
        <v>0</v>
      </c>
      <c r="FN11" s="19">
        <v>386616735.36000001</v>
      </c>
      <c r="FO11" s="19">
        <v>0</v>
      </c>
      <c r="FP11" s="18">
        <v>0</v>
      </c>
      <c r="FQ11" s="18">
        <v>0</v>
      </c>
      <c r="FR11" s="18">
        <v>251555891.84999999</v>
      </c>
      <c r="FS11" s="18">
        <v>0</v>
      </c>
      <c r="FT11" s="80">
        <v>7170561.7699999996</v>
      </c>
      <c r="FU11" s="80">
        <v>0</v>
      </c>
      <c r="FV11" s="18">
        <v>0</v>
      </c>
      <c r="FW11" s="18">
        <v>0</v>
      </c>
      <c r="FX11" s="18">
        <v>7170561.7699999996</v>
      </c>
      <c r="FY11" s="18">
        <v>0</v>
      </c>
      <c r="FZ11" s="80">
        <v>127890281.73999999</v>
      </c>
      <c r="GA11" s="80">
        <v>0</v>
      </c>
      <c r="GB11" s="18">
        <v>0</v>
      </c>
      <c r="GC11" s="18">
        <v>0</v>
      </c>
      <c r="GD11" s="18">
        <v>127890281.73999999</v>
      </c>
      <c r="GE11" s="18">
        <v>0</v>
      </c>
      <c r="GF11" s="18">
        <v>5172430.8650000002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3275912732.815299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255524106.22275406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255524106.22275406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165537749.49000001</v>
      </c>
      <c r="E13" s="19">
        <v>0</v>
      </c>
      <c r="F13" s="18">
        <v>24971627.359999999</v>
      </c>
      <c r="G13" s="18">
        <v>0</v>
      </c>
      <c r="H13" s="18">
        <v>86130378.890000001</v>
      </c>
      <c r="I13" s="18">
        <v>0</v>
      </c>
      <c r="J13" s="18">
        <v>54435743.240000002</v>
      </c>
      <c r="K13" s="18">
        <v>0</v>
      </c>
      <c r="L13" s="18">
        <v>15815788.559999999</v>
      </c>
      <c r="M13" s="18">
        <v>0</v>
      </c>
      <c r="N13" s="18">
        <v>21163595.769999996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43442671.719999991</v>
      </c>
      <c r="AA13" s="18">
        <v>0</v>
      </c>
      <c r="AB13" s="18">
        <v>0</v>
      </c>
      <c r="AC13" s="18">
        <v>0</v>
      </c>
      <c r="AD13" s="18">
        <v>5527507.54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1928836074.973995</v>
      </c>
      <c r="AK13" s="18">
        <v>0</v>
      </c>
      <c r="AL13" s="18">
        <v>644660.60600514745</v>
      </c>
      <c r="AM13" s="18">
        <v>0</v>
      </c>
      <c r="AN13" s="18">
        <v>33512395.700000003</v>
      </c>
      <c r="AO13" s="18">
        <v>0</v>
      </c>
      <c r="AP13" s="18">
        <v>1012008293.4599999</v>
      </c>
      <c r="AQ13" s="18">
        <v>0</v>
      </c>
      <c r="AR13" s="18">
        <v>0</v>
      </c>
      <c r="AS13" s="18">
        <v>0</v>
      </c>
      <c r="AT13" s="18">
        <v>10217863.779999999</v>
      </c>
      <c r="AU13" s="18">
        <v>0</v>
      </c>
      <c r="AV13" s="18">
        <v>22840597.77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222311.03</v>
      </c>
      <c r="BC13" s="18">
        <v>0</v>
      </c>
      <c r="BD13" s="18">
        <v>1203817.99</v>
      </c>
      <c r="BE13" s="18">
        <v>0</v>
      </c>
      <c r="BF13" s="18">
        <v>0</v>
      </c>
      <c r="BG13" s="18">
        <v>0</v>
      </c>
      <c r="BH13" s="18">
        <v>169400.47000000003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10285.75</v>
      </c>
      <c r="BS13" s="18">
        <v>0</v>
      </c>
      <c r="BT13" s="18">
        <v>0</v>
      </c>
      <c r="BU13" s="18">
        <v>0</v>
      </c>
      <c r="BV13" s="18">
        <v>5215472.88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173570.59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2709996.8699999996</v>
      </c>
      <c r="CM13" s="18">
        <v>0</v>
      </c>
      <c r="CN13" s="18">
        <v>738141.88000000012</v>
      </c>
      <c r="CO13" s="18">
        <v>0</v>
      </c>
      <c r="CP13" s="18">
        <v>0</v>
      </c>
      <c r="CQ13" s="18">
        <v>0</v>
      </c>
      <c r="CR13" s="18">
        <v>832972.19000000006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16638436.619999997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-400625.15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83976773.360000014</v>
      </c>
      <c r="DY13" s="18">
        <v>0</v>
      </c>
      <c r="DZ13" s="18">
        <v>0</v>
      </c>
      <c r="EA13" s="18">
        <v>0</v>
      </c>
      <c r="EB13" s="18">
        <v>38581055.590000004</v>
      </c>
      <c r="EC13" s="18">
        <v>0</v>
      </c>
      <c r="ED13" s="18">
        <v>406422</v>
      </c>
      <c r="EE13" s="18">
        <v>0</v>
      </c>
      <c r="EF13" s="18">
        <v>56087846.420000002</v>
      </c>
      <c r="EG13" s="18">
        <v>0</v>
      </c>
      <c r="EH13" s="18">
        <v>4441132.040000001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899268.60999999975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899655.64999999979</v>
      </c>
      <c r="GA13" s="80">
        <v>0</v>
      </c>
      <c r="GB13" s="18">
        <v>0</v>
      </c>
      <c r="GC13" s="18">
        <v>0</v>
      </c>
      <c r="GD13" s="18">
        <v>899655.64999999979</v>
      </c>
      <c r="GE13" s="18">
        <v>0</v>
      </c>
      <c r="GF13" s="18">
        <v>10134026.51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3481755409.8000011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2543408818.6800003</v>
      </c>
      <c r="E14" s="19">
        <v>39217365.579999983</v>
      </c>
      <c r="F14" s="18">
        <v>392147460.74259835</v>
      </c>
      <c r="G14" s="18">
        <v>5724825.1074015815</v>
      </c>
      <c r="H14" s="18">
        <v>391113036.15291572</v>
      </c>
      <c r="I14" s="18">
        <v>6759249.697084262</v>
      </c>
      <c r="J14" s="18">
        <v>1760148321.7844861</v>
      </c>
      <c r="K14" s="18">
        <v>26733290.775514141</v>
      </c>
      <c r="L14" s="18">
        <v>639822319.21000004</v>
      </c>
      <c r="M14" s="18">
        <v>1002871</v>
      </c>
      <c r="N14" s="18">
        <v>180941426.43000001</v>
      </c>
      <c r="O14" s="18">
        <v>0</v>
      </c>
      <c r="P14" s="18">
        <v>15221.93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1144622.6000000001</v>
      </c>
      <c r="W14" s="18">
        <v>0</v>
      </c>
      <c r="X14" s="18">
        <v>0</v>
      </c>
      <c r="Y14" s="18">
        <v>0</v>
      </c>
      <c r="Z14" s="18">
        <v>258256617.32000002</v>
      </c>
      <c r="AA14" s="18">
        <v>2608933.92</v>
      </c>
      <c r="AB14" s="18">
        <v>0</v>
      </c>
      <c r="AC14" s="18">
        <v>0</v>
      </c>
      <c r="AD14" s="18">
        <v>46187476.190000005</v>
      </c>
      <c r="AE14" s="18">
        <v>235140.33000000002</v>
      </c>
      <c r="AF14" s="18">
        <v>0</v>
      </c>
      <c r="AG14" s="18">
        <v>0</v>
      </c>
      <c r="AH14" s="18">
        <v>0</v>
      </c>
      <c r="AI14" s="18">
        <v>0</v>
      </c>
      <c r="AJ14" s="18">
        <v>3271684125.7799997</v>
      </c>
      <c r="AK14" s="18">
        <v>0</v>
      </c>
      <c r="AL14" s="18">
        <v>19860850.149999999</v>
      </c>
      <c r="AM14" s="18">
        <v>0</v>
      </c>
      <c r="AN14" s="18">
        <v>361795387.16000003</v>
      </c>
      <c r="AO14" s="18">
        <v>672026.15</v>
      </c>
      <c r="AP14" s="18">
        <v>3308933796.2800002</v>
      </c>
      <c r="AQ14" s="18">
        <v>6760075.4099999983</v>
      </c>
      <c r="AR14" s="18">
        <v>49837.599999999999</v>
      </c>
      <c r="AS14" s="18">
        <v>0</v>
      </c>
      <c r="AT14" s="18">
        <v>135826039.99000001</v>
      </c>
      <c r="AU14" s="18">
        <v>457249.66</v>
      </c>
      <c r="AV14" s="18">
        <v>137385078.47</v>
      </c>
      <c r="AW14" s="18">
        <v>2428470.56</v>
      </c>
      <c r="AX14" s="18">
        <v>24672.46</v>
      </c>
      <c r="AY14" s="18">
        <v>5.66</v>
      </c>
      <c r="AZ14" s="18">
        <v>0</v>
      </c>
      <c r="BA14" s="18">
        <v>0</v>
      </c>
      <c r="BB14" s="18">
        <v>18751038.469999999</v>
      </c>
      <c r="BC14" s="18">
        <v>636781.17999999993</v>
      </c>
      <c r="BD14" s="18">
        <v>75511708.75</v>
      </c>
      <c r="BE14" s="18">
        <v>550826.11999999988</v>
      </c>
      <c r="BF14" s="18">
        <v>45000</v>
      </c>
      <c r="BG14" s="18">
        <v>0</v>
      </c>
      <c r="BH14" s="18">
        <v>3251262.03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889163.07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18830479.27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5504856.6100000003</v>
      </c>
      <c r="CC14" s="18">
        <v>183376.92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106279149.45999999</v>
      </c>
      <c r="DE14" s="18">
        <v>417690.15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11967394.860000001</v>
      </c>
      <c r="DY14" s="18">
        <v>2657.54</v>
      </c>
      <c r="DZ14" s="18">
        <v>0</v>
      </c>
      <c r="EA14" s="18">
        <v>0</v>
      </c>
      <c r="EB14" s="18">
        <v>346897298.29000002</v>
      </c>
      <c r="EC14" s="18">
        <v>2740675.12</v>
      </c>
      <c r="ED14" s="18">
        <v>45583446.030000001</v>
      </c>
      <c r="EE14" s="18">
        <v>0</v>
      </c>
      <c r="EF14" s="18">
        <v>119644191.48</v>
      </c>
      <c r="EG14" s="18">
        <v>1702353.6099999999</v>
      </c>
      <c r="EH14" s="18">
        <v>257669089.23000002</v>
      </c>
      <c r="EI14" s="18">
        <v>5080536.9800000004</v>
      </c>
      <c r="EJ14" s="18">
        <v>0</v>
      </c>
      <c r="EK14" s="18">
        <v>0</v>
      </c>
      <c r="EL14" s="18">
        <v>0</v>
      </c>
      <c r="EM14" s="18">
        <v>0</v>
      </c>
      <c r="EN14" s="18">
        <v>290878907.93000001</v>
      </c>
      <c r="EO14" s="18">
        <v>0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2203405.46</v>
      </c>
      <c r="EW14" s="18">
        <v>0</v>
      </c>
      <c r="EX14" s="18">
        <v>187783085.75</v>
      </c>
      <c r="EY14" s="18">
        <v>0</v>
      </c>
      <c r="EZ14" s="18">
        <v>191449.32</v>
      </c>
      <c r="FA14" s="18">
        <v>0</v>
      </c>
      <c r="FB14" s="18">
        <v>15949742.470000001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884327.54</v>
      </c>
      <c r="FK14" s="18">
        <v>0</v>
      </c>
      <c r="FL14" s="18">
        <v>75306.460000000006</v>
      </c>
      <c r="FM14" s="18">
        <v>0</v>
      </c>
      <c r="FN14" s="19">
        <v>1833089791.1099999</v>
      </c>
      <c r="FO14" s="19">
        <v>58776.659999999996</v>
      </c>
      <c r="FP14" s="18">
        <v>107132.709987011</v>
      </c>
      <c r="FQ14" s="18">
        <v>0</v>
      </c>
      <c r="FR14" s="18">
        <v>9760129.8800001256</v>
      </c>
      <c r="FS14" s="18">
        <v>0</v>
      </c>
      <c r="FT14" s="80">
        <v>1373054184.5200131</v>
      </c>
      <c r="FU14" s="80">
        <v>0</v>
      </c>
      <c r="FV14" s="18">
        <v>36527202.089999937</v>
      </c>
      <c r="FW14" s="18">
        <v>0</v>
      </c>
      <c r="FX14" s="18">
        <v>1336526982.4300132</v>
      </c>
      <c r="FY14" s="18">
        <v>0</v>
      </c>
      <c r="FZ14" s="80">
        <v>450168343.99999976</v>
      </c>
      <c r="GA14" s="80">
        <v>58776.659999999996</v>
      </c>
      <c r="GB14" s="18">
        <v>252495743.28999996</v>
      </c>
      <c r="GC14" s="18">
        <v>58776.659999999996</v>
      </c>
      <c r="GD14" s="18">
        <v>197672600.70999983</v>
      </c>
      <c r="GE14" s="18">
        <v>0</v>
      </c>
      <c r="GF14" s="18">
        <v>30160027.130000003</v>
      </c>
      <c r="GG14" s="18">
        <v>1299.24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14279191446.209999</v>
      </c>
      <c r="HU14" s="18">
        <v>64757111.789999969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1117521.2000000034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1811977.0800000252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4176606.6499999529</v>
      </c>
      <c r="DE15" s="18">
        <v>0</v>
      </c>
      <c r="DF15" s="18">
        <v>21853203.983809527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-1442091.9114190498</v>
      </c>
      <c r="DU15" s="18">
        <v>0</v>
      </c>
      <c r="DV15" s="18">
        <v>26215712.084127001</v>
      </c>
      <c r="DW15" s="18">
        <v>0</v>
      </c>
      <c r="DX15" s="18">
        <v>31046.710000000054</v>
      </c>
      <c r="DY15" s="18">
        <v>0</v>
      </c>
      <c r="DZ15" s="18">
        <v>0</v>
      </c>
      <c r="EA15" s="18">
        <v>0</v>
      </c>
      <c r="EB15" s="18">
        <v>52378117.180000186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1213123922.1190481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1319266143.6860421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164097964.47043401</v>
      </c>
      <c r="DO16" s="18">
        <v>0</v>
      </c>
      <c r="DP16" s="18">
        <v>0</v>
      </c>
      <c r="DQ16" s="18">
        <v>139505672.08004498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164097964.47043401</v>
      </c>
      <c r="HU16" s="18">
        <v>139505672.08004498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23519204</v>
      </c>
      <c r="E17" s="19">
        <v>0</v>
      </c>
      <c r="F17" s="18">
        <v>1274274</v>
      </c>
      <c r="G17" s="18">
        <v>0</v>
      </c>
      <c r="H17" s="18">
        <v>9508589</v>
      </c>
      <c r="I17" s="18">
        <v>0</v>
      </c>
      <c r="J17" s="18">
        <v>12736341</v>
      </c>
      <c r="K17" s="18">
        <v>0</v>
      </c>
      <c r="L17" s="18">
        <v>9306813</v>
      </c>
      <c r="M17" s="18">
        <v>0</v>
      </c>
      <c r="N17" s="18">
        <v>3335846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47926115</v>
      </c>
      <c r="AA17" s="18">
        <v>0</v>
      </c>
      <c r="AB17" s="18">
        <v>0</v>
      </c>
      <c r="AC17" s="18">
        <v>0</v>
      </c>
      <c r="AD17" s="18">
        <v>98232496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1607395930.8099999</v>
      </c>
      <c r="AK17" s="18">
        <v>0</v>
      </c>
      <c r="AL17" s="18">
        <v>0</v>
      </c>
      <c r="AM17" s="18">
        <v>0</v>
      </c>
      <c r="AN17" s="18">
        <v>60462056.240000002</v>
      </c>
      <c r="AO17" s="18">
        <v>0</v>
      </c>
      <c r="AP17" s="18">
        <v>157899637.27000001</v>
      </c>
      <c r="AQ17" s="18">
        <v>0</v>
      </c>
      <c r="AR17" s="18">
        <v>0</v>
      </c>
      <c r="AS17" s="18">
        <v>0</v>
      </c>
      <c r="AT17" s="18">
        <v>58572723</v>
      </c>
      <c r="AU17" s="18">
        <v>0</v>
      </c>
      <c r="AV17" s="18">
        <v>43385438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323435</v>
      </c>
      <c r="BC17" s="18">
        <v>0</v>
      </c>
      <c r="BD17" s="18">
        <v>3076132</v>
      </c>
      <c r="BE17" s="18">
        <v>0</v>
      </c>
      <c r="BF17" s="18">
        <v>0</v>
      </c>
      <c r="BG17" s="18">
        <v>0</v>
      </c>
      <c r="BH17" s="18">
        <v>772092</v>
      </c>
      <c r="BI17" s="18">
        <v>0</v>
      </c>
      <c r="BJ17" s="18">
        <v>1550429</v>
      </c>
      <c r="BK17" s="18">
        <v>0</v>
      </c>
      <c r="BL17" s="18">
        <v>17949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14504804</v>
      </c>
      <c r="BW17" s="18">
        <v>0</v>
      </c>
      <c r="BX17" s="18">
        <v>62136</v>
      </c>
      <c r="BY17" s="18">
        <v>0</v>
      </c>
      <c r="BZ17" s="18">
        <v>0</v>
      </c>
      <c r="CA17" s="18">
        <v>0</v>
      </c>
      <c r="CB17" s="18">
        <v>231227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113150856</v>
      </c>
      <c r="CK17" s="18">
        <v>0</v>
      </c>
      <c r="CL17" s="18">
        <v>3726020</v>
      </c>
      <c r="CM17" s="18">
        <v>0</v>
      </c>
      <c r="CN17" s="18">
        <v>5366542</v>
      </c>
      <c r="CO17" s="18">
        <v>0</v>
      </c>
      <c r="CP17" s="18">
        <v>0</v>
      </c>
      <c r="CQ17" s="18">
        <v>0</v>
      </c>
      <c r="CR17" s="18">
        <v>2949536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10258435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35936484</v>
      </c>
      <c r="EC17" s="18">
        <v>0</v>
      </c>
      <c r="ED17" s="18">
        <v>8785639</v>
      </c>
      <c r="EE17" s="18">
        <v>0</v>
      </c>
      <c r="EF17" s="18">
        <v>137559151</v>
      </c>
      <c r="EG17" s="18">
        <v>0</v>
      </c>
      <c r="EH17" s="18">
        <v>5548019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12864046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147167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2466878414.3199997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50112375.062444128</v>
      </c>
      <c r="E18" s="19">
        <v>0</v>
      </c>
      <c r="F18" s="18">
        <v>166627.4981446274</v>
      </c>
      <c r="G18" s="18">
        <v>0</v>
      </c>
      <c r="H18" s="18">
        <v>24506558.763261992</v>
      </c>
      <c r="I18" s="18">
        <v>0</v>
      </c>
      <c r="J18" s="18">
        <v>25439188.801037509</v>
      </c>
      <c r="K18" s="18">
        <v>0</v>
      </c>
      <c r="L18" s="18">
        <v>9864628.0700000003</v>
      </c>
      <c r="M18" s="18">
        <v>0</v>
      </c>
      <c r="N18" s="18">
        <v>45489.78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30276822.48</v>
      </c>
      <c r="AA18" s="18">
        <v>0</v>
      </c>
      <c r="AB18" s="18">
        <v>0</v>
      </c>
      <c r="AC18" s="18">
        <v>0</v>
      </c>
      <c r="AD18" s="18">
        <v>1060674.74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22517789.879999999</v>
      </c>
      <c r="AU18" s="18">
        <v>0</v>
      </c>
      <c r="AV18" s="18">
        <v>7540503.6299999999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409012.95</v>
      </c>
      <c r="BC18" s="18">
        <v>0</v>
      </c>
      <c r="BD18" s="18">
        <v>1273822.22</v>
      </c>
      <c r="BE18" s="18">
        <v>0</v>
      </c>
      <c r="BF18" s="18">
        <v>0</v>
      </c>
      <c r="BG18" s="18">
        <v>0</v>
      </c>
      <c r="BH18" s="18">
        <v>3441275.83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290148.62</v>
      </c>
      <c r="BO18" s="18">
        <v>0</v>
      </c>
      <c r="BP18" s="18">
        <v>0</v>
      </c>
      <c r="BQ18" s="18">
        <v>0</v>
      </c>
      <c r="BR18" s="18">
        <v>71035.7</v>
      </c>
      <c r="BS18" s="18">
        <v>0</v>
      </c>
      <c r="BT18" s="18">
        <v>0</v>
      </c>
      <c r="BU18" s="18">
        <v>0</v>
      </c>
      <c r="BV18" s="18">
        <v>9245709.9100000001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401303.36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111135269.45999999</v>
      </c>
      <c r="CK18" s="18">
        <v>0</v>
      </c>
      <c r="CL18" s="18">
        <v>4318064.8899999997</v>
      </c>
      <c r="CM18" s="18">
        <v>0</v>
      </c>
      <c r="CN18" s="18">
        <v>23118.32</v>
      </c>
      <c r="CO18" s="18">
        <v>0</v>
      </c>
      <c r="CP18" s="18">
        <v>0</v>
      </c>
      <c r="CQ18" s="18">
        <v>0</v>
      </c>
      <c r="CR18" s="18">
        <v>7169428.8200000003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9431460.7400000002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195563.42</v>
      </c>
      <c r="DY18" s="18">
        <v>0</v>
      </c>
      <c r="DZ18" s="18">
        <v>0</v>
      </c>
      <c r="EA18" s="18">
        <v>0</v>
      </c>
      <c r="EB18" s="18">
        <v>54253534.549999997</v>
      </c>
      <c r="EC18" s="18">
        <v>0</v>
      </c>
      <c r="ED18" s="18">
        <v>16869139.420000002</v>
      </c>
      <c r="EE18" s="18">
        <v>0</v>
      </c>
      <c r="EF18" s="18">
        <v>62926665.450000003</v>
      </c>
      <c r="EG18" s="18">
        <v>0</v>
      </c>
      <c r="EH18" s="18">
        <v>6212425.9199999999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45039867.259999998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4312955.4000000004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459472268.8624441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89240999.401284009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169615431.31225961</v>
      </c>
      <c r="DO19" s="18">
        <v>0</v>
      </c>
      <c r="DP19" s="18">
        <v>80985862.139879882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339842292.85342348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1837306260.9099998</v>
      </c>
      <c r="E20" s="19">
        <v>0</v>
      </c>
      <c r="F20" s="18">
        <v>327996200.34999967</v>
      </c>
      <c r="G20" s="18">
        <v>0</v>
      </c>
      <c r="H20" s="18">
        <v>492710543.55000007</v>
      </c>
      <c r="I20" s="18">
        <v>0</v>
      </c>
      <c r="J20" s="18">
        <v>1016599517.01</v>
      </c>
      <c r="K20" s="18">
        <v>0</v>
      </c>
      <c r="L20" s="18">
        <v>567635412.30000007</v>
      </c>
      <c r="M20" s="18">
        <v>0</v>
      </c>
      <c r="N20" s="18">
        <v>89707124.499999985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112687465.59000002</v>
      </c>
      <c r="AA20" s="18">
        <v>0</v>
      </c>
      <c r="AB20" s="18">
        <v>154592.4</v>
      </c>
      <c r="AC20" s="18">
        <v>0</v>
      </c>
      <c r="AD20" s="18">
        <v>66986477.420000002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675911702.06999993</v>
      </c>
      <c r="AK20" s="18">
        <v>0</v>
      </c>
      <c r="AL20" s="18">
        <v>635422.19000000018</v>
      </c>
      <c r="AM20" s="18">
        <v>0</v>
      </c>
      <c r="AN20" s="18">
        <v>70153606.689999998</v>
      </c>
      <c r="AO20" s="18">
        <v>0</v>
      </c>
      <c r="AP20" s="18">
        <v>1069054407.6800001</v>
      </c>
      <c r="AQ20" s="18">
        <v>0</v>
      </c>
      <c r="AR20" s="18">
        <v>83093.03</v>
      </c>
      <c r="AS20" s="18">
        <v>0</v>
      </c>
      <c r="AT20" s="18">
        <v>50110997.289999999</v>
      </c>
      <c r="AU20" s="18">
        <v>0</v>
      </c>
      <c r="AV20" s="18">
        <v>44959565.019999996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13725812.979999999</v>
      </c>
      <c r="BC20" s="18">
        <v>0</v>
      </c>
      <c r="BD20" s="18">
        <v>123615539.34999999</v>
      </c>
      <c r="BE20" s="18">
        <v>0</v>
      </c>
      <c r="BF20" s="18">
        <v>0</v>
      </c>
      <c r="BG20" s="18">
        <v>0</v>
      </c>
      <c r="BH20" s="18">
        <v>638604.29</v>
      </c>
      <c r="BI20" s="18">
        <v>0</v>
      </c>
      <c r="BJ20" s="18">
        <v>6276250.7599999998</v>
      </c>
      <c r="BK20" s="18">
        <v>0</v>
      </c>
      <c r="BL20" s="18">
        <v>19017941.649999999</v>
      </c>
      <c r="BM20" s="18">
        <v>0</v>
      </c>
      <c r="BN20" s="18">
        <v>2228817.7399999998</v>
      </c>
      <c r="BO20" s="18">
        <v>0</v>
      </c>
      <c r="BP20" s="18">
        <v>40522.31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33988536.799999997</v>
      </c>
      <c r="BW20" s="18">
        <v>0</v>
      </c>
      <c r="BX20" s="18">
        <v>208262.24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132077850.24999999</v>
      </c>
      <c r="DE20" s="18">
        <v>0</v>
      </c>
      <c r="DF20" s="18">
        <v>15036.72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1535918.3199999998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510584.24000000005</v>
      </c>
      <c r="DW20" s="18">
        <v>0</v>
      </c>
      <c r="DX20" s="18">
        <v>4130819.2000000007</v>
      </c>
      <c r="DY20" s="18">
        <v>0</v>
      </c>
      <c r="DZ20" s="18">
        <v>0</v>
      </c>
      <c r="EA20" s="18">
        <v>0</v>
      </c>
      <c r="EB20" s="18">
        <v>256748232.37999997</v>
      </c>
      <c r="EC20" s="18">
        <v>0</v>
      </c>
      <c r="ED20" s="18">
        <v>28369061.039999999</v>
      </c>
      <c r="EE20" s="18">
        <v>0</v>
      </c>
      <c r="EF20" s="18">
        <v>132783787.33</v>
      </c>
      <c r="EG20" s="18">
        <v>0</v>
      </c>
      <c r="EH20" s="18">
        <v>52006708.579999991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2871067.31</v>
      </c>
      <c r="EW20" s="18">
        <v>0</v>
      </c>
      <c r="EX20" s="18">
        <v>67929471.859999999</v>
      </c>
      <c r="EY20" s="18">
        <v>0</v>
      </c>
      <c r="EZ20" s="18">
        <v>0</v>
      </c>
      <c r="FA20" s="18">
        <v>0</v>
      </c>
      <c r="FB20" s="18">
        <v>28965987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2275756.0499999998</v>
      </c>
      <c r="FI20" s="18">
        <v>0</v>
      </c>
      <c r="FJ20" s="18">
        <v>-42521.919999999998</v>
      </c>
      <c r="FK20" s="18">
        <v>0</v>
      </c>
      <c r="FL20" s="18">
        <v>497162.34</v>
      </c>
      <c r="FM20" s="18">
        <v>0</v>
      </c>
      <c r="FN20" s="19">
        <v>412654961.87999994</v>
      </c>
      <c r="FO20" s="19">
        <v>0</v>
      </c>
      <c r="FP20" s="18">
        <v>2513284.5599999996</v>
      </c>
      <c r="FQ20" s="18">
        <v>0</v>
      </c>
      <c r="FR20" s="18">
        <v>0</v>
      </c>
      <c r="FS20" s="18">
        <v>0</v>
      </c>
      <c r="FT20" s="80">
        <v>31469392.25</v>
      </c>
      <c r="FU20" s="80">
        <v>0</v>
      </c>
      <c r="FV20" s="18">
        <v>6312973.6999999993</v>
      </c>
      <c r="FW20" s="18">
        <v>0</v>
      </c>
      <c r="FX20" s="18">
        <v>25156418.550000001</v>
      </c>
      <c r="FY20" s="18">
        <v>0</v>
      </c>
      <c r="FZ20" s="80">
        <v>378672285.06999993</v>
      </c>
      <c r="GA20" s="80">
        <v>0</v>
      </c>
      <c r="GB20" s="18">
        <v>14404179.290000001</v>
      </c>
      <c r="GC20" s="18">
        <v>0</v>
      </c>
      <c r="GD20" s="18">
        <v>364268105.77999991</v>
      </c>
      <c r="GE20" s="18">
        <v>0</v>
      </c>
      <c r="GF20" s="18">
        <v>8066260.4199999999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5916539863.2000008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119637653</v>
      </c>
      <c r="E21" s="19">
        <v>0</v>
      </c>
      <c r="F21" s="18">
        <v>25442405.82</v>
      </c>
      <c r="G21" s="18">
        <v>0</v>
      </c>
      <c r="H21" s="18">
        <v>61901549.420000002</v>
      </c>
      <c r="I21" s="18">
        <v>0</v>
      </c>
      <c r="J21" s="18">
        <v>32293697.75999999</v>
      </c>
      <c r="K21" s="18">
        <v>0</v>
      </c>
      <c r="L21" s="18">
        <v>0</v>
      </c>
      <c r="M21" s="18">
        <v>0</v>
      </c>
      <c r="N21" s="18">
        <v>16395263.119999999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6234570.1500000004</v>
      </c>
      <c r="AA21" s="18">
        <v>0</v>
      </c>
      <c r="AB21" s="18">
        <v>0</v>
      </c>
      <c r="AC21" s="18">
        <v>0</v>
      </c>
      <c r="AD21" s="18">
        <v>92602.29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-6300714.3500000006</v>
      </c>
      <c r="AK21" s="18">
        <v>0</v>
      </c>
      <c r="AL21" s="18">
        <v>0</v>
      </c>
      <c r="AM21" s="18">
        <v>0</v>
      </c>
      <c r="AN21" s="18">
        <v>-218616.26</v>
      </c>
      <c r="AO21" s="18">
        <v>0</v>
      </c>
      <c r="AP21" s="18">
        <v>126266375.63</v>
      </c>
      <c r="AQ21" s="18">
        <v>0</v>
      </c>
      <c r="AR21" s="18">
        <v>0</v>
      </c>
      <c r="AS21" s="18">
        <v>0</v>
      </c>
      <c r="AT21" s="18">
        <v>3564982.74</v>
      </c>
      <c r="AU21" s="18">
        <v>0</v>
      </c>
      <c r="AV21" s="18">
        <v>6046062.7199999997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665793.78</v>
      </c>
      <c r="BC21" s="18">
        <v>0</v>
      </c>
      <c r="BD21" s="18">
        <v>179280.82</v>
      </c>
      <c r="BE21" s="18">
        <v>0</v>
      </c>
      <c r="BF21" s="18">
        <v>0</v>
      </c>
      <c r="BG21" s="18">
        <v>0</v>
      </c>
      <c r="BH21" s="18">
        <v>623401.81000000006</v>
      </c>
      <c r="BI21" s="18">
        <v>0</v>
      </c>
      <c r="BJ21" s="18">
        <v>1118538.57</v>
      </c>
      <c r="BK21" s="18">
        <v>0</v>
      </c>
      <c r="BL21" s="18">
        <v>3438933.77</v>
      </c>
      <c r="BM21" s="18">
        <v>0</v>
      </c>
      <c r="BN21" s="18">
        <v>0</v>
      </c>
      <c r="BO21" s="18">
        <v>0</v>
      </c>
      <c r="BP21" s="18">
        <v>19187.5</v>
      </c>
      <c r="BQ21" s="18">
        <v>0</v>
      </c>
      <c r="BR21" s="18">
        <v>6133.69</v>
      </c>
      <c r="BS21" s="18">
        <v>0</v>
      </c>
      <c r="BT21" s="18">
        <v>0</v>
      </c>
      <c r="BU21" s="18">
        <v>0</v>
      </c>
      <c r="BV21" s="18">
        <v>2480.5700000000002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306141.40000000002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3760520.25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194803.58</v>
      </c>
      <c r="DY21" s="18">
        <v>0</v>
      </c>
      <c r="DZ21" s="18">
        <v>0</v>
      </c>
      <c r="EA21" s="18">
        <v>0</v>
      </c>
      <c r="EB21" s="18">
        <v>4510637.3600000003</v>
      </c>
      <c r="EC21" s="18">
        <v>0</v>
      </c>
      <c r="ED21" s="18">
        <v>3518145.54</v>
      </c>
      <c r="EE21" s="18">
        <v>0</v>
      </c>
      <c r="EF21" s="18">
        <v>14206464.99</v>
      </c>
      <c r="EG21" s="18">
        <v>0</v>
      </c>
      <c r="EH21" s="18">
        <v>6437511.79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5598229.0599999996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5016223.8499999996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4641535.53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19426729.34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19306725.34</v>
      </c>
      <c r="FU21" s="80">
        <v>0</v>
      </c>
      <c r="FV21" s="18">
        <v>19306725.34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13966439.18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359426637.93999994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284117466.14999998</v>
      </c>
      <c r="E22" s="19">
        <v>10895632.41</v>
      </c>
      <c r="F22" s="18">
        <v>58234036.339999996</v>
      </c>
      <c r="G22" s="18">
        <v>5005037.13</v>
      </c>
      <c r="H22" s="18">
        <v>115250004.70999999</v>
      </c>
      <c r="I22" s="18">
        <v>5453533.8799999999</v>
      </c>
      <c r="J22" s="18">
        <v>110633425.09999999</v>
      </c>
      <c r="K22" s="18">
        <v>437061.4</v>
      </c>
      <c r="L22" s="18">
        <v>8286204.6500000004</v>
      </c>
      <c r="M22" s="18">
        <v>64958.75</v>
      </c>
      <c r="N22" s="18">
        <v>38907183.840000004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40624174.799999997</v>
      </c>
      <c r="AA22" s="18">
        <v>413897.37</v>
      </c>
      <c r="AB22" s="18">
        <v>0</v>
      </c>
      <c r="AC22" s="18">
        <v>0</v>
      </c>
      <c r="AD22" s="18">
        <v>28585300.989999998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477761464.79000002</v>
      </c>
      <c r="AK22" s="18">
        <v>0</v>
      </c>
      <c r="AL22" s="18">
        <v>9608257.6600000001</v>
      </c>
      <c r="AM22" s="18">
        <v>0</v>
      </c>
      <c r="AN22" s="18">
        <v>62538205.799999997</v>
      </c>
      <c r="AO22" s="18">
        <v>8524640.8100000005</v>
      </c>
      <c r="AP22" s="18">
        <v>954969802.8499999</v>
      </c>
      <c r="AQ22" s="18">
        <v>51264200.149999999</v>
      </c>
      <c r="AR22" s="18">
        <v>0</v>
      </c>
      <c r="AS22" s="18">
        <v>0</v>
      </c>
      <c r="AT22" s="18">
        <v>5579146.4800000004</v>
      </c>
      <c r="AU22" s="18">
        <v>74936.92</v>
      </c>
      <c r="AV22" s="18">
        <v>4446707.3600000003</v>
      </c>
      <c r="AW22" s="18">
        <v>47520.84</v>
      </c>
      <c r="AX22" s="18">
        <v>36767.46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1394541.37</v>
      </c>
      <c r="BE22" s="18">
        <v>48697.06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113915.24</v>
      </c>
      <c r="BQ22" s="18">
        <v>0</v>
      </c>
      <c r="BR22" s="18">
        <v>35065.980000000003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302019.78000000003</v>
      </c>
      <c r="CC22" s="18">
        <v>4403.9799999999996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14827394.469999999</v>
      </c>
      <c r="DE22" s="18">
        <v>817413.24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7446333.9900000002</v>
      </c>
      <c r="DU22" s="18">
        <v>0</v>
      </c>
      <c r="DV22" s="18">
        <v>0</v>
      </c>
      <c r="DW22" s="18">
        <v>0</v>
      </c>
      <c r="DX22" s="18">
        <v>1270315.4300000002</v>
      </c>
      <c r="DY22" s="18">
        <v>8159.59</v>
      </c>
      <c r="DZ22" s="18">
        <v>0</v>
      </c>
      <c r="EA22" s="18">
        <v>0</v>
      </c>
      <c r="EB22" s="18">
        <v>30353187.739999998</v>
      </c>
      <c r="EC22" s="18">
        <v>838605.24</v>
      </c>
      <c r="ED22" s="18">
        <v>2579761.89</v>
      </c>
      <c r="EE22" s="18">
        <v>6695.27</v>
      </c>
      <c r="EF22" s="18">
        <v>2597765.87</v>
      </c>
      <c r="EG22" s="18">
        <v>31181.99</v>
      </c>
      <c r="EH22" s="18">
        <v>13579743.16</v>
      </c>
      <c r="EI22" s="18">
        <v>626501.09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6056.42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458740.27</v>
      </c>
      <c r="EW22" s="18">
        <v>0</v>
      </c>
      <c r="EX22" s="18">
        <v>211484940.02000004</v>
      </c>
      <c r="EY22" s="18">
        <v>0</v>
      </c>
      <c r="EZ22" s="18">
        <v>3024620.03</v>
      </c>
      <c r="FA22" s="18">
        <v>0</v>
      </c>
      <c r="FB22" s="18">
        <v>682875.13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43256.56</v>
      </c>
      <c r="FK22" s="18">
        <v>0</v>
      </c>
      <c r="FL22" s="18">
        <v>0</v>
      </c>
      <c r="FM22" s="18">
        <v>0</v>
      </c>
      <c r="FN22" s="19">
        <v>630454585.9799999</v>
      </c>
      <c r="FO22" s="19">
        <v>2813232.12</v>
      </c>
      <c r="FP22" s="18">
        <v>65800</v>
      </c>
      <c r="FQ22" s="18">
        <v>600</v>
      </c>
      <c r="FR22" s="18">
        <v>1652474.14</v>
      </c>
      <c r="FS22" s="18">
        <v>0</v>
      </c>
      <c r="FT22" s="80">
        <v>112112881.65000001</v>
      </c>
      <c r="FU22" s="80">
        <v>0</v>
      </c>
      <c r="FV22" s="18">
        <v>3419801.7</v>
      </c>
      <c r="FW22" s="18">
        <v>0</v>
      </c>
      <c r="FX22" s="18">
        <v>108693079.95</v>
      </c>
      <c r="FY22" s="18">
        <v>0</v>
      </c>
      <c r="FZ22" s="80">
        <v>516623430.18999994</v>
      </c>
      <c r="GA22" s="80">
        <v>2812632.12</v>
      </c>
      <c r="GB22" s="18">
        <v>200030917.09999999</v>
      </c>
      <c r="GC22" s="18">
        <v>1280051.68</v>
      </c>
      <c r="GD22" s="18">
        <v>316592513.08999997</v>
      </c>
      <c r="GE22" s="18">
        <v>1532580.44</v>
      </c>
      <c r="GF22" s="18">
        <v>1695649.04</v>
      </c>
      <c r="GG22" s="18">
        <v>128468.11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2838509594.2600002</v>
      </c>
      <c r="HU22" s="18">
        <v>76770421.260000005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2894138485.3200002</v>
      </c>
      <c r="E23" s="19">
        <v>8146858.3399999999</v>
      </c>
      <c r="F23" s="18">
        <v>1066390366.2</v>
      </c>
      <c r="G23" s="18">
        <v>781201.89</v>
      </c>
      <c r="H23" s="18">
        <v>1038932686.7400001</v>
      </c>
      <c r="I23" s="18">
        <v>7177363.6699999999</v>
      </c>
      <c r="J23" s="18">
        <v>788815432.38</v>
      </c>
      <c r="K23" s="18">
        <v>188292.78</v>
      </c>
      <c r="L23" s="18">
        <v>28935850.550000001</v>
      </c>
      <c r="M23" s="18">
        <v>6160.87</v>
      </c>
      <c r="N23" s="18">
        <v>697031397.77999997</v>
      </c>
      <c r="O23" s="18">
        <v>0</v>
      </c>
      <c r="P23" s="18">
        <v>94716.07</v>
      </c>
      <c r="Q23" s="18">
        <v>0</v>
      </c>
      <c r="R23" s="18">
        <v>6973956.8300000001</v>
      </c>
      <c r="S23" s="18">
        <v>0</v>
      </c>
      <c r="T23" s="18">
        <v>0</v>
      </c>
      <c r="U23" s="18">
        <v>0</v>
      </c>
      <c r="V23" s="18">
        <v>31374578.16</v>
      </c>
      <c r="W23" s="18">
        <v>0</v>
      </c>
      <c r="X23" s="18">
        <v>0</v>
      </c>
      <c r="Y23" s="18">
        <v>0</v>
      </c>
      <c r="Z23" s="18">
        <v>99053853.709999993</v>
      </c>
      <c r="AA23" s="18">
        <v>1632671.32</v>
      </c>
      <c r="AB23" s="18">
        <v>2198.81</v>
      </c>
      <c r="AC23" s="18">
        <v>0</v>
      </c>
      <c r="AD23" s="18">
        <v>246650395.87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6342657919.4700003</v>
      </c>
      <c r="AK23" s="18">
        <v>0</v>
      </c>
      <c r="AL23" s="18">
        <v>115446832.17</v>
      </c>
      <c r="AM23" s="18">
        <v>0</v>
      </c>
      <c r="AN23" s="18">
        <v>199389348.46000001</v>
      </c>
      <c r="AO23" s="18">
        <v>3155541.56</v>
      </c>
      <c r="AP23" s="18">
        <v>3169411537.2399993</v>
      </c>
      <c r="AQ23" s="18">
        <v>21360239.190000001</v>
      </c>
      <c r="AR23" s="18">
        <v>146257.01</v>
      </c>
      <c r="AS23" s="18">
        <v>0</v>
      </c>
      <c r="AT23" s="18">
        <v>184249131.26999998</v>
      </c>
      <c r="AU23" s="18">
        <v>1123440.1200000001</v>
      </c>
      <c r="AV23" s="18">
        <v>205332546.11000001</v>
      </c>
      <c r="AW23" s="18">
        <v>161863.19</v>
      </c>
      <c r="AX23" s="18">
        <v>8470</v>
      </c>
      <c r="AY23" s="18">
        <v>0</v>
      </c>
      <c r="AZ23" s="18">
        <v>0</v>
      </c>
      <c r="BA23" s="18">
        <v>0</v>
      </c>
      <c r="BB23" s="18">
        <v>1720335.25</v>
      </c>
      <c r="BC23" s="18">
        <v>0</v>
      </c>
      <c r="BD23" s="18">
        <v>113054884.11000001</v>
      </c>
      <c r="BE23" s="18">
        <v>1204628.2</v>
      </c>
      <c r="BF23" s="18">
        <v>218219.16</v>
      </c>
      <c r="BG23" s="18">
        <v>0</v>
      </c>
      <c r="BH23" s="18">
        <v>9371776.2599999998</v>
      </c>
      <c r="BI23" s="18">
        <v>0</v>
      </c>
      <c r="BJ23" s="18">
        <v>216433520.06</v>
      </c>
      <c r="BK23" s="18">
        <v>0</v>
      </c>
      <c r="BL23" s="18">
        <v>94646380.00999999</v>
      </c>
      <c r="BM23" s="18">
        <v>0</v>
      </c>
      <c r="BN23" s="18">
        <v>20699559.34</v>
      </c>
      <c r="BO23" s="18">
        <v>0</v>
      </c>
      <c r="BP23" s="18">
        <v>8387534.790000001</v>
      </c>
      <c r="BQ23" s="18">
        <v>0</v>
      </c>
      <c r="BR23" s="18">
        <v>221183.08000000002</v>
      </c>
      <c r="BS23" s="18">
        <v>0</v>
      </c>
      <c r="BT23" s="18">
        <v>0</v>
      </c>
      <c r="BU23" s="18">
        <v>0</v>
      </c>
      <c r="BV23" s="18">
        <v>163653779.24000001</v>
      </c>
      <c r="BW23" s="18">
        <v>432</v>
      </c>
      <c r="BX23" s="18">
        <v>664430.29</v>
      </c>
      <c r="BY23" s="18">
        <v>25000</v>
      </c>
      <c r="BZ23" s="18">
        <v>0</v>
      </c>
      <c r="CA23" s="18">
        <v>0</v>
      </c>
      <c r="CB23" s="18">
        <v>12952808.24</v>
      </c>
      <c r="CC23" s="18">
        <v>146612.85999999999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1951188506.5699999</v>
      </c>
      <c r="CK23" s="18">
        <v>10677831.029999999</v>
      </c>
      <c r="CL23" s="18">
        <v>481029279.16999996</v>
      </c>
      <c r="CM23" s="18">
        <v>1132560.68</v>
      </c>
      <c r="CN23" s="18">
        <v>-83.74</v>
      </c>
      <c r="CO23" s="18">
        <v>0</v>
      </c>
      <c r="CP23" s="18">
        <v>0</v>
      </c>
      <c r="CQ23" s="18">
        <v>0</v>
      </c>
      <c r="CR23" s="18">
        <v>11803.58</v>
      </c>
      <c r="CS23" s="18">
        <v>47.12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2917430.79</v>
      </c>
      <c r="DC23" s="18">
        <v>3609.72</v>
      </c>
      <c r="DD23" s="18">
        <v>2038256434.72</v>
      </c>
      <c r="DE23" s="18">
        <v>2842912.21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897254.30999999994</v>
      </c>
      <c r="DM23" s="18">
        <v>1256.3800000000001</v>
      </c>
      <c r="DN23" s="18">
        <v>2401470.4299999997</v>
      </c>
      <c r="DO23" s="18">
        <v>10973003.75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6761629.3100000005</v>
      </c>
      <c r="DU23" s="18">
        <v>29859.66</v>
      </c>
      <c r="DV23" s="18">
        <v>0</v>
      </c>
      <c r="DW23" s="18">
        <v>0</v>
      </c>
      <c r="DX23" s="18">
        <v>71843507.269999996</v>
      </c>
      <c r="DY23" s="18">
        <v>103714.35</v>
      </c>
      <c r="DZ23" s="18">
        <v>0</v>
      </c>
      <c r="EA23" s="18">
        <v>0</v>
      </c>
      <c r="EB23" s="18">
        <v>371533768.03000003</v>
      </c>
      <c r="EC23" s="18">
        <v>753664.55</v>
      </c>
      <c r="ED23" s="18">
        <v>27404514.570000004</v>
      </c>
      <c r="EE23" s="18">
        <v>0</v>
      </c>
      <c r="EF23" s="18">
        <v>277388873.26999998</v>
      </c>
      <c r="EG23" s="18">
        <v>1777237.49</v>
      </c>
      <c r="EH23" s="18">
        <v>205570941.10000002</v>
      </c>
      <c r="EI23" s="18">
        <v>813491.77999999991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25520776.390000001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193665760.39000002</v>
      </c>
      <c r="EW23" s="18">
        <v>0</v>
      </c>
      <c r="EX23" s="18">
        <v>2655574091.6800003</v>
      </c>
      <c r="EY23" s="18">
        <v>0</v>
      </c>
      <c r="EZ23" s="18">
        <v>37625353.219999999</v>
      </c>
      <c r="FA23" s="18">
        <v>0</v>
      </c>
      <c r="FB23" s="18">
        <v>2075759243.9400001</v>
      </c>
      <c r="FC23" s="18">
        <v>0</v>
      </c>
      <c r="FD23" s="18">
        <v>31960.69</v>
      </c>
      <c r="FE23" s="18">
        <v>0</v>
      </c>
      <c r="FF23" s="18">
        <v>0</v>
      </c>
      <c r="FG23" s="18">
        <v>0</v>
      </c>
      <c r="FH23" s="18">
        <v>24789061.369999997</v>
      </c>
      <c r="FI23" s="18">
        <v>0</v>
      </c>
      <c r="FJ23" s="18">
        <v>315999821.35000002</v>
      </c>
      <c r="FK23" s="18">
        <v>0</v>
      </c>
      <c r="FL23" s="18">
        <v>0</v>
      </c>
      <c r="FM23" s="18">
        <v>0</v>
      </c>
      <c r="FN23" s="19">
        <v>1205955202.29</v>
      </c>
      <c r="FO23" s="19">
        <v>2535853.9300000002</v>
      </c>
      <c r="FP23" s="18">
        <v>70192345.390000001</v>
      </c>
      <c r="FQ23" s="18">
        <v>0</v>
      </c>
      <c r="FR23" s="18">
        <v>3268027.94</v>
      </c>
      <c r="FS23" s="18">
        <v>0</v>
      </c>
      <c r="FT23" s="80">
        <v>498280348.58000004</v>
      </c>
      <c r="FU23" s="80">
        <v>0</v>
      </c>
      <c r="FV23" s="18">
        <v>34549414.670000002</v>
      </c>
      <c r="FW23" s="18">
        <v>0</v>
      </c>
      <c r="FX23" s="18">
        <v>463730933.91000003</v>
      </c>
      <c r="FY23" s="18">
        <v>0</v>
      </c>
      <c r="FZ23" s="80">
        <v>634214480.37999976</v>
      </c>
      <c r="GA23" s="80">
        <v>2535853.9300000002</v>
      </c>
      <c r="GB23" s="18">
        <v>54901916.18</v>
      </c>
      <c r="GC23" s="18">
        <v>562821.18000000005</v>
      </c>
      <c r="GD23" s="18">
        <v>579312564.19999981</v>
      </c>
      <c r="GE23" s="18">
        <v>1973032.7500000002</v>
      </c>
      <c r="GF23" s="18">
        <v>16909557.59</v>
      </c>
      <c r="GG23" s="18">
        <v>37286.379999999997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26851946771.540001</v>
      </c>
      <c r="HU23" s="18">
        <v>68645776.679999992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1422372706.9500003</v>
      </c>
      <c r="E24" s="19">
        <v>0</v>
      </c>
      <c r="F24" s="18">
        <v>263105869.02999991</v>
      </c>
      <c r="G24" s="18">
        <v>0</v>
      </c>
      <c r="H24" s="18">
        <v>587130858.78656757</v>
      </c>
      <c r="I24" s="18">
        <v>0</v>
      </c>
      <c r="J24" s="18">
        <v>572135979.13343275</v>
      </c>
      <c r="K24" s="18">
        <v>0</v>
      </c>
      <c r="L24" s="18">
        <v>0</v>
      </c>
      <c r="M24" s="18">
        <v>0</v>
      </c>
      <c r="N24" s="18">
        <v>170942014.72</v>
      </c>
      <c r="O24" s="18">
        <v>0</v>
      </c>
      <c r="P24" s="18">
        <v>0</v>
      </c>
      <c r="Q24" s="18">
        <v>0</v>
      </c>
      <c r="R24" s="18">
        <v>1708717.98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692968635.3900001</v>
      </c>
      <c r="AA24" s="18">
        <v>0</v>
      </c>
      <c r="AB24" s="18">
        <v>0</v>
      </c>
      <c r="AC24" s="18">
        <v>0</v>
      </c>
      <c r="AD24" s="18">
        <v>80007881.25999999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1351784617.74</v>
      </c>
      <c r="AK24" s="18">
        <v>0</v>
      </c>
      <c r="AL24" s="18">
        <v>124327781.68000001</v>
      </c>
      <c r="AM24" s="18">
        <v>0</v>
      </c>
      <c r="AN24" s="18">
        <v>369299712.95999998</v>
      </c>
      <c r="AO24" s="18">
        <v>0</v>
      </c>
      <c r="AP24" s="18">
        <v>6320324203.0599995</v>
      </c>
      <c r="AQ24" s="18">
        <v>0</v>
      </c>
      <c r="AR24" s="18">
        <v>3750282.66</v>
      </c>
      <c r="AS24" s="18">
        <v>0</v>
      </c>
      <c r="AT24" s="18">
        <v>489207448.58999997</v>
      </c>
      <c r="AU24" s="18">
        <v>0</v>
      </c>
      <c r="AV24" s="18">
        <v>325995465.81999999</v>
      </c>
      <c r="AW24" s="18">
        <v>0</v>
      </c>
      <c r="AX24" s="18">
        <v>43451.88</v>
      </c>
      <c r="AY24" s="18">
        <v>0</v>
      </c>
      <c r="AZ24" s="18">
        <v>0</v>
      </c>
      <c r="BA24" s="18">
        <v>0</v>
      </c>
      <c r="BB24" s="18">
        <v>49999.05</v>
      </c>
      <c r="BC24" s="18">
        <v>0</v>
      </c>
      <c r="BD24" s="18">
        <v>64183132.869999997</v>
      </c>
      <c r="BE24" s="18">
        <v>0</v>
      </c>
      <c r="BF24" s="18">
        <v>134703.12</v>
      </c>
      <c r="BG24" s="18">
        <v>0</v>
      </c>
      <c r="BH24" s="18">
        <v>5591501.2000000002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111943.59</v>
      </c>
      <c r="BQ24" s="18">
        <v>0</v>
      </c>
      <c r="BR24" s="18">
        <v>1102951.99</v>
      </c>
      <c r="BS24" s="18">
        <v>0</v>
      </c>
      <c r="BT24" s="18">
        <v>0</v>
      </c>
      <c r="BU24" s="18">
        <v>0</v>
      </c>
      <c r="BV24" s="18">
        <v>9060369.4499999993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69637786.390000001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85188.47</v>
      </c>
      <c r="CK24" s="18">
        <v>0</v>
      </c>
      <c r="CL24" s="18">
        <v>4703.3999999999996</v>
      </c>
      <c r="CM24" s="18">
        <v>0</v>
      </c>
      <c r="CN24" s="18">
        <v>7861.8</v>
      </c>
      <c r="CO24" s="18">
        <v>0</v>
      </c>
      <c r="CP24" s="18">
        <v>0</v>
      </c>
      <c r="CQ24" s="18">
        <v>0</v>
      </c>
      <c r="CR24" s="18">
        <v>1584.93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313862728.63</v>
      </c>
      <c r="DE24" s="18">
        <v>0</v>
      </c>
      <c r="DF24" s="18">
        <v>265241.09000000003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523489682.31</v>
      </c>
      <c r="DY24" s="18">
        <v>0</v>
      </c>
      <c r="DZ24" s="18">
        <v>0</v>
      </c>
      <c r="EA24" s="18">
        <v>0</v>
      </c>
      <c r="EB24" s="18">
        <v>247417823.34999999</v>
      </c>
      <c r="EC24" s="18">
        <v>0</v>
      </c>
      <c r="ED24" s="18">
        <v>22723406.220000003</v>
      </c>
      <c r="EE24" s="18">
        <v>0</v>
      </c>
      <c r="EF24" s="18">
        <v>62905162.729999997</v>
      </c>
      <c r="EG24" s="18">
        <v>0</v>
      </c>
      <c r="EH24" s="18">
        <v>66086349.210000001</v>
      </c>
      <c r="EI24" s="18">
        <v>0</v>
      </c>
      <c r="EJ24" s="18">
        <v>0</v>
      </c>
      <c r="EK24" s="18">
        <v>0</v>
      </c>
      <c r="EL24" s="18">
        <v>109523.7</v>
      </c>
      <c r="EM24" s="18">
        <v>0</v>
      </c>
      <c r="EN24" s="18">
        <v>28499379.600000001</v>
      </c>
      <c r="EO24" s="18">
        <v>0</v>
      </c>
      <c r="EP24" s="18">
        <v>27486.69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5197332.46</v>
      </c>
      <c r="EW24" s="18">
        <v>0</v>
      </c>
      <c r="EX24" s="18">
        <v>469081351.94</v>
      </c>
      <c r="EY24" s="18">
        <v>0</v>
      </c>
      <c r="EZ24" s="18">
        <v>68312.55</v>
      </c>
      <c r="FA24" s="18">
        <v>0</v>
      </c>
      <c r="FB24" s="18">
        <v>29555295.629999999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1679729.13</v>
      </c>
      <c r="FI24" s="18">
        <v>0</v>
      </c>
      <c r="FJ24" s="18">
        <v>1149773.1599999999</v>
      </c>
      <c r="FK24" s="18">
        <v>0</v>
      </c>
      <c r="FL24" s="18">
        <v>0</v>
      </c>
      <c r="FM24" s="18">
        <v>0</v>
      </c>
      <c r="FN24" s="19">
        <v>250611422.65499985</v>
      </c>
      <c r="FO24" s="19">
        <v>0</v>
      </c>
      <c r="FP24" s="18">
        <v>2360856.7799999942</v>
      </c>
      <c r="FQ24" s="18">
        <v>0</v>
      </c>
      <c r="FR24" s="18">
        <v>159273</v>
      </c>
      <c r="FS24" s="18">
        <v>0</v>
      </c>
      <c r="FT24" s="80">
        <v>72415912.924999923</v>
      </c>
      <c r="FU24" s="80">
        <v>0</v>
      </c>
      <c r="FV24" s="18">
        <v>26707360.589999933</v>
      </c>
      <c r="FW24" s="18">
        <v>0</v>
      </c>
      <c r="FX24" s="18">
        <v>45708552.334999986</v>
      </c>
      <c r="FY24" s="18">
        <v>0</v>
      </c>
      <c r="FZ24" s="80">
        <v>175675379.94999993</v>
      </c>
      <c r="GA24" s="80">
        <v>0</v>
      </c>
      <c r="GB24" s="18">
        <v>121066601.31999993</v>
      </c>
      <c r="GC24" s="18">
        <v>0</v>
      </c>
      <c r="GD24" s="18">
        <v>54608778.629999995</v>
      </c>
      <c r="GE24" s="18">
        <v>0</v>
      </c>
      <c r="GF24" s="18">
        <v>52308617.989999995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14106633835.024996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337048244.16999459</v>
      </c>
      <c r="E25" s="19">
        <v>0</v>
      </c>
      <c r="F25" s="18">
        <v>31652283.559999701</v>
      </c>
      <c r="G25" s="18">
        <v>0</v>
      </c>
      <c r="H25" s="18">
        <v>232502021.58999488</v>
      </c>
      <c r="I25" s="18">
        <v>0</v>
      </c>
      <c r="J25" s="18">
        <v>72893939.019999996</v>
      </c>
      <c r="K25" s="18">
        <v>0</v>
      </c>
      <c r="L25" s="18">
        <v>1924051.78</v>
      </c>
      <c r="M25" s="18">
        <v>0</v>
      </c>
      <c r="N25" s="18">
        <v>47800446.550001003</v>
      </c>
      <c r="O25" s="18">
        <v>0</v>
      </c>
      <c r="P25" s="18">
        <v>31761.42</v>
      </c>
      <c r="Q25" s="18">
        <v>0</v>
      </c>
      <c r="R25" s="18">
        <v>8182255.1999999397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24218846.41</v>
      </c>
      <c r="AA25" s="18">
        <v>0</v>
      </c>
      <c r="AB25" s="18">
        <v>0</v>
      </c>
      <c r="AC25" s="18">
        <v>0</v>
      </c>
      <c r="AD25" s="18">
        <v>6877730.4800000004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1079017392.3001399</v>
      </c>
      <c r="AK25" s="18">
        <v>0</v>
      </c>
      <c r="AL25" s="18">
        <v>1083328.8</v>
      </c>
      <c r="AM25" s="18">
        <v>0</v>
      </c>
      <c r="AN25" s="18">
        <v>76227509.499995798</v>
      </c>
      <c r="AO25" s="18">
        <v>0</v>
      </c>
      <c r="AP25" s="18">
        <v>484298645.56000257</v>
      </c>
      <c r="AQ25" s="18">
        <v>0</v>
      </c>
      <c r="AR25" s="18">
        <v>0</v>
      </c>
      <c r="AS25" s="18">
        <v>0</v>
      </c>
      <c r="AT25" s="18">
        <v>7524421.9500000104</v>
      </c>
      <c r="AU25" s="18">
        <v>0</v>
      </c>
      <c r="AV25" s="18">
        <v>15145639.959999399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3152452.7900001397</v>
      </c>
      <c r="BC25" s="18">
        <v>0</v>
      </c>
      <c r="BD25" s="18">
        <v>2432708.0100000394</v>
      </c>
      <c r="BE25" s="18">
        <v>0</v>
      </c>
      <c r="BF25" s="18">
        <v>0</v>
      </c>
      <c r="BG25" s="18">
        <v>0</v>
      </c>
      <c r="BH25" s="18">
        <v>12840007.2399999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294498.90000000002</v>
      </c>
      <c r="BQ25" s="18">
        <v>0</v>
      </c>
      <c r="BR25" s="18">
        <v>24109.16</v>
      </c>
      <c r="BS25" s="18">
        <v>0</v>
      </c>
      <c r="BT25" s="18">
        <v>0</v>
      </c>
      <c r="BU25" s="18">
        <v>0</v>
      </c>
      <c r="BV25" s="18">
        <v>1325997.72</v>
      </c>
      <c r="BW25" s="18">
        <v>0</v>
      </c>
      <c r="BX25" s="18">
        <v>45690</v>
      </c>
      <c r="BY25" s="18">
        <v>0</v>
      </c>
      <c r="BZ25" s="18">
        <v>0</v>
      </c>
      <c r="CA25" s="18">
        <v>0</v>
      </c>
      <c r="CB25" s="18">
        <v>397745.06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265925485.9399966</v>
      </c>
      <c r="CK25" s="18">
        <v>0</v>
      </c>
      <c r="CL25" s="18">
        <v>15680634.470000099</v>
      </c>
      <c r="CM25" s="18">
        <v>0</v>
      </c>
      <c r="CN25" s="18">
        <v>11345932.4300001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15670434.359999308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59320202.609988876</v>
      </c>
      <c r="DY25" s="18">
        <v>0</v>
      </c>
      <c r="DZ25" s="18">
        <v>0</v>
      </c>
      <c r="EA25" s="18">
        <v>0</v>
      </c>
      <c r="EB25" s="18">
        <v>65515935.080000095</v>
      </c>
      <c r="EC25" s="18">
        <v>0</v>
      </c>
      <c r="ED25" s="18">
        <v>0</v>
      </c>
      <c r="EE25" s="18">
        <v>0</v>
      </c>
      <c r="EF25" s="18">
        <v>18280049.219999999</v>
      </c>
      <c r="EG25" s="18">
        <v>0</v>
      </c>
      <c r="EH25" s="18">
        <v>10083581.150000134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736379.18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9764104.02999999</v>
      </c>
      <c r="EW25" s="18">
        <v>0</v>
      </c>
      <c r="EX25" s="18">
        <v>1612144984.3299601</v>
      </c>
      <c r="EY25" s="18">
        <v>0</v>
      </c>
      <c r="EZ25" s="18">
        <v>41370.699999999997</v>
      </c>
      <c r="FA25" s="18">
        <v>0</v>
      </c>
      <c r="FB25" s="18">
        <v>110524183.48999999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190989.46</v>
      </c>
      <c r="FI25" s="18">
        <v>0</v>
      </c>
      <c r="FJ25" s="18">
        <v>19677088.1599999</v>
      </c>
      <c r="FK25" s="18">
        <v>0</v>
      </c>
      <c r="FL25" s="18">
        <v>2322878.9300000002</v>
      </c>
      <c r="FM25" s="18">
        <v>0</v>
      </c>
      <c r="FN25" s="19">
        <v>29363074.800000001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29363074.800000001</v>
      </c>
      <c r="FU25" s="80">
        <v>0</v>
      </c>
      <c r="FV25" s="18">
        <v>0</v>
      </c>
      <c r="FW25" s="18">
        <v>0</v>
      </c>
      <c r="FX25" s="18">
        <v>29363074.800000001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606899.78000000096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4357197021.0800781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9717347.1899999995</v>
      </c>
      <c r="E26" s="19">
        <v>0</v>
      </c>
      <c r="F26" s="18">
        <v>3908402.533022</v>
      </c>
      <c r="G26" s="18">
        <v>0</v>
      </c>
      <c r="H26" s="18">
        <v>2620318.8517540004</v>
      </c>
      <c r="I26" s="18">
        <v>0</v>
      </c>
      <c r="J26" s="18">
        <v>3188625.8052239995</v>
      </c>
      <c r="K26" s="18">
        <v>0</v>
      </c>
      <c r="L26" s="18">
        <v>14519.99</v>
      </c>
      <c r="M26" s="18">
        <v>0</v>
      </c>
      <c r="N26" s="18">
        <v>5775179.3699999992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15577079.357632004</v>
      </c>
      <c r="AA26" s="18">
        <v>0</v>
      </c>
      <c r="AB26" s="18">
        <v>0</v>
      </c>
      <c r="AC26" s="18">
        <v>0</v>
      </c>
      <c r="AD26" s="18">
        <v>2392950.34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106994833.52000003</v>
      </c>
      <c r="AK26" s="18">
        <v>0</v>
      </c>
      <c r="AL26" s="18">
        <v>1440742.435974</v>
      </c>
      <c r="AM26" s="18">
        <v>0</v>
      </c>
      <c r="AN26" s="18">
        <v>11920352.919999989</v>
      </c>
      <c r="AO26" s="18">
        <v>0</v>
      </c>
      <c r="AP26" s="18">
        <v>326389139.66000003</v>
      </c>
      <c r="AQ26" s="18">
        <v>0</v>
      </c>
      <c r="AR26" s="18">
        <v>0</v>
      </c>
      <c r="AS26" s="18">
        <v>0</v>
      </c>
      <c r="AT26" s="18">
        <v>1515139.17</v>
      </c>
      <c r="AU26" s="18">
        <v>0</v>
      </c>
      <c r="AV26" s="18">
        <v>6913001.7599999998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293742.94</v>
      </c>
      <c r="BC26" s="18">
        <v>0</v>
      </c>
      <c r="BD26" s="18">
        <v>516409.87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433403.08999999997</v>
      </c>
      <c r="BK26" s="18">
        <v>0</v>
      </c>
      <c r="BL26" s="18">
        <v>123864.52</v>
      </c>
      <c r="BM26" s="18">
        <v>0</v>
      </c>
      <c r="BN26" s="18">
        <v>0</v>
      </c>
      <c r="BO26" s="18">
        <v>0</v>
      </c>
      <c r="BP26" s="18">
        <v>517455.97</v>
      </c>
      <c r="BQ26" s="18">
        <v>0</v>
      </c>
      <c r="BR26" s="18">
        <v>16650.53</v>
      </c>
      <c r="BS26" s="18">
        <v>0</v>
      </c>
      <c r="BT26" s="18">
        <v>0</v>
      </c>
      <c r="BU26" s="18">
        <v>0</v>
      </c>
      <c r="BV26" s="18">
        <v>857912.16999999993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34080516.770000003</v>
      </c>
      <c r="CK26" s="18">
        <v>0</v>
      </c>
      <c r="CL26" s="18">
        <v>3045952.44</v>
      </c>
      <c r="CM26" s="18">
        <v>0</v>
      </c>
      <c r="CN26" s="18">
        <v>2815752.29</v>
      </c>
      <c r="CO26" s="18">
        <v>0</v>
      </c>
      <c r="CP26" s="18">
        <v>0</v>
      </c>
      <c r="CQ26" s="18">
        <v>0</v>
      </c>
      <c r="CR26" s="18">
        <v>860198.38890000002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-1679218.5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860672.46</v>
      </c>
      <c r="DY26" s="18">
        <v>0</v>
      </c>
      <c r="DZ26" s="18">
        <v>0</v>
      </c>
      <c r="EA26" s="18">
        <v>0</v>
      </c>
      <c r="EB26" s="18">
        <v>11236062.74</v>
      </c>
      <c r="EC26" s="18">
        <v>0</v>
      </c>
      <c r="ED26" s="18">
        <v>562447.52</v>
      </c>
      <c r="EE26" s="18">
        <v>0</v>
      </c>
      <c r="EF26" s="18">
        <v>6581705.8199999994</v>
      </c>
      <c r="EG26" s="18">
        <v>0</v>
      </c>
      <c r="EH26" s="18">
        <v>4711918.3099999996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57166.43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18478.87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504686.63</v>
      </c>
      <c r="FM26" s="18">
        <v>0</v>
      </c>
      <c r="FN26" s="19">
        <v>109070015.20999999</v>
      </c>
      <c r="FO26" s="19">
        <v>0</v>
      </c>
      <c r="FP26" s="18">
        <v>0</v>
      </c>
      <c r="FQ26" s="18">
        <v>0</v>
      </c>
      <c r="FR26" s="18">
        <v>8801869.3100000005</v>
      </c>
      <c r="FS26" s="18">
        <v>0</v>
      </c>
      <c r="FT26" s="80">
        <v>99888183.689999998</v>
      </c>
      <c r="FU26" s="80">
        <v>0</v>
      </c>
      <c r="FV26" s="18">
        <v>388454.87000000005</v>
      </c>
      <c r="FW26" s="18">
        <v>0</v>
      </c>
      <c r="FX26" s="18">
        <v>99499728.819999993</v>
      </c>
      <c r="FY26" s="18">
        <v>0</v>
      </c>
      <c r="FZ26" s="80">
        <v>379962.21</v>
      </c>
      <c r="GA26" s="80">
        <v>0</v>
      </c>
      <c r="GB26" s="18">
        <v>174482.32</v>
      </c>
      <c r="GC26" s="18">
        <v>0</v>
      </c>
      <c r="GD26" s="18">
        <v>205479.89</v>
      </c>
      <c r="GE26" s="18">
        <v>0</v>
      </c>
      <c r="GF26" s="18">
        <v>523650.76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666127967.65250587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1054197281.175</v>
      </c>
      <c r="E27" s="19">
        <v>5028650.4649999999</v>
      </c>
      <c r="F27" s="18">
        <v>111959605.00100116</v>
      </c>
      <c r="G27" s="18">
        <v>34571.171000000002</v>
      </c>
      <c r="H27" s="18">
        <v>786876181.18099856</v>
      </c>
      <c r="I27" s="18">
        <v>2799075.5359999998</v>
      </c>
      <c r="J27" s="18">
        <v>155361494.9930003</v>
      </c>
      <c r="K27" s="18">
        <v>2195003.7579999999</v>
      </c>
      <c r="L27" s="18">
        <v>6530152.1849999996</v>
      </c>
      <c r="M27" s="18">
        <v>12037.325000000001</v>
      </c>
      <c r="N27" s="18">
        <v>46010436.869999997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128489488.398</v>
      </c>
      <c r="AA27" s="18">
        <v>11182494.272</v>
      </c>
      <c r="AB27" s="18">
        <v>0</v>
      </c>
      <c r="AC27" s="18">
        <v>0</v>
      </c>
      <c r="AD27" s="18">
        <v>67595166.944000006</v>
      </c>
      <c r="AE27" s="18">
        <v>21486894.095999997</v>
      </c>
      <c r="AF27" s="18">
        <v>0</v>
      </c>
      <c r="AG27" s="18">
        <v>0</v>
      </c>
      <c r="AH27" s="18">
        <v>0</v>
      </c>
      <c r="AI27" s="18">
        <v>0</v>
      </c>
      <c r="AJ27" s="18">
        <v>1053959005.9013609</v>
      </c>
      <c r="AK27" s="18">
        <v>0</v>
      </c>
      <c r="AL27" s="18">
        <v>8487257.218639005</v>
      </c>
      <c r="AM27" s="18">
        <v>0</v>
      </c>
      <c r="AN27" s="18">
        <v>20520544.100000001</v>
      </c>
      <c r="AO27" s="18">
        <v>0</v>
      </c>
      <c r="AP27" s="18">
        <v>445235231.59999996</v>
      </c>
      <c r="AQ27" s="18">
        <v>0</v>
      </c>
      <c r="AR27" s="18">
        <v>0</v>
      </c>
      <c r="AS27" s="18">
        <v>0</v>
      </c>
      <c r="AT27" s="18">
        <v>77803760.032000005</v>
      </c>
      <c r="AU27" s="18">
        <v>953243.18799999997</v>
      </c>
      <c r="AV27" s="18">
        <v>49964198.324000001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5181998.1389999995</v>
      </c>
      <c r="BC27" s="18">
        <v>7406.8710000000001</v>
      </c>
      <c r="BD27" s="18">
        <v>20647036.702</v>
      </c>
      <c r="BE27" s="18">
        <v>60524.658000000003</v>
      </c>
      <c r="BF27" s="18">
        <v>0</v>
      </c>
      <c r="BG27" s="18">
        <v>0</v>
      </c>
      <c r="BH27" s="18">
        <v>1687136.1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16113.41</v>
      </c>
      <c r="BQ27" s="18">
        <v>0</v>
      </c>
      <c r="BR27" s="18">
        <v>73064.33</v>
      </c>
      <c r="BS27" s="18">
        <v>0</v>
      </c>
      <c r="BT27" s="18">
        <v>0</v>
      </c>
      <c r="BU27" s="18">
        <v>0</v>
      </c>
      <c r="BV27" s="18">
        <v>8119184.4299999997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3114779.986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58244046.376999997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420945.71</v>
      </c>
      <c r="DY27" s="18">
        <v>0</v>
      </c>
      <c r="DZ27" s="18">
        <v>0</v>
      </c>
      <c r="EA27" s="18">
        <v>0</v>
      </c>
      <c r="EB27" s="18">
        <v>205676171.27500001</v>
      </c>
      <c r="EC27" s="18">
        <v>180199.505</v>
      </c>
      <c r="ED27" s="18">
        <v>55812173.986999996</v>
      </c>
      <c r="EE27" s="18">
        <v>8960006.8129999992</v>
      </c>
      <c r="EF27" s="18">
        <v>121076128.839</v>
      </c>
      <c r="EG27" s="18">
        <v>3488725.8309999998</v>
      </c>
      <c r="EH27" s="18">
        <v>142238812.62899998</v>
      </c>
      <c r="EI27" s="18">
        <v>324491.261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12707478.390000001</v>
      </c>
      <c r="EY27" s="18">
        <v>0</v>
      </c>
      <c r="EZ27" s="18">
        <v>0</v>
      </c>
      <c r="FA27" s="18">
        <v>0</v>
      </c>
      <c r="FB27" s="18">
        <v>4613000.9800000004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1981768319.0599999</v>
      </c>
      <c r="FO27" s="19">
        <v>0</v>
      </c>
      <c r="FP27" s="18">
        <v>21106.5</v>
      </c>
      <c r="FQ27" s="18">
        <v>0</v>
      </c>
      <c r="FR27" s="18">
        <v>352375.22</v>
      </c>
      <c r="FS27" s="18">
        <v>0</v>
      </c>
      <c r="FT27" s="80">
        <v>318910975.25009519</v>
      </c>
      <c r="FU27" s="80">
        <v>0</v>
      </c>
      <c r="FV27" s="18">
        <v>9603629.6399999764</v>
      </c>
      <c r="FW27" s="18">
        <v>0</v>
      </c>
      <c r="FX27" s="18">
        <v>309307345.6100952</v>
      </c>
      <c r="FY27" s="18">
        <v>0</v>
      </c>
      <c r="FZ27" s="80">
        <v>1662483862.0899048</v>
      </c>
      <c r="GA27" s="80">
        <v>0</v>
      </c>
      <c r="GB27" s="18">
        <v>313136654.78997988</v>
      </c>
      <c r="GC27" s="18">
        <v>0</v>
      </c>
      <c r="GD27" s="18">
        <v>1349347207.2999249</v>
      </c>
      <c r="GE27" s="18">
        <v>0</v>
      </c>
      <c r="GF27" s="18">
        <v>3432265.4900000016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5584421877.5419998</v>
      </c>
      <c r="HU27" s="18">
        <v>52559229.637999997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250710747.44793445</v>
      </c>
      <c r="E28" s="19">
        <v>0</v>
      </c>
      <c r="F28" s="18">
        <v>58034418.369934969</v>
      </c>
      <c r="G28" s="18">
        <v>0</v>
      </c>
      <c r="H28" s="18">
        <v>53910653.597502664</v>
      </c>
      <c r="I28" s="18">
        <v>0</v>
      </c>
      <c r="J28" s="18">
        <v>138765675.48049682</v>
      </c>
      <c r="K28" s="18">
        <v>0</v>
      </c>
      <c r="L28" s="18">
        <v>4554756.6399999997</v>
      </c>
      <c r="M28" s="18">
        <v>0</v>
      </c>
      <c r="N28" s="18">
        <v>86348623.909999996</v>
      </c>
      <c r="O28" s="18">
        <v>776.48</v>
      </c>
      <c r="P28" s="18">
        <v>-3453.99</v>
      </c>
      <c r="Q28" s="18">
        <v>0</v>
      </c>
      <c r="R28" s="18">
        <v>240000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6213881.2599999998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1911767941.53</v>
      </c>
      <c r="AK28" s="18">
        <v>0</v>
      </c>
      <c r="AL28" s="18">
        <v>0</v>
      </c>
      <c r="AM28" s="18">
        <v>0</v>
      </c>
      <c r="AN28" s="18">
        <v>256390030.22999999</v>
      </c>
      <c r="AO28" s="18">
        <v>0</v>
      </c>
      <c r="AP28" s="18">
        <v>1310574139.25</v>
      </c>
      <c r="AQ28" s="18">
        <v>0</v>
      </c>
      <c r="AR28" s="18">
        <v>0</v>
      </c>
      <c r="AS28" s="18">
        <v>0</v>
      </c>
      <c r="AT28" s="18">
        <v>26698492.210000001</v>
      </c>
      <c r="AU28" s="18">
        <v>0</v>
      </c>
      <c r="AV28" s="18">
        <v>46259633.700000003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2615860.79</v>
      </c>
      <c r="BC28" s="18">
        <v>0</v>
      </c>
      <c r="BD28" s="18">
        <v>14868033.640000001</v>
      </c>
      <c r="BE28" s="18">
        <v>0</v>
      </c>
      <c r="BF28" s="18">
        <v>0</v>
      </c>
      <c r="BG28" s="18">
        <v>0</v>
      </c>
      <c r="BH28" s="18">
        <v>3368456.63</v>
      </c>
      <c r="BI28" s="18">
        <v>0</v>
      </c>
      <c r="BJ28" s="18">
        <v>6138046.9199999999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21027486.890000001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14790070.15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376175463</v>
      </c>
      <c r="CK28" s="18">
        <v>0</v>
      </c>
      <c r="CL28" s="18">
        <v>4057161.06</v>
      </c>
      <c r="CM28" s="18">
        <v>0</v>
      </c>
      <c r="CN28" s="18">
        <v>3566143.88</v>
      </c>
      <c r="CO28" s="18">
        <v>0</v>
      </c>
      <c r="CP28" s="18">
        <v>0</v>
      </c>
      <c r="CQ28" s="18">
        <v>0</v>
      </c>
      <c r="CR28" s="18">
        <v>3473622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240778728.31999999</v>
      </c>
      <c r="DE28" s="18">
        <v>0</v>
      </c>
      <c r="DF28" s="18">
        <v>4039.1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24338794.129999999</v>
      </c>
      <c r="DY28" s="18">
        <v>0</v>
      </c>
      <c r="DZ28" s="18">
        <v>0</v>
      </c>
      <c r="EA28" s="18">
        <v>0</v>
      </c>
      <c r="EB28" s="18">
        <v>160522082.75999999</v>
      </c>
      <c r="EC28" s="18">
        <v>2173743.54</v>
      </c>
      <c r="ED28" s="18">
        <v>2609330.66</v>
      </c>
      <c r="EE28" s="18">
        <v>0</v>
      </c>
      <c r="EF28" s="18">
        <v>38866023.460000001</v>
      </c>
      <c r="EG28" s="18">
        <v>0</v>
      </c>
      <c r="EH28" s="18">
        <v>109594206.29000001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77169.03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2777051.92</v>
      </c>
      <c r="EW28" s="18">
        <v>0</v>
      </c>
      <c r="EX28" s="18">
        <v>144870659.81</v>
      </c>
      <c r="EY28" s="18">
        <v>0</v>
      </c>
      <c r="EZ28" s="18">
        <v>4653.25</v>
      </c>
      <c r="FA28" s="18">
        <v>0</v>
      </c>
      <c r="FB28" s="18">
        <v>4646240.6500000004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44720.46</v>
      </c>
      <c r="FI28" s="18">
        <v>0</v>
      </c>
      <c r="FJ28" s="18">
        <v>1598916.15</v>
      </c>
      <c r="FK28" s="18">
        <v>0</v>
      </c>
      <c r="FL28" s="18">
        <v>0</v>
      </c>
      <c r="FM28" s="18">
        <v>0</v>
      </c>
      <c r="FN28" s="19">
        <v>172666811.45999995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6085041.4500000002</v>
      </c>
      <c r="FU28" s="80">
        <v>0</v>
      </c>
      <c r="FV28" s="18">
        <v>33485.03</v>
      </c>
      <c r="FW28" s="18">
        <v>0</v>
      </c>
      <c r="FX28" s="18">
        <v>6051556.4199999999</v>
      </c>
      <c r="FY28" s="18">
        <v>0</v>
      </c>
      <c r="FZ28" s="80">
        <v>166581770.00999996</v>
      </c>
      <c r="GA28" s="80">
        <v>0</v>
      </c>
      <c r="GB28" s="18">
        <v>0</v>
      </c>
      <c r="GC28" s="18">
        <v>0</v>
      </c>
      <c r="GD28" s="18">
        <v>166581770.00999996</v>
      </c>
      <c r="GE28" s="18">
        <v>0</v>
      </c>
      <c r="GF28" s="18">
        <v>673237.78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5258030393.7879343</v>
      </c>
      <c r="HU28" s="18">
        <v>2174520.02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69552439.189999998</v>
      </c>
      <c r="E29" s="19">
        <v>7419194.6100000003</v>
      </c>
      <c r="F29" s="18">
        <v>10378421.060000001</v>
      </c>
      <c r="G29" s="18">
        <v>0</v>
      </c>
      <c r="H29" s="18">
        <v>50112979.130000003</v>
      </c>
      <c r="I29" s="18">
        <v>693827.67</v>
      </c>
      <c r="J29" s="18">
        <v>9061039</v>
      </c>
      <c r="K29" s="18">
        <v>6725366.9400000004</v>
      </c>
      <c r="L29" s="18">
        <v>75600.320000000007</v>
      </c>
      <c r="M29" s="18">
        <v>0</v>
      </c>
      <c r="N29" s="18">
        <v>2740664.18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7260655.3399999999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241156558.66999999</v>
      </c>
      <c r="AQ29" s="18">
        <v>0</v>
      </c>
      <c r="AR29" s="18">
        <v>0</v>
      </c>
      <c r="AS29" s="18">
        <v>0</v>
      </c>
      <c r="AT29" s="18">
        <v>1462356.1</v>
      </c>
      <c r="AU29" s="18">
        <v>0</v>
      </c>
      <c r="AV29" s="18">
        <v>15226300.35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37854.21</v>
      </c>
      <c r="BC29" s="18">
        <v>0.27</v>
      </c>
      <c r="BD29" s="18">
        <v>355814.68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2060455.19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90787.38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16605.259999999998</v>
      </c>
      <c r="DA29" s="18">
        <v>0</v>
      </c>
      <c r="DB29" s="18">
        <v>0</v>
      </c>
      <c r="DC29" s="18">
        <v>0</v>
      </c>
      <c r="DD29" s="18">
        <v>749148.95</v>
      </c>
      <c r="DE29" s="18">
        <v>0</v>
      </c>
      <c r="DF29" s="18">
        <v>-3318.51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929191.23</v>
      </c>
      <c r="DY29" s="18">
        <v>0</v>
      </c>
      <c r="DZ29" s="18">
        <v>0</v>
      </c>
      <c r="EA29" s="18">
        <v>0</v>
      </c>
      <c r="EB29" s="18">
        <v>3084866.34</v>
      </c>
      <c r="EC29" s="18">
        <v>69234.5</v>
      </c>
      <c r="ED29" s="18">
        <v>54560.59</v>
      </c>
      <c r="EE29" s="18">
        <v>6683.66</v>
      </c>
      <c r="EF29" s="18">
        <v>3916804.8</v>
      </c>
      <c r="EG29" s="18">
        <v>1005171.22</v>
      </c>
      <c r="EH29" s="18">
        <v>6447382.2199999997</v>
      </c>
      <c r="EI29" s="18">
        <v>138233.17000000001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1185984.22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370869462.38000005</v>
      </c>
      <c r="HU29" s="18">
        <v>8638517.4299999997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393918748.28900003</v>
      </c>
      <c r="E30" s="19">
        <v>0</v>
      </c>
      <c r="F30" s="18">
        <v>34212491.972545326</v>
      </c>
      <c r="G30" s="18">
        <v>0</v>
      </c>
      <c r="H30" s="18">
        <v>257114360.91523987</v>
      </c>
      <c r="I30" s="18">
        <v>0</v>
      </c>
      <c r="J30" s="18">
        <v>102591895.40121484</v>
      </c>
      <c r="K30" s="18">
        <v>0</v>
      </c>
      <c r="L30" s="18">
        <v>103578392.22920001</v>
      </c>
      <c r="M30" s="18">
        <v>0</v>
      </c>
      <c r="N30" s="18">
        <v>96461141.450000003</v>
      </c>
      <c r="O30" s="18">
        <v>0</v>
      </c>
      <c r="P30" s="18">
        <v>158114.07999999999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4374874.68</v>
      </c>
      <c r="W30" s="18">
        <v>0</v>
      </c>
      <c r="X30" s="18">
        <v>0</v>
      </c>
      <c r="Y30" s="18">
        <v>0</v>
      </c>
      <c r="Z30" s="18">
        <v>220903975.947</v>
      </c>
      <c r="AA30" s="18">
        <v>0</v>
      </c>
      <c r="AB30" s="18">
        <v>0</v>
      </c>
      <c r="AC30" s="18">
        <v>0</v>
      </c>
      <c r="AD30" s="18">
        <v>40433520.308499999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1874579628.4567003</v>
      </c>
      <c r="AK30" s="18">
        <v>0</v>
      </c>
      <c r="AL30" s="18">
        <v>246808.85680000001</v>
      </c>
      <c r="AM30" s="18">
        <v>0</v>
      </c>
      <c r="AN30" s="18">
        <v>92231671.607500017</v>
      </c>
      <c r="AO30" s="18">
        <v>0</v>
      </c>
      <c r="AP30" s="18">
        <v>1197673506.1178</v>
      </c>
      <c r="AQ30" s="18">
        <v>0</v>
      </c>
      <c r="AR30" s="18">
        <v>79770.559999999998</v>
      </c>
      <c r="AS30" s="18">
        <v>0</v>
      </c>
      <c r="AT30" s="18">
        <v>50862219.076200001</v>
      </c>
      <c r="AU30" s="18">
        <v>0</v>
      </c>
      <c r="AV30" s="18">
        <v>96483732.368200004</v>
      </c>
      <c r="AW30" s="18">
        <v>0</v>
      </c>
      <c r="AX30" s="18">
        <v>2912.3300000000004</v>
      </c>
      <c r="AY30" s="18">
        <v>0</v>
      </c>
      <c r="AZ30" s="18">
        <v>0</v>
      </c>
      <c r="BA30" s="18">
        <v>0</v>
      </c>
      <c r="BB30" s="18">
        <v>4376809.7186000003</v>
      </c>
      <c r="BC30" s="18">
        <v>0</v>
      </c>
      <c r="BD30" s="18">
        <v>54644957.278700002</v>
      </c>
      <c r="BE30" s="18">
        <v>0</v>
      </c>
      <c r="BF30" s="18">
        <v>7250</v>
      </c>
      <c r="BG30" s="18">
        <v>0</v>
      </c>
      <c r="BH30" s="18">
        <v>9247317.9801000003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465091.24170000001</v>
      </c>
      <c r="BQ30" s="18">
        <v>0</v>
      </c>
      <c r="BR30" s="18">
        <v>980047.25</v>
      </c>
      <c r="BS30" s="18">
        <v>0</v>
      </c>
      <c r="BT30" s="18">
        <v>0</v>
      </c>
      <c r="BU30" s="18">
        <v>0</v>
      </c>
      <c r="BV30" s="18">
        <v>499691.25109999999</v>
      </c>
      <c r="BW30" s="18">
        <v>0</v>
      </c>
      <c r="BX30" s="18">
        <v>643072.46</v>
      </c>
      <c r="BY30" s="18">
        <v>0</v>
      </c>
      <c r="BZ30" s="18">
        <v>0</v>
      </c>
      <c r="CA30" s="18">
        <v>0</v>
      </c>
      <c r="CB30" s="18">
        <v>3217326.2420999999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517544911.97460002</v>
      </c>
      <c r="CK30" s="18">
        <v>0</v>
      </c>
      <c r="CL30" s="18">
        <v>42960424.566600002</v>
      </c>
      <c r="CM30" s="18">
        <v>0</v>
      </c>
      <c r="CN30" s="18">
        <v>85115494.399000004</v>
      </c>
      <c r="CO30" s="18">
        <v>0</v>
      </c>
      <c r="CP30" s="18">
        <v>0</v>
      </c>
      <c r="CQ30" s="18">
        <v>0</v>
      </c>
      <c r="CR30" s="18">
        <v>41514446.170699999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27076394.033299997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9194293.0057999995</v>
      </c>
      <c r="DY30" s="18">
        <v>0</v>
      </c>
      <c r="DZ30" s="18">
        <v>0</v>
      </c>
      <c r="EA30" s="18">
        <v>0</v>
      </c>
      <c r="EB30" s="18">
        <v>199157130.43700001</v>
      </c>
      <c r="EC30" s="18">
        <v>0</v>
      </c>
      <c r="ED30" s="18">
        <v>14721200.947900001</v>
      </c>
      <c r="EE30" s="18">
        <v>0</v>
      </c>
      <c r="EF30" s="18">
        <v>109427617.70519999</v>
      </c>
      <c r="EG30" s="18">
        <v>0</v>
      </c>
      <c r="EH30" s="18">
        <v>81893642.408000007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6424617.5800000001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5169124.9400000004</v>
      </c>
      <c r="EW30" s="18">
        <v>0</v>
      </c>
      <c r="EX30" s="18">
        <v>207024488.26999998</v>
      </c>
      <c r="EY30" s="18">
        <v>0</v>
      </c>
      <c r="EZ30" s="18">
        <v>10778160.939999999</v>
      </c>
      <c r="FA30" s="18">
        <v>0</v>
      </c>
      <c r="FB30" s="18">
        <v>2873621.97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7719302.79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88138138.49000001</v>
      </c>
      <c r="FO30" s="19">
        <v>0</v>
      </c>
      <c r="FP30" s="18">
        <v>537573.71</v>
      </c>
      <c r="FQ30" s="18">
        <v>0</v>
      </c>
      <c r="FR30" s="18">
        <v>13182729.439999999</v>
      </c>
      <c r="FS30" s="18">
        <v>0</v>
      </c>
      <c r="FT30" s="80">
        <v>43452304.670000002</v>
      </c>
      <c r="FU30" s="80">
        <v>0</v>
      </c>
      <c r="FV30" s="18">
        <v>625573.31999999995</v>
      </c>
      <c r="FW30" s="18">
        <v>0</v>
      </c>
      <c r="FX30" s="18">
        <v>42826731.350000001</v>
      </c>
      <c r="FY30" s="18">
        <v>0</v>
      </c>
      <c r="FZ30" s="80">
        <v>30965530.670000002</v>
      </c>
      <c r="GA30" s="80">
        <v>0</v>
      </c>
      <c r="GB30" s="18">
        <v>7262208.5</v>
      </c>
      <c r="GC30" s="18">
        <v>0</v>
      </c>
      <c r="GD30" s="18">
        <v>23703322.170000002</v>
      </c>
      <c r="GE30" s="18">
        <v>0</v>
      </c>
      <c r="GF30" s="18">
        <v>4047578.14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5708507134.3773003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20514982.539999999</v>
      </c>
      <c r="E31" s="19">
        <v>0</v>
      </c>
      <c r="F31" s="18">
        <v>2120062.2400000002</v>
      </c>
      <c r="G31" s="18">
        <v>0</v>
      </c>
      <c r="H31" s="18">
        <v>7443373.7199999988</v>
      </c>
      <c r="I31" s="18">
        <v>0</v>
      </c>
      <c r="J31" s="18">
        <v>10951546.58</v>
      </c>
      <c r="K31" s="18">
        <v>0</v>
      </c>
      <c r="L31" s="18">
        <v>3865412.42</v>
      </c>
      <c r="M31" s="18">
        <v>0</v>
      </c>
      <c r="N31" s="18">
        <v>8816664.6799999997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3967678.87</v>
      </c>
      <c r="AA31" s="18">
        <v>0</v>
      </c>
      <c r="AB31" s="18">
        <v>0</v>
      </c>
      <c r="AC31" s="18">
        <v>0</v>
      </c>
      <c r="AD31" s="18">
        <v>1582315.9699999997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195190238.80999994</v>
      </c>
      <c r="AK31" s="18">
        <v>0</v>
      </c>
      <c r="AL31" s="18">
        <v>0</v>
      </c>
      <c r="AM31" s="18">
        <v>0</v>
      </c>
      <c r="AN31" s="18">
        <v>1719308.77</v>
      </c>
      <c r="AO31" s="18">
        <v>0</v>
      </c>
      <c r="AP31" s="18">
        <v>23214768.670000002</v>
      </c>
      <c r="AQ31" s="18">
        <v>0</v>
      </c>
      <c r="AR31" s="18">
        <v>0</v>
      </c>
      <c r="AS31" s="18">
        <v>0</v>
      </c>
      <c r="AT31" s="18">
        <v>1988816.8199999998</v>
      </c>
      <c r="AU31" s="18">
        <v>0</v>
      </c>
      <c r="AV31" s="18">
        <v>4934818.6000000006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724479.39</v>
      </c>
      <c r="BC31" s="18">
        <v>0</v>
      </c>
      <c r="BD31" s="18">
        <v>10548022.66</v>
      </c>
      <c r="BE31" s="18">
        <v>0</v>
      </c>
      <c r="BF31" s="18">
        <v>0</v>
      </c>
      <c r="BG31" s="18">
        <v>0</v>
      </c>
      <c r="BH31" s="18">
        <v>91695.75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63169.07</v>
      </c>
      <c r="BS31" s="18">
        <v>0</v>
      </c>
      <c r="BT31" s="18">
        <v>0</v>
      </c>
      <c r="BU31" s="18">
        <v>0</v>
      </c>
      <c r="BV31" s="18">
        <v>219933.83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57513518.509999998</v>
      </c>
      <c r="CK31" s="18">
        <v>0</v>
      </c>
      <c r="CL31" s="18">
        <v>3395766.84</v>
      </c>
      <c r="CM31" s="18">
        <v>0</v>
      </c>
      <c r="CN31" s="18">
        <v>4909965.76</v>
      </c>
      <c r="CO31" s="18">
        <v>0</v>
      </c>
      <c r="CP31" s="18">
        <v>0</v>
      </c>
      <c r="CQ31" s="18">
        <v>0</v>
      </c>
      <c r="CR31" s="18">
        <v>2454812.2799999998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24140673.179999996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139103</v>
      </c>
      <c r="DU31" s="18">
        <v>0</v>
      </c>
      <c r="DV31" s="18">
        <v>0</v>
      </c>
      <c r="DW31" s="18">
        <v>0</v>
      </c>
      <c r="DX31" s="18">
        <v>17980.150000000001</v>
      </c>
      <c r="DY31" s="18">
        <v>0</v>
      </c>
      <c r="DZ31" s="18">
        <v>0</v>
      </c>
      <c r="EA31" s="18">
        <v>0</v>
      </c>
      <c r="EB31" s="18">
        <v>12647466.920000002</v>
      </c>
      <c r="EC31" s="18">
        <v>0</v>
      </c>
      <c r="ED31" s="18">
        <v>92774.47</v>
      </c>
      <c r="EE31" s="18">
        <v>0</v>
      </c>
      <c r="EF31" s="18">
        <v>13899069.779999999</v>
      </c>
      <c r="EG31" s="18">
        <v>0</v>
      </c>
      <c r="EH31" s="18">
        <v>4444100.3099999996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797982.53999999992</v>
      </c>
      <c r="EW31" s="18">
        <v>0</v>
      </c>
      <c r="EX31" s="18">
        <v>30513604.420000002</v>
      </c>
      <c r="EY31" s="18">
        <v>0</v>
      </c>
      <c r="EZ31" s="18">
        <v>0</v>
      </c>
      <c r="FA31" s="18">
        <v>0</v>
      </c>
      <c r="FB31" s="18">
        <v>893088.15999999992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76703695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76703695</v>
      </c>
      <c r="GA31" s="80">
        <v>0</v>
      </c>
      <c r="GB31" s="18">
        <v>0</v>
      </c>
      <c r="GC31" s="18">
        <v>0</v>
      </c>
      <c r="GD31" s="18">
        <v>76703695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510019930.16999984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403962064.49000013</v>
      </c>
      <c r="E32" s="19">
        <v>0</v>
      </c>
      <c r="F32" s="18">
        <v>50196021.580057003</v>
      </c>
      <c r="G32" s="18">
        <v>0</v>
      </c>
      <c r="H32" s="18">
        <v>102004374.866657</v>
      </c>
      <c r="I32" s="18">
        <v>0</v>
      </c>
      <c r="J32" s="18">
        <v>251761668.04328609</v>
      </c>
      <c r="K32" s="18">
        <v>0</v>
      </c>
      <c r="L32" s="18">
        <v>42409195.149999999</v>
      </c>
      <c r="M32" s="18">
        <v>0</v>
      </c>
      <c r="N32" s="18">
        <v>71560041.670000002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143982251.81</v>
      </c>
      <c r="AA32" s="18">
        <v>0</v>
      </c>
      <c r="AB32" s="18">
        <v>0</v>
      </c>
      <c r="AC32" s="18">
        <v>0</v>
      </c>
      <c r="AD32" s="18">
        <v>51625534.920000002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3330658727.9799995</v>
      </c>
      <c r="AK32" s="18">
        <v>0</v>
      </c>
      <c r="AL32" s="18">
        <v>0</v>
      </c>
      <c r="AM32" s="18">
        <v>0</v>
      </c>
      <c r="AN32" s="18">
        <v>234817716.18000001</v>
      </c>
      <c r="AO32" s="18">
        <v>0</v>
      </c>
      <c r="AP32" s="18">
        <v>2720196101.71</v>
      </c>
      <c r="AQ32" s="18">
        <v>0</v>
      </c>
      <c r="AR32" s="18">
        <v>1249081.44</v>
      </c>
      <c r="AS32" s="18">
        <v>0</v>
      </c>
      <c r="AT32" s="18">
        <v>104454788.47999999</v>
      </c>
      <c r="AU32" s="18">
        <v>0</v>
      </c>
      <c r="AV32" s="18">
        <v>30879313.129999999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13048241.720000001</v>
      </c>
      <c r="BC32" s="18">
        <v>0</v>
      </c>
      <c r="BD32" s="18">
        <v>49416025.270000003</v>
      </c>
      <c r="BE32" s="18">
        <v>0</v>
      </c>
      <c r="BF32" s="18">
        <v>47851</v>
      </c>
      <c r="BG32" s="18">
        <v>0</v>
      </c>
      <c r="BH32" s="18">
        <v>6300569.8900000006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816044.07</v>
      </c>
      <c r="BQ32" s="18">
        <v>0</v>
      </c>
      <c r="BR32" s="18">
        <v>1809531.06</v>
      </c>
      <c r="BS32" s="18">
        <v>0</v>
      </c>
      <c r="BT32" s="18">
        <v>0</v>
      </c>
      <c r="BU32" s="18">
        <v>0</v>
      </c>
      <c r="BV32" s="18">
        <v>17039871.079999998</v>
      </c>
      <c r="BW32" s="18">
        <v>0</v>
      </c>
      <c r="BX32" s="18">
        <v>494761.64</v>
      </c>
      <c r="BY32" s="18">
        <v>0</v>
      </c>
      <c r="BZ32" s="18">
        <v>388384.12</v>
      </c>
      <c r="CA32" s="18">
        <v>0</v>
      </c>
      <c r="CB32" s="18">
        <v>2156845.73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620588996.69000006</v>
      </c>
      <c r="CK32" s="18">
        <v>0</v>
      </c>
      <c r="CL32" s="18">
        <v>51124783.430000007</v>
      </c>
      <c r="CM32" s="18">
        <v>0</v>
      </c>
      <c r="CN32" s="18">
        <v>34789793.11999999</v>
      </c>
      <c r="CO32" s="18">
        <v>0</v>
      </c>
      <c r="CP32" s="18">
        <v>0</v>
      </c>
      <c r="CQ32" s="18">
        <v>0</v>
      </c>
      <c r="CR32" s="18">
        <v>29967904.260000002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26595648.640000001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1854831.0700000003</v>
      </c>
      <c r="DU32" s="18">
        <v>0</v>
      </c>
      <c r="DV32" s="18">
        <v>0</v>
      </c>
      <c r="DW32" s="18">
        <v>0</v>
      </c>
      <c r="DX32" s="18">
        <v>40186568.009999998</v>
      </c>
      <c r="DY32" s="18">
        <v>0</v>
      </c>
      <c r="DZ32" s="18">
        <v>0</v>
      </c>
      <c r="EA32" s="18">
        <v>0</v>
      </c>
      <c r="EB32" s="18">
        <v>200547775.81</v>
      </c>
      <c r="EC32" s="18">
        <v>0</v>
      </c>
      <c r="ED32" s="18">
        <v>36617784.950000003</v>
      </c>
      <c r="EE32" s="18">
        <v>0</v>
      </c>
      <c r="EF32" s="18">
        <v>116525759.62</v>
      </c>
      <c r="EG32" s="18">
        <v>0</v>
      </c>
      <c r="EH32" s="18">
        <v>108599467.67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22168242.309999995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1565744.17</v>
      </c>
      <c r="EW32" s="18">
        <v>0</v>
      </c>
      <c r="EX32" s="18">
        <v>62920714.110000007</v>
      </c>
      <c r="EY32" s="18">
        <v>0</v>
      </c>
      <c r="EZ32" s="18">
        <v>0</v>
      </c>
      <c r="FA32" s="18">
        <v>0</v>
      </c>
      <c r="FB32" s="18">
        <v>6460696.1100000003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223323.62</v>
      </c>
      <c r="FI32" s="18">
        <v>0</v>
      </c>
      <c r="FJ32" s="18">
        <v>217726.04</v>
      </c>
      <c r="FK32" s="18">
        <v>0</v>
      </c>
      <c r="FL32" s="18">
        <v>344885.73</v>
      </c>
      <c r="FM32" s="18">
        <v>0</v>
      </c>
      <c r="FN32" s="19">
        <v>217225860.84999999</v>
      </c>
      <c r="FO32" s="19">
        <v>0</v>
      </c>
      <c r="FP32" s="18">
        <v>2321214.61</v>
      </c>
      <c r="FQ32" s="18">
        <v>0</v>
      </c>
      <c r="FR32" s="18">
        <v>48672983.820003994</v>
      </c>
      <c r="FS32" s="18">
        <v>0</v>
      </c>
      <c r="FT32" s="80">
        <v>165819928.88999999</v>
      </c>
      <c r="FU32" s="80">
        <v>0</v>
      </c>
      <c r="FV32" s="18">
        <v>8501313.8900000006</v>
      </c>
      <c r="FW32" s="18">
        <v>0</v>
      </c>
      <c r="FX32" s="18">
        <v>157318615</v>
      </c>
      <c r="FY32" s="18">
        <v>0</v>
      </c>
      <c r="FZ32" s="80">
        <v>411733.529996</v>
      </c>
      <c r="GA32" s="80">
        <v>0</v>
      </c>
      <c r="GB32" s="18">
        <v>238791.29999599999</v>
      </c>
      <c r="GC32" s="18">
        <v>0</v>
      </c>
      <c r="GD32" s="18">
        <v>172942.23</v>
      </c>
      <c r="GE32" s="18">
        <v>0</v>
      </c>
      <c r="GF32" s="18">
        <v>37266203.399999999</v>
      </c>
      <c r="GG32" s="18">
        <v>0</v>
      </c>
      <c r="GH32" s="18">
        <v>0</v>
      </c>
      <c r="GI32" s="18">
        <v>0</v>
      </c>
      <c r="GJ32" s="18">
        <v>100168.63999999998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8843212924.539999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266071865.51977807</v>
      </c>
      <c r="E33" s="19">
        <v>0</v>
      </c>
      <c r="F33" s="18">
        <v>136386794.32977834</v>
      </c>
      <c r="G33" s="18">
        <v>0</v>
      </c>
      <c r="H33" s="18">
        <v>50785406.489999831</v>
      </c>
      <c r="I33" s="18">
        <v>0</v>
      </c>
      <c r="J33" s="18">
        <v>78899664.699999914</v>
      </c>
      <c r="K33" s="18">
        <v>0</v>
      </c>
      <c r="L33" s="18">
        <v>8665912.5199999977</v>
      </c>
      <c r="M33" s="18">
        <v>0</v>
      </c>
      <c r="N33" s="18">
        <v>103946827.00000092</v>
      </c>
      <c r="O33" s="18">
        <v>0</v>
      </c>
      <c r="P33" s="18">
        <v>2916014.2499999967</v>
      </c>
      <c r="Q33" s="18">
        <v>0</v>
      </c>
      <c r="R33" s="18">
        <v>942577.84999999986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173286724.89000005</v>
      </c>
      <c r="AA33" s="18">
        <v>0</v>
      </c>
      <c r="AB33" s="18">
        <v>0</v>
      </c>
      <c r="AC33" s="18">
        <v>0</v>
      </c>
      <c r="AD33" s="18">
        <v>1850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1637254016.2586093</v>
      </c>
      <c r="AK33" s="18">
        <v>0</v>
      </c>
      <c r="AL33" s="18">
        <v>69739757.959999934</v>
      </c>
      <c r="AM33" s="18">
        <v>0</v>
      </c>
      <c r="AN33" s="18">
        <v>38509371.759999856</v>
      </c>
      <c r="AO33" s="18">
        <v>0</v>
      </c>
      <c r="AP33" s="18">
        <v>654234661.93001509</v>
      </c>
      <c r="AQ33" s="18">
        <v>0</v>
      </c>
      <c r="AR33" s="18">
        <v>7921104.4699988449</v>
      </c>
      <c r="AS33" s="18">
        <v>0</v>
      </c>
      <c r="AT33" s="18">
        <v>76624427.760000095</v>
      </c>
      <c r="AU33" s="18">
        <v>0</v>
      </c>
      <c r="AV33" s="18">
        <v>50320171.240000136</v>
      </c>
      <c r="AW33" s="18">
        <v>0</v>
      </c>
      <c r="AX33" s="18">
        <v>122933.87999999998</v>
      </c>
      <c r="AY33" s="18">
        <v>0</v>
      </c>
      <c r="AZ33" s="18">
        <v>0</v>
      </c>
      <c r="BA33" s="18">
        <v>0</v>
      </c>
      <c r="BB33" s="18">
        <v>3294018.0299998568</v>
      </c>
      <c r="BC33" s="18">
        <v>0</v>
      </c>
      <c r="BD33" s="18">
        <v>28402321.209996145</v>
      </c>
      <c r="BE33" s="18">
        <v>0</v>
      </c>
      <c r="BF33" s="18">
        <v>17800</v>
      </c>
      <c r="BG33" s="18">
        <v>0</v>
      </c>
      <c r="BH33" s="18">
        <v>1070184.0699999998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14095.32</v>
      </c>
      <c r="BQ33" s="18">
        <v>0</v>
      </c>
      <c r="BR33" s="18">
        <v>166692.66000000006</v>
      </c>
      <c r="BS33" s="18">
        <v>0</v>
      </c>
      <c r="BT33" s="18">
        <v>0</v>
      </c>
      <c r="BU33" s="18">
        <v>0</v>
      </c>
      <c r="BV33" s="18">
        <v>14790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942734.23000000056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378804828.36999923</v>
      </c>
      <c r="CK33" s="18">
        <v>0</v>
      </c>
      <c r="CL33" s="18">
        <v>36761989.530024134</v>
      </c>
      <c r="CM33" s="18">
        <v>0</v>
      </c>
      <c r="CN33" s="18">
        <v>7431676.3899998721</v>
      </c>
      <c r="CO33" s="18">
        <v>0</v>
      </c>
      <c r="CP33" s="18">
        <v>0</v>
      </c>
      <c r="CQ33" s="18">
        <v>0</v>
      </c>
      <c r="CR33" s="18">
        <v>6532411.1200030893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40614073.249996252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1785240.6999999618</v>
      </c>
      <c r="DY33" s="18">
        <v>0</v>
      </c>
      <c r="DZ33" s="18">
        <v>0</v>
      </c>
      <c r="EA33" s="18">
        <v>0</v>
      </c>
      <c r="EB33" s="18">
        <v>84151974.899999976</v>
      </c>
      <c r="EC33" s="18">
        <v>0</v>
      </c>
      <c r="ED33" s="18">
        <v>692440.94999999972</v>
      </c>
      <c r="EE33" s="18">
        <v>0</v>
      </c>
      <c r="EF33" s="18">
        <v>6800540.9599999981</v>
      </c>
      <c r="EG33" s="18">
        <v>0</v>
      </c>
      <c r="EH33" s="18">
        <v>16782322.72000001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41492.130000000005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7864159.7599999988</v>
      </c>
      <c r="EW33" s="18">
        <v>0</v>
      </c>
      <c r="EX33" s="18">
        <v>177575143.71999922</v>
      </c>
      <c r="EY33" s="18">
        <v>0</v>
      </c>
      <c r="EZ33" s="18">
        <v>0</v>
      </c>
      <c r="FA33" s="18">
        <v>0</v>
      </c>
      <c r="FB33" s="18">
        <v>16494125.639999999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50610</v>
      </c>
      <c r="FI33" s="18">
        <v>0</v>
      </c>
      <c r="FJ33" s="18">
        <v>739202.96999999962</v>
      </c>
      <c r="FK33" s="18">
        <v>0</v>
      </c>
      <c r="FL33" s="18">
        <v>7616864.6100000013</v>
      </c>
      <c r="FM33" s="18">
        <v>0</v>
      </c>
      <c r="FN33" s="19">
        <v>215865042.86999977</v>
      </c>
      <c r="FO33" s="19">
        <v>0</v>
      </c>
      <c r="FP33" s="18">
        <v>29283074.21999979</v>
      </c>
      <c r="FQ33" s="18">
        <v>0</v>
      </c>
      <c r="FR33" s="18">
        <v>2853773.5699999994</v>
      </c>
      <c r="FS33" s="18">
        <v>0</v>
      </c>
      <c r="FT33" s="80">
        <v>183728195.07999998</v>
      </c>
      <c r="FU33" s="80">
        <v>0</v>
      </c>
      <c r="FV33" s="18">
        <v>5070871.4800000004</v>
      </c>
      <c r="FW33" s="18">
        <v>0</v>
      </c>
      <c r="FX33" s="18">
        <v>178657323.59999999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4264793.2200000165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4135349786.618422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16458138.110000297</v>
      </c>
      <c r="E34" s="19">
        <v>0</v>
      </c>
      <c r="F34" s="18">
        <v>11728437.140000278</v>
      </c>
      <c r="G34" s="18">
        <v>0</v>
      </c>
      <c r="H34" s="18">
        <v>953779.3399999995</v>
      </c>
      <c r="I34" s="18">
        <v>0</v>
      </c>
      <c r="J34" s="18">
        <v>3775921.6300000204</v>
      </c>
      <c r="K34" s="18">
        <v>0</v>
      </c>
      <c r="L34" s="18">
        <v>3573.54</v>
      </c>
      <c r="M34" s="18">
        <v>0</v>
      </c>
      <c r="N34" s="18">
        <v>30028872.060000621</v>
      </c>
      <c r="O34" s="18">
        <v>0</v>
      </c>
      <c r="P34" s="18">
        <v>0</v>
      </c>
      <c r="Q34" s="18">
        <v>0</v>
      </c>
      <c r="R34" s="18">
        <v>1251724.2699999993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6718764.8899999931</v>
      </c>
      <c r="AA34" s="18">
        <v>0</v>
      </c>
      <c r="AB34" s="18">
        <v>5655676.8499999996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532283364.99010599</v>
      </c>
      <c r="AK34" s="18">
        <v>0</v>
      </c>
      <c r="AL34" s="18">
        <v>0</v>
      </c>
      <c r="AM34" s="18">
        <v>0</v>
      </c>
      <c r="AN34" s="18">
        <v>15264138.68000051</v>
      </c>
      <c r="AO34" s="18">
        <v>0</v>
      </c>
      <c r="AP34" s="18">
        <v>323628290.71990144</v>
      </c>
      <c r="AQ34" s="18">
        <v>0</v>
      </c>
      <c r="AR34" s="18">
        <v>0</v>
      </c>
      <c r="AS34" s="18">
        <v>0</v>
      </c>
      <c r="AT34" s="18">
        <v>3665146.42</v>
      </c>
      <c r="AU34" s="18">
        <v>0</v>
      </c>
      <c r="AV34" s="18">
        <v>7622826.0599999949</v>
      </c>
      <c r="AW34" s="18">
        <v>0</v>
      </c>
      <c r="AX34" s="18">
        <v>3235.5599999999995</v>
      </c>
      <c r="AY34" s="18">
        <v>0</v>
      </c>
      <c r="AZ34" s="18">
        <v>0</v>
      </c>
      <c r="BA34" s="18">
        <v>0</v>
      </c>
      <c r="BB34" s="18">
        <v>433420.23000000347</v>
      </c>
      <c r="BC34" s="18">
        <v>0</v>
      </c>
      <c r="BD34" s="18">
        <v>6950658.1499999771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35850.979999999996</v>
      </c>
      <c r="BQ34" s="18">
        <v>0</v>
      </c>
      <c r="BR34" s="18">
        <v>65337.560000000034</v>
      </c>
      <c r="BS34" s="18">
        <v>0</v>
      </c>
      <c r="BT34" s="18">
        <v>0</v>
      </c>
      <c r="BU34" s="18">
        <v>0</v>
      </c>
      <c r="BV34" s="18">
        <v>1224891.1200000001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5278.36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18129303.770000141</v>
      </c>
      <c r="CK34" s="18">
        <v>0</v>
      </c>
      <c r="CL34" s="18">
        <v>285401.60000000137</v>
      </c>
      <c r="CM34" s="18">
        <v>0</v>
      </c>
      <c r="CN34" s="18">
        <v>477802.84999999288</v>
      </c>
      <c r="CO34" s="18">
        <v>0</v>
      </c>
      <c r="CP34" s="18">
        <v>0</v>
      </c>
      <c r="CQ34" s="18">
        <v>0</v>
      </c>
      <c r="CR34" s="18">
        <v>517765.8400000016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2975646.67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1046396.8499999907</v>
      </c>
      <c r="DY34" s="18">
        <v>0</v>
      </c>
      <c r="DZ34" s="18">
        <v>0</v>
      </c>
      <c r="EA34" s="18">
        <v>0</v>
      </c>
      <c r="EB34" s="18">
        <v>625181.1100000001</v>
      </c>
      <c r="EC34" s="18">
        <v>0</v>
      </c>
      <c r="ED34" s="18">
        <v>0</v>
      </c>
      <c r="EE34" s="18">
        <v>0</v>
      </c>
      <c r="EF34" s="18">
        <v>88747.449999999968</v>
      </c>
      <c r="EG34" s="18">
        <v>0</v>
      </c>
      <c r="EH34" s="18">
        <v>1453618.4100000034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2328825.6699999995</v>
      </c>
      <c r="EW34" s="18">
        <v>0</v>
      </c>
      <c r="EX34" s="18">
        <v>48967190.70000001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10618860.81000014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1038884446.8400091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46669223.310000002</v>
      </c>
      <c r="E35" s="19">
        <v>0</v>
      </c>
      <c r="F35" s="18">
        <v>13493714.9</v>
      </c>
      <c r="G35" s="18">
        <v>0</v>
      </c>
      <c r="H35" s="18">
        <v>33175508.41</v>
      </c>
      <c r="I35" s="18">
        <v>0</v>
      </c>
      <c r="J35" s="18">
        <v>0</v>
      </c>
      <c r="K35" s="18">
        <v>0</v>
      </c>
      <c r="L35" s="18">
        <v>101401963.59999999</v>
      </c>
      <c r="M35" s="18">
        <v>0</v>
      </c>
      <c r="N35" s="18">
        <v>7448413.0300000003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117463852.81</v>
      </c>
      <c r="AA35" s="18">
        <v>0</v>
      </c>
      <c r="AB35" s="18">
        <v>0</v>
      </c>
      <c r="AC35" s="18">
        <v>0</v>
      </c>
      <c r="AD35" s="18">
        <v>12578906.529999999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45090.35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45468209.109999999</v>
      </c>
      <c r="AQ35" s="18">
        <v>0</v>
      </c>
      <c r="AR35" s="18">
        <v>0</v>
      </c>
      <c r="AS35" s="18">
        <v>0</v>
      </c>
      <c r="AT35" s="18">
        <v>54659840.520000003</v>
      </c>
      <c r="AU35" s="18">
        <v>0</v>
      </c>
      <c r="AV35" s="18">
        <v>20950630.530000001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1880564.29</v>
      </c>
      <c r="BC35" s="18">
        <v>0</v>
      </c>
      <c r="BD35" s="18">
        <v>19371726.27</v>
      </c>
      <c r="BE35" s="18">
        <v>0</v>
      </c>
      <c r="BF35" s="18">
        <v>0</v>
      </c>
      <c r="BG35" s="18">
        <v>0</v>
      </c>
      <c r="BH35" s="18">
        <v>2065457.98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13070.12</v>
      </c>
      <c r="BS35" s="18">
        <v>0</v>
      </c>
      <c r="BT35" s="18">
        <v>0</v>
      </c>
      <c r="BU35" s="18">
        <v>0</v>
      </c>
      <c r="BV35" s="18">
        <v>99934773.170000002</v>
      </c>
      <c r="BW35" s="18">
        <v>0</v>
      </c>
      <c r="BX35" s="18">
        <v>4244885.97</v>
      </c>
      <c r="BY35" s="18">
        <v>0</v>
      </c>
      <c r="BZ35" s="18">
        <v>2624712.2200000002</v>
      </c>
      <c r="CA35" s="18">
        <v>0</v>
      </c>
      <c r="CB35" s="18">
        <v>16708439.869999999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210814758.83000001</v>
      </c>
      <c r="CK35" s="18">
        <v>0</v>
      </c>
      <c r="CL35" s="18">
        <v>7509808.29</v>
      </c>
      <c r="CM35" s="18">
        <v>0</v>
      </c>
      <c r="CN35" s="18">
        <v>2656957.71</v>
      </c>
      <c r="CO35" s="18">
        <v>0</v>
      </c>
      <c r="CP35" s="18">
        <v>0</v>
      </c>
      <c r="CQ35" s="18">
        <v>0</v>
      </c>
      <c r="CR35" s="18">
        <v>1783969.7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26057789.109999999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9883644.4800000004</v>
      </c>
      <c r="EC35" s="18">
        <v>0</v>
      </c>
      <c r="ED35" s="18">
        <v>2917226.85</v>
      </c>
      <c r="EE35" s="18">
        <v>0</v>
      </c>
      <c r="EF35" s="18">
        <v>3250248.54</v>
      </c>
      <c r="EG35" s="18">
        <v>0</v>
      </c>
      <c r="EH35" s="18">
        <v>1301451777.8900001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48227243.539999999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982463.38</v>
      </c>
      <c r="FM35" s="18">
        <v>0</v>
      </c>
      <c r="FN35" s="19">
        <v>24392976.98</v>
      </c>
      <c r="FO35" s="19">
        <v>0</v>
      </c>
      <c r="FP35" s="18">
        <v>155888.42000000001</v>
      </c>
      <c r="FQ35" s="18">
        <v>0</v>
      </c>
      <c r="FR35" s="18">
        <v>24237088.559999999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17665211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2218249255.2000003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31033628.630000003</v>
      </c>
      <c r="E36" s="19">
        <v>0</v>
      </c>
      <c r="F36" s="18">
        <v>5488359</v>
      </c>
      <c r="G36" s="18">
        <v>0</v>
      </c>
      <c r="H36" s="18">
        <v>12388495.630000003</v>
      </c>
      <c r="I36" s="18">
        <v>0</v>
      </c>
      <c r="J36" s="18">
        <v>13156774</v>
      </c>
      <c r="K36" s="18">
        <v>0</v>
      </c>
      <c r="L36" s="18">
        <v>0</v>
      </c>
      <c r="M36" s="18">
        <v>0</v>
      </c>
      <c r="N36" s="18">
        <v>15643279</v>
      </c>
      <c r="O36" s="18">
        <v>0</v>
      </c>
      <c r="P36" s="18">
        <v>857362.51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18523923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220630284.09</v>
      </c>
      <c r="AK36" s="18">
        <v>0</v>
      </c>
      <c r="AL36" s="18">
        <v>1383119</v>
      </c>
      <c r="AM36" s="18">
        <v>0</v>
      </c>
      <c r="AN36" s="18">
        <v>25073158</v>
      </c>
      <c r="AO36" s="18">
        <v>0</v>
      </c>
      <c r="AP36" s="18">
        <v>372739426.98000002</v>
      </c>
      <c r="AQ36" s="18">
        <v>0</v>
      </c>
      <c r="AR36" s="18">
        <v>7557796</v>
      </c>
      <c r="AS36" s="18">
        <v>0</v>
      </c>
      <c r="AT36" s="18">
        <v>9482625.5300000012</v>
      </c>
      <c r="AU36" s="18">
        <v>0</v>
      </c>
      <c r="AV36" s="18">
        <v>11116448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1348031</v>
      </c>
      <c r="BC36" s="18">
        <v>0</v>
      </c>
      <c r="BD36" s="18">
        <v>5264855</v>
      </c>
      <c r="BE36" s="18">
        <v>0</v>
      </c>
      <c r="BF36" s="18">
        <v>0</v>
      </c>
      <c r="BG36" s="18">
        <v>0</v>
      </c>
      <c r="BH36" s="18">
        <v>109178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449033</v>
      </c>
      <c r="BQ36" s="18">
        <v>0</v>
      </c>
      <c r="BR36" s="18">
        <v>271937</v>
      </c>
      <c r="BS36" s="18">
        <v>0</v>
      </c>
      <c r="BT36" s="18">
        <v>0</v>
      </c>
      <c r="BU36" s="18">
        <v>0</v>
      </c>
      <c r="BV36" s="18">
        <v>4182095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499199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33484400</v>
      </c>
      <c r="CK36" s="18">
        <v>0</v>
      </c>
      <c r="CL36" s="18">
        <v>3624285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20078250.390000001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3014236</v>
      </c>
      <c r="EC36" s="18">
        <v>0</v>
      </c>
      <c r="ED36" s="18">
        <v>295293</v>
      </c>
      <c r="EE36" s="18">
        <v>0</v>
      </c>
      <c r="EF36" s="18">
        <v>4578877</v>
      </c>
      <c r="EG36" s="18">
        <v>0</v>
      </c>
      <c r="EH36" s="18">
        <v>5492890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337974026.79000008</v>
      </c>
      <c r="FO36" s="19">
        <v>0</v>
      </c>
      <c r="FP36" s="18">
        <v>0</v>
      </c>
      <c r="FQ36" s="18">
        <v>0</v>
      </c>
      <c r="FR36" s="18">
        <v>185908353.89000002</v>
      </c>
      <c r="FS36" s="18">
        <v>0</v>
      </c>
      <c r="FT36" s="80">
        <v>152065672.9000001</v>
      </c>
      <c r="FU36" s="80">
        <v>0</v>
      </c>
      <c r="FV36" s="18">
        <v>0</v>
      </c>
      <c r="FW36" s="18">
        <v>0</v>
      </c>
      <c r="FX36" s="18">
        <v>152065672.9000001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8935141.4800000004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1143664626.4000001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284024052.55000001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305218814.63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589242867.18000007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559937562.28998268</v>
      </c>
      <c r="E38" s="19">
        <v>5816947.52999999</v>
      </c>
      <c r="F38" s="18">
        <v>96794971.839977607</v>
      </c>
      <c r="G38" s="18">
        <v>3175438.4899999802</v>
      </c>
      <c r="H38" s="18">
        <v>338683878.87000501</v>
      </c>
      <c r="I38" s="18">
        <v>2270610.6900000102</v>
      </c>
      <c r="J38" s="18">
        <v>124458711.58</v>
      </c>
      <c r="K38" s="18">
        <v>370898.35</v>
      </c>
      <c r="L38" s="18">
        <v>24448591.66</v>
      </c>
      <c r="M38" s="18">
        <v>7874.06</v>
      </c>
      <c r="N38" s="18">
        <v>21708882.620000001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93238159.519999996</v>
      </c>
      <c r="AA38" s="18">
        <v>1115813.95</v>
      </c>
      <c r="AB38" s="18">
        <v>313511.3</v>
      </c>
      <c r="AC38" s="18">
        <v>1002.74</v>
      </c>
      <c r="AD38" s="18">
        <v>8418172.1699999999</v>
      </c>
      <c r="AE38" s="18">
        <v>41318.99</v>
      </c>
      <c r="AF38" s="18">
        <v>0</v>
      </c>
      <c r="AG38" s="18">
        <v>0</v>
      </c>
      <c r="AH38" s="18">
        <v>0</v>
      </c>
      <c r="AI38" s="18">
        <v>0</v>
      </c>
      <c r="AJ38" s="18">
        <v>454587589.69999999</v>
      </c>
      <c r="AK38" s="18">
        <v>984449.19</v>
      </c>
      <c r="AL38" s="18">
        <v>0</v>
      </c>
      <c r="AM38" s="18">
        <v>0</v>
      </c>
      <c r="AN38" s="18">
        <v>70958754.280000001</v>
      </c>
      <c r="AO38" s="18">
        <v>0</v>
      </c>
      <c r="AP38" s="18">
        <v>767182044.52999997</v>
      </c>
      <c r="AQ38" s="18">
        <v>5915849.3499999996</v>
      </c>
      <c r="AR38" s="18">
        <v>1500</v>
      </c>
      <c r="AS38" s="18">
        <v>0</v>
      </c>
      <c r="AT38" s="18">
        <v>30729578.43</v>
      </c>
      <c r="AU38" s="18">
        <v>137212.23000000001</v>
      </c>
      <c r="AV38" s="18">
        <v>45911617.460000001</v>
      </c>
      <c r="AW38" s="18">
        <v>140322.82999999999</v>
      </c>
      <c r="AX38" s="18">
        <v>0</v>
      </c>
      <c r="AY38" s="18">
        <v>0</v>
      </c>
      <c r="AZ38" s="18">
        <v>0</v>
      </c>
      <c r="BA38" s="18">
        <v>0</v>
      </c>
      <c r="BB38" s="18">
        <v>5685551.6299999999</v>
      </c>
      <c r="BC38" s="18">
        <v>188034.8</v>
      </c>
      <c r="BD38" s="18">
        <v>24878917.73</v>
      </c>
      <c r="BE38" s="18">
        <v>416948.94</v>
      </c>
      <c r="BF38" s="18">
        <v>2955386</v>
      </c>
      <c r="BG38" s="18">
        <v>0</v>
      </c>
      <c r="BH38" s="18">
        <v>5105570.13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149799.01</v>
      </c>
      <c r="BQ38" s="18">
        <v>0</v>
      </c>
      <c r="BR38" s="18">
        <v>264443.8</v>
      </c>
      <c r="BS38" s="18">
        <v>0</v>
      </c>
      <c r="BT38" s="18">
        <v>0</v>
      </c>
      <c r="BU38" s="18">
        <v>0</v>
      </c>
      <c r="BV38" s="18">
        <v>153718359.87</v>
      </c>
      <c r="BW38" s="18">
        <v>47139.27</v>
      </c>
      <c r="BX38" s="18">
        <v>0</v>
      </c>
      <c r="BY38" s="18">
        <v>0</v>
      </c>
      <c r="BZ38" s="18">
        <v>0</v>
      </c>
      <c r="CA38" s="18">
        <v>0</v>
      </c>
      <c r="CB38" s="18">
        <v>4700143.67</v>
      </c>
      <c r="CC38" s="18">
        <v>508.4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26443365.420000002</v>
      </c>
      <c r="DE38" s="18">
        <v>1497376.11</v>
      </c>
      <c r="DF38" s="18">
        <v>-2348965.39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151097.88</v>
      </c>
      <c r="DU38" s="18">
        <v>0</v>
      </c>
      <c r="DV38" s="18">
        <v>9785.2000000000007</v>
      </c>
      <c r="DW38" s="18">
        <v>0</v>
      </c>
      <c r="DX38" s="18">
        <v>2874801.86</v>
      </c>
      <c r="DY38" s="18">
        <v>30781.599999999999</v>
      </c>
      <c r="DZ38" s="18">
        <v>0</v>
      </c>
      <c r="EA38" s="18">
        <v>0</v>
      </c>
      <c r="EB38" s="18">
        <v>69017681.689999998</v>
      </c>
      <c r="EC38" s="18">
        <v>332212.51</v>
      </c>
      <c r="ED38" s="18">
        <v>2176475.61</v>
      </c>
      <c r="EE38" s="18">
        <v>0</v>
      </c>
      <c r="EF38" s="18">
        <v>10417572.68</v>
      </c>
      <c r="EG38" s="18">
        <v>724971.18</v>
      </c>
      <c r="EH38" s="18">
        <v>24413821.73</v>
      </c>
      <c r="EI38" s="18">
        <v>575438.68999999994</v>
      </c>
      <c r="EJ38" s="18">
        <v>0</v>
      </c>
      <c r="EK38" s="18">
        <v>0</v>
      </c>
      <c r="EL38" s="18">
        <v>0</v>
      </c>
      <c r="EM38" s="18">
        <v>0</v>
      </c>
      <c r="EN38" s="18">
        <v>17027574.100000001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380347.14</v>
      </c>
      <c r="EW38" s="18">
        <v>0</v>
      </c>
      <c r="EX38" s="18">
        <v>22770930.420000002</v>
      </c>
      <c r="EY38" s="18">
        <v>0</v>
      </c>
      <c r="EZ38" s="18">
        <v>0</v>
      </c>
      <c r="FA38" s="18">
        <v>0</v>
      </c>
      <c r="FB38" s="18">
        <v>265577.25</v>
      </c>
      <c r="FC38" s="18">
        <v>0</v>
      </c>
      <c r="FD38" s="18">
        <v>688316.99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65622559.910004601</v>
      </c>
      <c r="FO38" s="19">
        <v>1418115.62</v>
      </c>
      <c r="FP38" s="18">
        <v>14229.97</v>
      </c>
      <c r="FQ38" s="18">
        <v>0</v>
      </c>
      <c r="FR38" s="18">
        <v>0</v>
      </c>
      <c r="FS38" s="18">
        <v>0</v>
      </c>
      <c r="FT38" s="80">
        <v>52822203.719999999</v>
      </c>
      <c r="FU38" s="80">
        <v>0</v>
      </c>
      <c r="FV38" s="18">
        <v>16403135.7700001</v>
      </c>
      <c r="FW38" s="18">
        <v>0</v>
      </c>
      <c r="FX38" s="18">
        <v>36419067.949999899</v>
      </c>
      <c r="FY38" s="18">
        <v>0</v>
      </c>
      <c r="FZ38" s="80">
        <v>12786126.2200046</v>
      </c>
      <c r="GA38" s="80">
        <v>1418115.62</v>
      </c>
      <c r="GB38" s="18">
        <v>0</v>
      </c>
      <c r="GC38" s="18">
        <v>0</v>
      </c>
      <c r="GD38" s="18">
        <v>12786126.2200046</v>
      </c>
      <c r="GE38" s="18">
        <v>1418115.62</v>
      </c>
      <c r="GF38" s="18">
        <v>938104.59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2515743182.8799877</v>
      </c>
      <c r="HU38" s="18">
        <v>19433039.089999992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88610745.780000001</v>
      </c>
      <c r="E39" s="19">
        <v>0</v>
      </c>
      <c r="F39" s="18">
        <v>76743635.25</v>
      </c>
      <c r="G39" s="18">
        <v>0</v>
      </c>
      <c r="H39" s="18">
        <v>11867110.529999999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65445518.560000002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1827253198.0999999</v>
      </c>
      <c r="AK39" s="18">
        <v>0</v>
      </c>
      <c r="AL39" s="18">
        <v>0</v>
      </c>
      <c r="AM39" s="18">
        <v>0</v>
      </c>
      <c r="AN39" s="18">
        <v>58445853.93</v>
      </c>
      <c r="AO39" s="18">
        <v>0</v>
      </c>
      <c r="AP39" s="18">
        <v>175221544.13999999</v>
      </c>
      <c r="AQ39" s="18">
        <v>0</v>
      </c>
      <c r="AR39" s="18">
        <v>0</v>
      </c>
      <c r="AS39" s="18">
        <v>0</v>
      </c>
      <c r="AT39" s="18">
        <v>35621.480000000003</v>
      </c>
      <c r="AU39" s="18">
        <v>0</v>
      </c>
      <c r="AV39" s="18">
        <v>1131882.1100000001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5367223.25</v>
      </c>
      <c r="BC39" s="18">
        <v>0</v>
      </c>
      <c r="BD39" s="18">
        <v>9569653.3800000008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142024.87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16613334.9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23805486.859999999</v>
      </c>
      <c r="DY39" s="18">
        <v>0</v>
      </c>
      <c r="DZ39" s="18">
        <v>0</v>
      </c>
      <c r="EA39" s="18">
        <v>0</v>
      </c>
      <c r="EB39" s="18">
        <v>110856.5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1344272.7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81709354.260000005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81709354.260000005</v>
      </c>
      <c r="FU39" s="80">
        <v>0</v>
      </c>
      <c r="FV39" s="18">
        <v>1367513.04</v>
      </c>
      <c r="FW39" s="18">
        <v>0</v>
      </c>
      <c r="FX39" s="18">
        <v>80341841.219999999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953794.64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2355760365.46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18613942.140000001</v>
      </c>
      <c r="E40" s="19">
        <v>0</v>
      </c>
      <c r="F40" s="18">
        <v>3390845.11</v>
      </c>
      <c r="G40" s="18">
        <v>0</v>
      </c>
      <c r="H40" s="18">
        <v>10269186.66</v>
      </c>
      <c r="I40" s="18">
        <v>0</v>
      </c>
      <c r="J40" s="18">
        <v>4953910.37</v>
      </c>
      <c r="K40" s="18">
        <v>0</v>
      </c>
      <c r="L40" s="18">
        <v>575079.00364500005</v>
      </c>
      <c r="M40" s="18">
        <v>0</v>
      </c>
      <c r="N40" s="18">
        <v>24261429.559999999</v>
      </c>
      <c r="O40" s="18">
        <v>0</v>
      </c>
      <c r="P40" s="18">
        <v>0</v>
      </c>
      <c r="Q40" s="18">
        <v>0</v>
      </c>
      <c r="R40" s="18">
        <v>9324694.0099999998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257155</v>
      </c>
      <c r="Y40" s="18">
        <v>0</v>
      </c>
      <c r="Z40" s="18">
        <v>60864437.47676</v>
      </c>
      <c r="AA40" s="18">
        <v>0</v>
      </c>
      <c r="AB40" s="18">
        <v>0</v>
      </c>
      <c r="AC40" s="18">
        <v>0</v>
      </c>
      <c r="AD40" s="18">
        <v>1262593.911361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7628153281.8211298</v>
      </c>
      <c r="AK40" s="18">
        <v>0</v>
      </c>
      <c r="AL40" s="18">
        <v>0</v>
      </c>
      <c r="AM40" s="18">
        <v>2460482.27</v>
      </c>
      <c r="AN40" s="18">
        <v>251233409.39074999</v>
      </c>
      <c r="AO40" s="18">
        <v>0</v>
      </c>
      <c r="AP40" s="18">
        <v>10415663.640000001</v>
      </c>
      <c r="AQ40" s="18">
        <v>0</v>
      </c>
      <c r="AR40" s="18">
        <v>0</v>
      </c>
      <c r="AS40" s="18">
        <v>0</v>
      </c>
      <c r="AT40" s="18">
        <v>11723990.336484</v>
      </c>
      <c r="AU40" s="18">
        <v>0</v>
      </c>
      <c r="AV40" s="18">
        <v>6160960.6171909999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611786.49281600001</v>
      </c>
      <c r="BC40" s="18">
        <v>0</v>
      </c>
      <c r="BD40" s="18">
        <v>2160767.64371</v>
      </c>
      <c r="BE40" s="18">
        <v>19839.900000000001</v>
      </c>
      <c r="BF40" s="18">
        <v>2850</v>
      </c>
      <c r="BG40" s="18">
        <v>0</v>
      </c>
      <c r="BH40" s="18">
        <v>523832.8</v>
      </c>
      <c r="BI40" s="18">
        <v>0</v>
      </c>
      <c r="BJ40" s="18">
        <v>5203547.34</v>
      </c>
      <c r="BK40" s="18">
        <v>0</v>
      </c>
      <c r="BL40" s="18">
        <v>7250204.0694220001</v>
      </c>
      <c r="BM40" s="18">
        <v>0</v>
      </c>
      <c r="BN40" s="18">
        <v>0</v>
      </c>
      <c r="BO40" s="18">
        <v>0</v>
      </c>
      <c r="BP40" s="18">
        <v>2538162.0499999998</v>
      </c>
      <c r="BQ40" s="18">
        <v>0</v>
      </c>
      <c r="BR40" s="18">
        <v>21626.52</v>
      </c>
      <c r="BS40" s="18">
        <v>0</v>
      </c>
      <c r="BT40" s="18">
        <v>0</v>
      </c>
      <c r="BU40" s="18">
        <v>0</v>
      </c>
      <c r="BV40" s="18">
        <v>872594.73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54001.29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54664919.327118002</v>
      </c>
      <c r="CK40" s="18">
        <v>0</v>
      </c>
      <c r="CL40" s="18">
        <v>2378038.3604580001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1990416.9367460001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1518861.7720920001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4040413.292996</v>
      </c>
      <c r="DY40" s="18">
        <v>51532.23</v>
      </c>
      <c r="DZ40" s="18">
        <v>0</v>
      </c>
      <c r="EA40" s="18">
        <v>0</v>
      </c>
      <c r="EB40" s="18">
        <v>31880155.498016998</v>
      </c>
      <c r="EC40" s="18">
        <v>2556770.13</v>
      </c>
      <c r="ED40" s="18">
        <v>9991094.3000000007</v>
      </c>
      <c r="EE40" s="18">
        <v>0</v>
      </c>
      <c r="EF40" s="18">
        <v>44235264.600000001</v>
      </c>
      <c r="EG40" s="18">
        <v>0</v>
      </c>
      <c r="EH40" s="18">
        <v>4942977.8358899998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530461.37</v>
      </c>
      <c r="EW40" s="18">
        <v>0</v>
      </c>
      <c r="EX40" s="18">
        <v>25341376.68</v>
      </c>
      <c r="EY40" s="18">
        <v>0</v>
      </c>
      <c r="EZ40" s="18">
        <v>0</v>
      </c>
      <c r="FA40" s="18">
        <v>0</v>
      </c>
      <c r="FB40" s="18">
        <v>766673.88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157716.73000000001</v>
      </c>
      <c r="FK40" s="18">
        <v>0</v>
      </c>
      <c r="FL40" s="18">
        <v>2117.38</v>
      </c>
      <c r="FM40" s="18">
        <v>0</v>
      </c>
      <c r="FN40" s="19">
        <v>57364701.159999996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57364701.159999996</v>
      </c>
      <c r="FU40" s="80">
        <v>0</v>
      </c>
      <c r="FV40" s="18">
        <v>0</v>
      </c>
      <c r="FW40" s="18">
        <v>0</v>
      </c>
      <c r="FX40" s="18">
        <v>57364701.159999996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15671115.979723001</v>
      </c>
      <c r="GG40" s="18">
        <v>0</v>
      </c>
      <c r="GH40" s="18">
        <v>625081694.42320895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8922657545.1995182</v>
      </c>
      <c r="HU40" s="18">
        <v>5088624.5299999993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7466682.8099999996</v>
      </c>
      <c r="E41" s="19">
        <v>0</v>
      </c>
      <c r="F41" s="18">
        <v>1286144.2</v>
      </c>
      <c r="G41" s="18">
        <v>0</v>
      </c>
      <c r="H41" s="18">
        <v>3324247.53</v>
      </c>
      <c r="I41" s="18">
        <v>0</v>
      </c>
      <c r="J41" s="18">
        <v>2856291.08</v>
      </c>
      <c r="K41" s="18">
        <v>0</v>
      </c>
      <c r="L41" s="18">
        <v>15814.37</v>
      </c>
      <c r="M41" s="18">
        <v>0</v>
      </c>
      <c r="N41" s="18">
        <v>1368606.87</v>
      </c>
      <c r="O41" s="18">
        <v>0</v>
      </c>
      <c r="P41" s="18">
        <v>0</v>
      </c>
      <c r="Q41" s="18">
        <v>0</v>
      </c>
      <c r="R41" s="18">
        <v>90623.45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19960524.82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394673332.43000001</v>
      </c>
      <c r="AQ41" s="18">
        <v>0</v>
      </c>
      <c r="AR41" s="18">
        <v>6327429.6100000003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303491.33</v>
      </c>
      <c r="BC41" s="18">
        <v>0</v>
      </c>
      <c r="BD41" s="18">
        <v>239996.71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21547045.68</v>
      </c>
      <c r="CK41" s="18">
        <v>0</v>
      </c>
      <c r="CL41" s="18">
        <v>756022.09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2570396.5499999998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7946542.4900000002</v>
      </c>
      <c r="DY41" s="18">
        <v>0</v>
      </c>
      <c r="DZ41" s="18">
        <v>0</v>
      </c>
      <c r="EA41" s="18">
        <v>0</v>
      </c>
      <c r="EB41" s="18">
        <v>1466193.62</v>
      </c>
      <c r="EC41" s="18">
        <v>0</v>
      </c>
      <c r="ED41" s="18">
        <v>0</v>
      </c>
      <c r="EE41" s="18">
        <v>0</v>
      </c>
      <c r="EF41" s="18">
        <v>1283747.24</v>
      </c>
      <c r="EG41" s="18">
        <v>0</v>
      </c>
      <c r="EH41" s="18">
        <v>574108.18000000005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466590558.25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9138.83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32947659.640000165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283281.42999999155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151093.51000000007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33391173.410000157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10066946.610000001</v>
      </c>
      <c r="E43" s="19">
        <v>0</v>
      </c>
      <c r="F43" s="18">
        <v>5622382.5300000599</v>
      </c>
      <c r="G43" s="18">
        <v>0</v>
      </c>
      <c r="H43" s="18">
        <v>208967.80000000008</v>
      </c>
      <c r="I43" s="18">
        <v>0</v>
      </c>
      <c r="J43" s="18">
        <v>4235596.2799999416</v>
      </c>
      <c r="K43" s="18">
        <v>0</v>
      </c>
      <c r="L43" s="18">
        <v>0</v>
      </c>
      <c r="M43" s="18">
        <v>0</v>
      </c>
      <c r="N43" s="18">
        <v>5361809.0599999642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405627.39</v>
      </c>
      <c r="AA43" s="18">
        <v>0</v>
      </c>
      <c r="AB43" s="18">
        <v>0</v>
      </c>
      <c r="AC43" s="18">
        <v>0</v>
      </c>
      <c r="AD43" s="18">
        <v>106437.98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8581856.9499999601</v>
      </c>
      <c r="AK43" s="18">
        <v>0</v>
      </c>
      <c r="AL43" s="18">
        <v>0</v>
      </c>
      <c r="AM43" s="18">
        <v>0</v>
      </c>
      <c r="AN43" s="18">
        <v>1190694.149999972</v>
      </c>
      <c r="AO43" s="18">
        <v>0</v>
      </c>
      <c r="AP43" s="18">
        <v>45653438.039999895</v>
      </c>
      <c r="AQ43" s="18">
        <v>0</v>
      </c>
      <c r="AR43" s="18">
        <v>0</v>
      </c>
      <c r="AS43" s="18">
        <v>0</v>
      </c>
      <c r="AT43" s="18">
        <v>34632.959999999999</v>
      </c>
      <c r="AU43" s="18">
        <v>0</v>
      </c>
      <c r="AV43" s="18">
        <v>222100.12000000023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144425.50999999643</v>
      </c>
      <c r="BC43" s="18">
        <v>0</v>
      </c>
      <c r="BD43" s="18">
        <v>127372.47000000881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40227962.720000364</v>
      </c>
      <c r="CK43" s="18">
        <v>0</v>
      </c>
      <c r="CL43" s="18">
        <v>2401909.8300000089</v>
      </c>
      <c r="CM43" s="18">
        <v>0</v>
      </c>
      <c r="CN43" s="18">
        <v>516479.36999999941</v>
      </c>
      <c r="CO43" s="18">
        <v>0</v>
      </c>
      <c r="CP43" s="18">
        <v>0</v>
      </c>
      <c r="CQ43" s="18">
        <v>0</v>
      </c>
      <c r="CR43" s="18">
        <v>441821.5699999975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19148786.190000199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72676.999999999869</v>
      </c>
      <c r="DU43" s="18">
        <v>0</v>
      </c>
      <c r="DV43" s="18">
        <v>0</v>
      </c>
      <c r="DW43" s="18">
        <v>0</v>
      </c>
      <c r="DX43" s="18">
        <v>193273.31000000043</v>
      </c>
      <c r="DY43" s="18">
        <v>0</v>
      </c>
      <c r="DZ43" s="18">
        <v>0</v>
      </c>
      <c r="EA43" s="18">
        <v>0</v>
      </c>
      <c r="EB43" s="18">
        <v>17663239.899999999</v>
      </c>
      <c r="EC43" s="18">
        <v>0</v>
      </c>
      <c r="ED43" s="18">
        <v>0</v>
      </c>
      <c r="EE43" s="18">
        <v>0</v>
      </c>
      <c r="EF43" s="18">
        <v>61758.540000000008</v>
      </c>
      <c r="EG43" s="18">
        <v>0</v>
      </c>
      <c r="EH43" s="18">
        <v>8911967.500000013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161537917.17000037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7037308.2299999753</v>
      </c>
      <c r="E44" s="19">
        <v>0</v>
      </c>
      <c r="F44" s="18">
        <v>5439614.0799999731</v>
      </c>
      <c r="G44" s="18">
        <v>0</v>
      </c>
      <c r="H44" s="18">
        <v>0</v>
      </c>
      <c r="I44" s="18">
        <v>0</v>
      </c>
      <c r="J44" s="18">
        <v>1597694.150000002</v>
      </c>
      <c r="K44" s="18">
        <v>0</v>
      </c>
      <c r="L44" s="18">
        <v>0</v>
      </c>
      <c r="M44" s="18">
        <v>0</v>
      </c>
      <c r="N44" s="18">
        <v>15124967.959999816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2071555.8399999978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182266817.7799001</v>
      </c>
      <c r="AK44" s="18">
        <v>0</v>
      </c>
      <c r="AL44" s="18">
        <v>6391787.0399999907</v>
      </c>
      <c r="AM44" s="18">
        <v>0</v>
      </c>
      <c r="AN44" s="18">
        <v>41052173.159999952</v>
      </c>
      <c r="AO44" s="18">
        <v>0</v>
      </c>
      <c r="AP44" s="18">
        <v>335582489.76000941</v>
      </c>
      <c r="AQ44" s="18">
        <v>0</v>
      </c>
      <c r="AR44" s="18">
        <v>0</v>
      </c>
      <c r="AS44" s="18">
        <v>0</v>
      </c>
      <c r="AT44" s="18">
        <v>45003.909999999996</v>
      </c>
      <c r="AU44" s="18">
        <v>0</v>
      </c>
      <c r="AV44" s="18">
        <v>138849.08999999994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744748.91999999678</v>
      </c>
      <c r="BC44" s="18">
        <v>0</v>
      </c>
      <c r="BD44" s="18">
        <v>368127.19999999949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19595.09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14503979.590000331</v>
      </c>
      <c r="CK44" s="18">
        <v>0</v>
      </c>
      <c r="CL44" s="18">
        <v>783430.23000000382</v>
      </c>
      <c r="CM44" s="18">
        <v>0</v>
      </c>
      <c r="CN44" s="18">
        <v>713881.49000000337</v>
      </c>
      <c r="CO44" s="18">
        <v>0</v>
      </c>
      <c r="CP44" s="18">
        <v>0</v>
      </c>
      <c r="CQ44" s="18">
        <v>0</v>
      </c>
      <c r="CR44" s="18">
        <v>701499.76000000408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11157167.749998985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4466780.3100000387</v>
      </c>
      <c r="DY44" s="18">
        <v>0</v>
      </c>
      <c r="DZ44" s="18">
        <v>0</v>
      </c>
      <c r="EA44" s="18">
        <v>0</v>
      </c>
      <c r="EB44" s="18">
        <v>201785.93000000034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601531.38999999803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44956340.329999827</v>
      </c>
      <c r="EY44" s="18">
        <v>0</v>
      </c>
      <c r="EZ44" s="18">
        <v>0</v>
      </c>
      <c r="FA44" s="18">
        <v>0</v>
      </c>
      <c r="FB44" s="18">
        <v>551447.84999999986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81200.929999999993</v>
      </c>
      <c r="FK44" s="18">
        <v>0</v>
      </c>
      <c r="FL44" s="18">
        <v>0</v>
      </c>
      <c r="FM44" s="18">
        <v>0</v>
      </c>
      <c r="FN44" s="19">
        <v>32393517.799999997</v>
      </c>
      <c r="FO44" s="19">
        <v>0</v>
      </c>
      <c r="FP44" s="18">
        <v>0</v>
      </c>
      <c r="FQ44" s="18">
        <v>0</v>
      </c>
      <c r="FR44" s="18">
        <v>652611.15999999992</v>
      </c>
      <c r="FS44" s="18">
        <v>0</v>
      </c>
      <c r="FT44" s="80">
        <v>31740906.639999997</v>
      </c>
      <c r="FU44" s="80">
        <v>0</v>
      </c>
      <c r="FV44" s="18">
        <v>568670.15</v>
      </c>
      <c r="FW44" s="18">
        <v>0</v>
      </c>
      <c r="FX44" s="18">
        <v>31172236.489999998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1175604.8500000047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705799822.45990825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12781589.849999968</v>
      </c>
      <c r="E45" s="19">
        <v>0</v>
      </c>
      <c r="F45" s="18">
        <v>3525764.4299999764</v>
      </c>
      <c r="G45" s="18">
        <v>0</v>
      </c>
      <c r="H45" s="18">
        <v>6256565.0699999975</v>
      </c>
      <c r="I45" s="18">
        <v>0</v>
      </c>
      <c r="J45" s="18">
        <v>2999260.349999994</v>
      </c>
      <c r="K45" s="18">
        <v>0</v>
      </c>
      <c r="L45" s="18">
        <v>0</v>
      </c>
      <c r="M45" s="18">
        <v>0</v>
      </c>
      <c r="N45" s="18">
        <v>10936066.05000007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523287653.01997769</v>
      </c>
      <c r="AQ45" s="18">
        <v>0</v>
      </c>
      <c r="AR45" s="18">
        <v>7605987.2500000428</v>
      </c>
      <c r="AS45" s="18">
        <v>0</v>
      </c>
      <c r="AT45" s="18">
        <v>527420.53</v>
      </c>
      <c r="AU45" s="18">
        <v>0</v>
      </c>
      <c r="AV45" s="18">
        <v>3896635.1500004265</v>
      </c>
      <c r="AW45" s="18">
        <v>0</v>
      </c>
      <c r="AX45" s="18">
        <v>1352.19</v>
      </c>
      <c r="AY45" s="18">
        <v>0</v>
      </c>
      <c r="AZ45" s="18">
        <v>0</v>
      </c>
      <c r="BA45" s="18">
        <v>0</v>
      </c>
      <c r="BB45" s="18">
        <v>532449.36000000406</v>
      </c>
      <c r="BC45" s="18">
        <v>0</v>
      </c>
      <c r="BD45" s="18">
        <v>1068566.5400000145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524090.50999999774</v>
      </c>
      <c r="BS45" s="18">
        <v>0</v>
      </c>
      <c r="BT45" s="18">
        <v>0</v>
      </c>
      <c r="BU45" s="18">
        <v>0</v>
      </c>
      <c r="BV45" s="18">
        <v>271294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37740297.079999991</v>
      </c>
      <c r="CK45" s="18">
        <v>0</v>
      </c>
      <c r="CL45" s="18">
        <v>22727710.339999687</v>
      </c>
      <c r="CM45" s="18">
        <v>0</v>
      </c>
      <c r="CN45" s="18">
        <v>169438.67000000077</v>
      </c>
      <c r="CO45" s="18">
        <v>0</v>
      </c>
      <c r="CP45" s="18">
        <v>0</v>
      </c>
      <c r="CQ45" s="18">
        <v>0</v>
      </c>
      <c r="CR45" s="18">
        <v>167425.16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5380758.219999766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3074162.3899999983</v>
      </c>
      <c r="EC45" s="18">
        <v>0</v>
      </c>
      <c r="ED45" s="18">
        <v>0</v>
      </c>
      <c r="EE45" s="18">
        <v>0</v>
      </c>
      <c r="EF45" s="18">
        <v>6425611.459999999</v>
      </c>
      <c r="EG45" s="18">
        <v>0</v>
      </c>
      <c r="EH45" s="18">
        <v>472892.51000000042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1538596.3000000007</v>
      </c>
      <c r="EY45" s="18">
        <v>0</v>
      </c>
      <c r="EZ45" s="18">
        <v>0</v>
      </c>
      <c r="FA45" s="18">
        <v>0</v>
      </c>
      <c r="FB45" s="18">
        <v>-87888.399999999965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640230160.93997753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16103966.73</v>
      </c>
      <c r="E46" s="19">
        <v>0</v>
      </c>
      <c r="F46" s="18">
        <v>71365.460000000006</v>
      </c>
      <c r="G46" s="18">
        <v>0</v>
      </c>
      <c r="H46" s="18">
        <v>9380176.5199999996</v>
      </c>
      <c r="I46" s="18">
        <v>0</v>
      </c>
      <c r="J46" s="18">
        <v>6652424.75</v>
      </c>
      <c r="K46" s="18">
        <v>0</v>
      </c>
      <c r="L46" s="18">
        <v>86464.39</v>
      </c>
      <c r="M46" s="18">
        <v>0</v>
      </c>
      <c r="N46" s="18">
        <v>445639.78</v>
      </c>
      <c r="O46" s="18">
        <v>0</v>
      </c>
      <c r="P46" s="18">
        <v>0</v>
      </c>
      <c r="Q46" s="18">
        <v>0</v>
      </c>
      <c r="R46" s="18">
        <v>92319482.199999988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14433304.48</v>
      </c>
      <c r="AA46" s="18">
        <v>0</v>
      </c>
      <c r="AB46" s="18">
        <v>0</v>
      </c>
      <c r="AC46" s="18">
        <v>0</v>
      </c>
      <c r="AD46" s="18">
        <v>4582351.97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51169588.659999996</v>
      </c>
      <c r="AQ46" s="18">
        <v>0</v>
      </c>
      <c r="AR46" s="18">
        <v>189467.85</v>
      </c>
      <c r="AS46" s="18">
        <v>0</v>
      </c>
      <c r="AT46" s="18">
        <v>18227709.609999999</v>
      </c>
      <c r="AU46" s="18">
        <v>0</v>
      </c>
      <c r="AV46" s="18">
        <v>40122994.890000001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39497.17</v>
      </c>
      <c r="BC46" s="18">
        <v>0</v>
      </c>
      <c r="BD46" s="18">
        <v>5202246.62</v>
      </c>
      <c r="BE46" s="18">
        <v>0</v>
      </c>
      <c r="BF46" s="18">
        <v>0</v>
      </c>
      <c r="BG46" s="18">
        <v>0</v>
      </c>
      <c r="BH46" s="18">
        <v>531027.01</v>
      </c>
      <c r="BI46" s="18">
        <v>0</v>
      </c>
      <c r="BJ46" s="18">
        <v>-13965494.65</v>
      </c>
      <c r="BK46" s="18">
        <v>0</v>
      </c>
      <c r="BL46" s="18">
        <v>0</v>
      </c>
      <c r="BM46" s="18">
        <v>0</v>
      </c>
      <c r="BN46" s="18">
        <v>76017297.850000009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5045835.7200000007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434614.1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44369838.899999999</v>
      </c>
      <c r="CK46" s="18">
        <v>0</v>
      </c>
      <c r="CL46" s="18">
        <v>2474684.4900000002</v>
      </c>
      <c r="CM46" s="18">
        <v>0</v>
      </c>
      <c r="CN46" s="18">
        <v>465506.7</v>
      </c>
      <c r="CO46" s="18">
        <v>0</v>
      </c>
      <c r="CP46" s="18">
        <v>0</v>
      </c>
      <c r="CQ46" s="18">
        <v>0</v>
      </c>
      <c r="CR46" s="18">
        <v>464831.23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7069378.3699999992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3134.95</v>
      </c>
      <c r="DU46" s="18">
        <v>0</v>
      </c>
      <c r="DV46" s="18">
        <v>0</v>
      </c>
      <c r="DW46" s="18">
        <v>0</v>
      </c>
      <c r="DX46" s="18">
        <v>49557027.209999993</v>
      </c>
      <c r="DY46" s="18">
        <v>0</v>
      </c>
      <c r="DZ46" s="18">
        <v>0</v>
      </c>
      <c r="EA46" s="18">
        <v>0</v>
      </c>
      <c r="EB46" s="18">
        <v>17316868.98</v>
      </c>
      <c r="EC46" s="18">
        <v>0</v>
      </c>
      <c r="ED46" s="18">
        <v>327293.05999999994</v>
      </c>
      <c r="EE46" s="18">
        <v>0</v>
      </c>
      <c r="EF46" s="18">
        <v>15768026.530000001</v>
      </c>
      <c r="EG46" s="18">
        <v>0</v>
      </c>
      <c r="EH46" s="18">
        <v>2903257.7199999997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210432</v>
      </c>
      <c r="FM46" s="18">
        <v>0</v>
      </c>
      <c r="FN46" s="19">
        <v>18306466.640000001</v>
      </c>
      <c r="FO46" s="19">
        <v>0</v>
      </c>
      <c r="FP46" s="18">
        <v>0</v>
      </c>
      <c r="FQ46" s="18">
        <v>0</v>
      </c>
      <c r="FR46" s="18">
        <v>18306466.640000001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9570697.1300000008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479796092.97000003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390169.75999999983</v>
      </c>
      <c r="E47" s="19">
        <v>0</v>
      </c>
      <c r="F47" s="18">
        <v>25443</v>
      </c>
      <c r="G47" s="18">
        <v>0</v>
      </c>
      <c r="H47" s="18">
        <v>0</v>
      </c>
      <c r="I47" s="18">
        <v>0</v>
      </c>
      <c r="J47" s="18">
        <v>364726.75999999983</v>
      </c>
      <c r="K47" s="18">
        <v>0</v>
      </c>
      <c r="L47" s="18">
        <v>368912.75</v>
      </c>
      <c r="M47" s="18">
        <v>0</v>
      </c>
      <c r="N47" s="18">
        <v>92360.77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347539.87000000029</v>
      </c>
      <c r="AQ47" s="18">
        <v>0</v>
      </c>
      <c r="AR47" s="18">
        <v>0</v>
      </c>
      <c r="AS47" s="18">
        <v>0</v>
      </c>
      <c r="AT47" s="18">
        <v>53519.72</v>
      </c>
      <c r="AU47" s="18">
        <v>0</v>
      </c>
      <c r="AV47" s="18">
        <v>342510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1045.0999999999999</v>
      </c>
      <c r="BC47" s="18">
        <v>0</v>
      </c>
      <c r="BD47" s="18">
        <v>14395.92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4450353.42</v>
      </c>
      <c r="CK47" s="18">
        <v>0</v>
      </c>
      <c r="CL47" s="18">
        <v>83527.17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5848.52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344928.02999999991</v>
      </c>
      <c r="DY47" s="18">
        <v>0</v>
      </c>
      <c r="DZ47" s="18">
        <v>0</v>
      </c>
      <c r="EA47" s="18">
        <v>0</v>
      </c>
      <c r="EB47" s="18">
        <v>79085.190000000031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93485.62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1653091.46</v>
      </c>
      <c r="FO47" s="19">
        <v>0</v>
      </c>
      <c r="FP47" s="18">
        <v>0</v>
      </c>
      <c r="FQ47" s="18">
        <v>0</v>
      </c>
      <c r="FR47" s="18">
        <v>1653091.46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59252.599999999962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8610339.25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4290.1100000000006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1700438706.3200002</v>
      </c>
      <c r="AK48" s="18">
        <v>0</v>
      </c>
      <c r="AL48" s="18">
        <v>0</v>
      </c>
      <c r="AM48" s="18">
        <v>0</v>
      </c>
      <c r="AN48" s="18">
        <v>107163889.50999998</v>
      </c>
      <c r="AO48" s="18">
        <v>0</v>
      </c>
      <c r="AP48" s="18">
        <v>784839343.18299997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612521.34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162971686.91999999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163476.74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54936562.07</v>
      </c>
      <c r="FO48" s="19">
        <v>0</v>
      </c>
      <c r="FP48" s="18">
        <v>0</v>
      </c>
      <c r="FQ48" s="18">
        <v>0</v>
      </c>
      <c r="FR48" s="18">
        <v>25181494.780000001</v>
      </c>
      <c r="FS48" s="18">
        <v>0</v>
      </c>
      <c r="FT48" s="80">
        <v>29755067.289999999</v>
      </c>
      <c r="FU48" s="80">
        <v>0</v>
      </c>
      <c r="FV48" s="18">
        <v>498489.48</v>
      </c>
      <c r="FW48" s="18">
        <v>0</v>
      </c>
      <c r="FX48" s="18">
        <v>29256577.809999999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7241463.0999999996</v>
      </c>
      <c r="GG48" s="18">
        <v>0</v>
      </c>
      <c r="GH48" s="18">
        <v>0</v>
      </c>
      <c r="GI48" s="18">
        <v>0</v>
      </c>
      <c r="GJ48" s="18">
        <v>653017.69000000006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2821776324.0630002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13068352.430000003</v>
      </c>
      <c r="E49" s="19">
        <v>0</v>
      </c>
      <c r="F49" s="18">
        <v>2672194.6500000008</v>
      </c>
      <c r="G49" s="18">
        <v>0</v>
      </c>
      <c r="H49" s="18">
        <v>1046653.7000000001</v>
      </c>
      <c r="I49" s="18">
        <v>0</v>
      </c>
      <c r="J49" s="18">
        <v>9349504.0800000019</v>
      </c>
      <c r="K49" s="18">
        <v>0</v>
      </c>
      <c r="L49" s="18">
        <v>241351.97999999998</v>
      </c>
      <c r="M49" s="18">
        <v>0</v>
      </c>
      <c r="N49" s="18">
        <v>4652712.1800000016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63028.83</v>
      </c>
      <c r="AA49" s="18">
        <v>0</v>
      </c>
      <c r="AB49" s="18">
        <v>0</v>
      </c>
      <c r="AC49" s="18">
        <v>0</v>
      </c>
      <c r="AD49" s="18">
        <v>14243.2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682742520.67000031</v>
      </c>
      <c r="AQ49" s="18">
        <v>0</v>
      </c>
      <c r="AR49" s="18">
        <v>0</v>
      </c>
      <c r="AS49" s="18">
        <v>0</v>
      </c>
      <c r="AT49" s="18">
        <v>653358.46</v>
      </c>
      <c r="AU49" s="18">
        <v>0</v>
      </c>
      <c r="AV49" s="18">
        <v>701550.06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451471.94</v>
      </c>
      <c r="BC49" s="18">
        <v>0</v>
      </c>
      <c r="BD49" s="18">
        <v>7392749.7599999998</v>
      </c>
      <c r="BE49" s="18">
        <v>0</v>
      </c>
      <c r="BF49" s="18">
        <v>0</v>
      </c>
      <c r="BG49" s="18">
        <v>0</v>
      </c>
      <c r="BH49" s="18">
        <v>17971.96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27173.919999999998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49725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2228.25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34667932.989999995</v>
      </c>
      <c r="CK49" s="18">
        <v>0</v>
      </c>
      <c r="CL49" s="18">
        <v>4867488.97</v>
      </c>
      <c r="CM49" s="18">
        <v>0</v>
      </c>
      <c r="CN49" s="18">
        <v>1871565.52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8088073.4499999974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1498604.8700000006</v>
      </c>
      <c r="DY49" s="18">
        <v>0</v>
      </c>
      <c r="DZ49" s="18">
        <v>0</v>
      </c>
      <c r="EA49" s="18">
        <v>0</v>
      </c>
      <c r="EB49" s="18">
        <v>36885887.460000001</v>
      </c>
      <c r="EC49" s="18">
        <v>0</v>
      </c>
      <c r="ED49" s="18">
        <v>53024.13</v>
      </c>
      <c r="EE49" s="18">
        <v>0</v>
      </c>
      <c r="EF49" s="18">
        <v>152272.85999999999</v>
      </c>
      <c r="EG49" s="18">
        <v>0</v>
      </c>
      <c r="EH49" s="18">
        <v>1194318.5000000002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244677.72</v>
      </c>
      <c r="EU49" s="18">
        <v>0</v>
      </c>
      <c r="EV49" s="18">
        <v>161941.47</v>
      </c>
      <c r="EW49" s="18">
        <v>0</v>
      </c>
      <c r="EX49" s="18">
        <v>75906651.239999995</v>
      </c>
      <c r="EY49" s="18">
        <v>0</v>
      </c>
      <c r="EZ49" s="18">
        <v>686720</v>
      </c>
      <c r="FA49" s="18">
        <v>0</v>
      </c>
      <c r="FB49" s="18">
        <v>2230906.04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27354509.079999998</v>
      </c>
      <c r="FO49" s="19">
        <v>0</v>
      </c>
      <c r="FP49" s="18">
        <v>4017</v>
      </c>
      <c r="FQ49" s="18">
        <v>0</v>
      </c>
      <c r="FR49" s="18">
        <v>1570312.08</v>
      </c>
      <c r="FS49" s="18">
        <v>0</v>
      </c>
      <c r="FT49" s="80">
        <v>25780180</v>
      </c>
      <c r="FU49" s="80">
        <v>0</v>
      </c>
      <c r="FV49" s="18">
        <v>0</v>
      </c>
      <c r="FW49" s="18">
        <v>0</v>
      </c>
      <c r="FX49" s="18">
        <v>25780180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3173630.1200000015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909145448.31000054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4370505.2799999993</v>
      </c>
      <c r="E50" s="19">
        <v>0</v>
      </c>
      <c r="F50" s="18">
        <v>3232939.9</v>
      </c>
      <c r="G50" s="18">
        <v>0</v>
      </c>
      <c r="H50" s="18">
        <v>240610.28</v>
      </c>
      <c r="I50" s="18">
        <v>0</v>
      </c>
      <c r="J50" s="18">
        <v>896955.1</v>
      </c>
      <c r="K50" s="18">
        <v>0</v>
      </c>
      <c r="L50" s="18">
        <v>3415.18</v>
      </c>
      <c r="M50" s="18">
        <v>0</v>
      </c>
      <c r="N50" s="18">
        <v>9024330.0399999991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39809806.950000003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1008258308.6799999</v>
      </c>
      <c r="AQ50" s="18">
        <v>0</v>
      </c>
      <c r="AR50" s="18">
        <v>0</v>
      </c>
      <c r="AS50" s="18">
        <v>0</v>
      </c>
      <c r="AT50" s="18">
        <v>997554.87</v>
      </c>
      <c r="AU50" s="18">
        <v>0</v>
      </c>
      <c r="AV50" s="18">
        <v>348548.27</v>
      </c>
      <c r="AW50" s="18">
        <v>0</v>
      </c>
      <c r="AX50" s="18">
        <v>8422.7199999999993</v>
      </c>
      <c r="AY50" s="18">
        <v>0</v>
      </c>
      <c r="AZ50" s="18">
        <v>63726</v>
      </c>
      <c r="BA50" s="18">
        <v>0</v>
      </c>
      <c r="BB50" s="18">
        <v>183611.91</v>
      </c>
      <c r="BC50" s="18">
        <v>0</v>
      </c>
      <c r="BD50" s="18">
        <v>470927</v>
      </c>
      <c r="BE50" s="18">
        <v>0</v>
      </c>
      <c r="BF50" s="18">
        <v>0</v>
      </c>
      <c r="BG50" s="18">
        <v>0</v>
      </c>
      <c r="BH50" s="18">
        <v>3476.33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338135.24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18060401.07</v>
      </c>
      <c r="CK50" s="18">
        <v>0</v>
      </c>
      <c r="CL50" s="18">
        <v>222146.42</v>
      </c>
      <c r="CM50" s="18">
        <v>0</v>
      </c>
      <c r="CN50" s="18">
        <v>607214.43999999994</v>
      </c>
      <c r="CO50" s="18">
        <v>0</v>
      </c>
      <c r="CP50" s="18">
        <v>0</v>
      </c>
      <c r="CQ50" s="18">
        <v>0</v>
      </c>
      <c r="CR50" s="18">
        <v>204113.82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12054520.26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7089003.3799999999</v>
      </c>
      <c r="DY50" s="18">
        <v>0</v>
      </c>
      <c r="DZ50" s="18">
        <v>0</v>
      </c>
      <c r="EA50" s="18">
        <v>0</v>
      </c>
      <c r="EB50" s="18">
        <v>300207.89</v>
      </c>
      <c r="EC50" s="18">
        <v>0</v>
      </c>
      <c r="ED50" s="18">
        <v>0</v>
      </c>
      <c r="EE50" s="18">
        <v>0</v>
      </c>
      <c r="EF50" s="18">
        <v>604291.27</v>
      </c>
      <c r="EG50" s="18">
        <v>0</v>
      </c>
      <c r="EH50" s="18">
        <v>830962.5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13146291.279999999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1116999920.8000002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1693766.43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83750</v>
      </c>
      <c r="FO51" s="19">
        <v>0</v>
      </c>
      <c r="FP51" s="18">
        <v>0</v>
      </c>
      <c r="FQ51" s="18">
        <v>0</v>
      </c>
      <c r="FR51" s="18">
        <v>83750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724291670.95000005</v>
      </c>
      <c r="GG51" s="18">
        <v>0</v>
      </c>
      <c r="GH51" s="18">
        <v>68103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726137290.38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77737767.470000088</v>
      </c>
      <c r="E52" s="19">
        <v>0</v>
      </c>
      <c r="F52" s="18">
        <v>35366081.710000113</v>
      </c>
      <c r="G52" s="18">
        <v>0</v>
      </c>
      <c r="H52" s="18">
        <v>34152399.889999978</v>
      </c>
      <c r="I52" s="18">
        <v>0</v>
      </c>
      <c r="J52" s="18">
        <v>8219285.870000002</v>
      </c>
      <c r="K52" s="18">
        <v>0</v>
      </c>
      <c r="L52" s="18">
        <v>0</v>
      </c>
      <c r="M52" s="18">
        <v>0</v>
      </c>
      <c r="N52" s="18">
        <v>8063515.0099999998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1917258.13</v>
      </c>
      <c r="AA52" s="18">
        <v>0</v>
      </c>
      <c r="AB52" s="18">
        <v>0</v>
      </c>
      <c r="AC52" s="18">
        <v>0</v>
      </c>
      <c r="AD52" s="18">
        <v>53983.35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203668899.56</v>
      </c>
      <c r="AQ52" s="18">
        <v>0</v>
      </c>
      <c r="AR52" s="18">
        <v>156915.76999999999</v>
      </c>
      <c r="AS52" s="18">
        <v>0</v>
      </c>
      <c r="AT52" s="18">
        <v>2590572.4300000002</v>
      </c>
      <c r="AU52" s="18">
        <v>0</v>
      </c>
      <c r="AV52" s="18">
        <v>1234717.21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3725553.55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101153.04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37358271.049999997</v>
      </c>
      <c r="DE52" s="18">
        <v>0</v>
      </c>
      <c r="DF52" s="18">
        <v>452077.46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165885359.71000001</v>
      </c>
      <c r="DY52" s="18">
        <v>0</v>
      </c>
      <c r="DZ52" s="18">
        <v>0</v>
      </c>
      <c r="EA52" s="18">
        <v>0</v>
      </c>
      <c r="EB52" s="18">
        <v>41076657.18</v>
      </c>
      <c r="EC52" s="18">
        <v>0</v>
      </c>
      <c r="ED52" s="18">
        <v>239644.37</v>
      </c>
      <c r="EE52" s="18">
        <v>0</v>
      </c>
      <c r="EF52" s="18">
        <v>1679247.34</v>
      </c>
      <c r="EG52" s="18">
        <v>0</v>
      </c>
      <c r="EH52" s="18">
        <v>3137581.33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41689.599999999999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549125939.16000021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18099917.600000001</v>
      </c>
      <c r="E53" s="19">
        <v>0</v>
      </c>
      <c r="F53" s="18">
        <v>1094.92</v>
      </c>
      <c r="G53" s="18">
        <v>0</v>
      </c>
      <c r="H53" s="18">
        <v>18098822.68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5793.85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10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275738.32</v>
      </c>
      <c r="AQ53" s="18">
        <v>0</v>
      </c>
      <c r="AR53" s="18">
        <v>0</v>
      </c>
      <c r="AS53" s="18">
        <v>0</v>
      </c>
      <c r="AT53" s="18">
        <v>24753428.640000001</v>
      </c>
      <c r="AU53" s="18">
        <v>0</v>
      </c>
      <c r="AV53" s="18">
        <v>24917315.710000001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11777.69</v>
      </c>
      <c r="BC53" s="18">
        <v>0</v>
      </c>
      <c r="BD53" s="18">
        <v>2183829.29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1037424.14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5451.1</v>
      </c>
      <c r="CK53" s="18">
        <v>0</v>
      </c>
      <c r="CL53" s="18">
        <v>324</v>
      </c>
      <c r="CM53" s="18">
        <v>0</v>
      </c>
      <c r="CN53" s="18">
        <v>324</v>
      </c>
      <c r="CO53" s="18">
        <v>0</v>
      </c>
      <c r="CP53" s="18">
        <v>0</v>
      </c>
      <c r="CQ53" s="18">
        <v>0</v>
      </c>
      <c r="CR53" s="18">
        <v>109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5112141.99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131522353.39</v>
      </c>
      <c r="DW53" s="18">
        <v>0</v>
      </c>
      <c r="DX53" s="18">
        <v>38046707.310000002</v>
      </c>
      <c r="DY53" s="18">
        <v>0</v>
      </c>
      <c r="DZ53" s="18">
        <v>0</v>
      </c>
      <c r="EA53" s="18">
        <v>0</v>
      </c>
      <c r="EB53" s="18">
        <v>21.88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2057.0700000000002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245974724.97999999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756520.77</v>
      </c>
      <c r="DE54" s="18">
        <v>0</v>
      </c>
      <c r="DF54" s="18">
        <v>907269.6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4462030.9000000004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5443726.9900000002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23412770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6022077496.7549534</v>
      </c>
      <c r="FO55" s="19">
        <v>0</v>
      </c>
      <c r="FP55" s="18">
        <v>3051471.2149999999</v>
      </c>
      <c r="FQ55" s="18">
        <v>0</v>
      </c>
      <c r="FR55" s="18">
        <v>48784.122299999843</v>
      </c>
      <c r="FS55" s="18">
        <v>0</v>
      </c>
      <c r="FT55" s="80">
        <v>1088548723.6560018</v>
      </c>
      <c r="FU55" s="80">
        <v>0</v>
      </c>
      <c r="FV55" s="18">
        <v>8669952.1410003938</v>
      </c>
      <c r="FW55" s="18">
        <v>0</v>
      </c>
      <c r="FX55" s="18">
        <v>1079878771.5150013</v>
      </c>
      <c r="FY55" s="18">
        <v>0</v>
      </c>
      <c r="FZ55" s="80">
        <v>4930428517.761652</v>
      </c>
      <c r="GA55" s="80">
        <v>0</v>
      </c>
      <c r="GB55" s="18">
        <v>216231130.38850251</v>
      </c>
      <c r="GC55" s="18">
        <v>0</v>
      </c>
      <c r="GD55" s="18">
        <v>4714197387.3731499</v>
      </c>
      <c r="GE55" s="18">
        <v>0</v>
      </c>
      <c r="GF55" s="18">
        <v>536809.53000000049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6022614306.2849503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5340417.1400000146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5340780.6257143002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1114124.8000000464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359844322.07999998</v>
      </c>
      <c r="FO57" s="19">
        <v>0</v>
      </c>
      <c r="FP57" s="18">
        <v>17484.150000000005</v>
      </c>
      <c r="FQ57" s="18">
        <v>0</v>
      </c>
      <c r="FR57" s="18">
        <v>93785262.990000561</v>
      </c>
      <c r="FS57" s="18">
        <v>0</v>
      </c>
      <c r="FT57" s="80">
        <v>156448415.20999926</v>
      </c>
      <c r="FU57" s="80">
        <v>0</v>
      </c>
      <c r="FV57" s="18">
        <v>469751.0200000006</v>
      </c>
      <c r="FW57" s="18">
        <v>0</v>
      </c>
      <c r="FX57" s="18">
        <v>155978664.18999925</v>
      </c>
      <c r="FY57" s="18">
        <v>0</v>
      </c>
      <c r="FZ57" s="80">
        <v>109593159.73000012</v>
      </c>
      <c r="GA57" s="80">
        <v>0</v>
      </c>
      <c r="GB57" s="18">
        <v>12956877.830000004</v>
      </c>
      <c r="GC57" s="18">
        <v>0</v>
      </c>
      <c r="GD57" s="18">
        <v>96636281.900000125</v>
      </c>
      <c r="GE57" s="18">
        <v>0</v>
      </c>
      <c r="GF57" s="18">
        <v>59058806.559959501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220198.20000000004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420237451.63995945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171149.69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100143727.86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100314877.55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469383.21000000008</v>
      </c>
      <c r="DE59" s="18">
        <v>0</v>
      </c>
      <c r="DF59" s="18">
        <v>818602.32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84526008.410000011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85813993.940000013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0.01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13304708.675499998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13304708.675499998</v>
      </c>
      <c r="GA60" s="80">
        <v>0</v>
      </c>
      <c r="GB60" s="18">
        <v>0.01</v>
      </c>
      <c r="GC60" s="18">
        <v>0</v>
      </c>
      <c r="GD60" s="18">
        <v>13304708.665499998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3061734943.9401574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3075039652.725657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745862.84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290906222.50999999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291652085.34999996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210154.45</v>
      </c>
      <c r="DE62" s="18">
        <v>0</v>
      </c>
      <c r="DF62" s="18">
        <v>1163645.0699999998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2702441944.2199998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2703815743.7399998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1069903.74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82785107.930000007</v>
      </c>
      <c r="GM63" s="18">
        <v>2906841.95</v>
      </c>
      <c r="GN63" s="18">
        <v>3264671947.79</v>
      </c>
      <c r="GO63" s="18">
        <v>122486025.92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3348526959.46</v>
      </c>
      <c r="HU63" s="18">
        <v>125392867.87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31256712.399999581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8018847.4799999995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8018847.4799999995</v>
      </c>
      <c r="FU64" s="80">
        <v>0</v>
      </c>
      <c r="FV64" s="18">
        <v>8018847.4799999995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390478187.1000002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429753746.97999972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78767624.840000004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3759553338.3700004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3838320963.2100005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124336.35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48029498.960000001</v>
      </c>
      <c r="GO66" s="18">
        <v>1672227.79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48153835.310000002</v>
      </c>
      <c r="HU66" s="18">
        <v>1675084.8900000001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27550902.259999998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783663339.029899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811214241.28989899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133667592.51999982</v>
      </c>
      <c r="DE68" s="18">
        <v>0</v>
      </c>
      <c r="DF68" s="18">
        <v>102133104.10000002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146081128.22999999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146081128.22999999</v>
      </c>
      <c r="FU68" s="80">
        <v>0</v>
      </c>
      <c r="FV68" s="18">
        <v>21016546.100000001</v>
      </c>
      <c r="FW68" s="18">
        <v>0</v>
      </c>
      <c r="FX68" s="18">
        <v>125064582.13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1870440427.2399969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2252322252.0899968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333334097.00119323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7560887.9500000048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7563724.6800000053</v>
      </c>
      <c r="FU69" s="80">
        <v>0</v>
      </c>
      <c r="FV69" s="18">
        <v>243916.28</v>
      </c>
      <c r="FW69" s="18">
        <v>0</v>
      </c>
      <c r="FX69" s="18">
        <v>7319808.400000005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850254489.81888759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1191149474.7700806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2948.6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9744590.1899999995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9744590.1899999995</v>
      </c>
      <c r="FU70" s="80">
        <v>0</v>
      </c>
      <c r="FV70" s="18">
        <v>1820784.27</v>
      </c>
      <c r="FW70" s="18">
        <v>0</v>
      </c>
      <c r="FX70" s="18">
        <v>7923805.9199999999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2641836345.7800002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2651583884.5700002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524309.1399999999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50996925.550000012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51521234.690000013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17434805.320000008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50680241.240000024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50680241.240000024</v>
      </c>
      <c r="FU72" s="80">
        <v>0</v>
      </c>
      <c r="FV72" s="18">
        <v>0</v>
      </c>
      <c r="FW72" s="18">
        <v>0</v>
      </c>
      <c r="FX72" s="18">
        <v>50680241.240000024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133414983.37000003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201530029.93000007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12702964</v>
      </c>
      <c r="DE73" s="18">
        <v>0</v>
      </c>
      <c r="DF73" s="18">
        <v>77451188.799999997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321421067.50999993</v>
      </c>
      <c r="FO73" s="19">
        <v>0</v>
      </c>
      <c r="FP73" s="18">
        <v>64751.25</v>
      </c>
      <c r="FQ73" s="18">
        <v>0</v>
      </c>
      <c r="FR73" s="18">
        <v>352804.42</v>
      </c>
      <c r="FS73" s="18">
        <v>0</v>
      </c>
      <c r="FT73" s="80">
        <v>72231595.930000007</v>
      </c>
      <c r="FU73" s="80">
        <v>0</v>
      </c>
      <c r="FV73" s="18">
        <v>664961.47000000009</v>
      </c>
      <c r="FW73" s="18">
        <v>0</v>
      </c>
      <c r="FX73" s="18">
        <v>71566634.460000008</v>
      </c>
      <c r="FY73" s="18">
        <v>0</v>
      </c>
      <c r="FZ73" s="80">
        <v>248771915.90999994</v>
      </c>
      <c r="GA73" s="80">
        <v>0</v>
      </c>
      <c r="GB73" s="18">
        <v>1304498.4699999997</v>
      </c>
      <c r="GC73" s="18">
        <v>0</v>
      </c>
      <c r="GD73" s="18">
        <v>247467417.43999994</v>
      </c>
      <c r="GE73" s="18">
        <v>0</v>
      </c>
      <c r="GF73" s="18">
        <v>2676937.690002053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203998509.72999999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618250667.73000193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482151399.42999697</v>
      </c>
      <c r="DE74" s="18">
        <v>0</v>
      </c>
      <c r="DF74" s="18">
        <v>57831101.449999824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1699099.46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1699099.46</v>
      </c>
      <c r="FU74" s="80">
        <v>0</v>
      </c>
      <c r="FV74" s="18">
        <v>72812.62</v>
      </c>
      <c r="FW74" s="18">
        <v>0</v>
      </c>
      <c r="FX74" s="18">
        <v>1626286.8399999999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1713288889.0868599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2254970489.426857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5883941.6800000016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6140256377.2657156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6146140318.9457159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20032856091.037163</v>
      </c>
      <c r="E76" s="49">
        <v>76524648.934999973</v>
      </c>
      <c r="F76" s="49">
        <v>4178494284.5479851</v>
      </c>
      <c r="G76" s="49">
        <v>14721073.788401563</v>
      </c>
      <c r="H76" s="49">
        <v>8344172749.1905079</v>
      </c>
      <c r="I76" s="49">
        <v>25153661.143084269</v>
      </c>
      <c r="J76" s="49">
        <v>7510189057.2986708</v>
      </c>
      <c r="K76" s="49">
        <v>36649914.003514141</v>
      </c>
      <c r="L76" s="49">
        <v>2254054011.5578446</v>
      </c>
      <c r="M76" s="49">
        <v>1093902.0050000001</v>
      </c>
      <c r="N76" s="49">
        <v>2756842145.8400455</v>
      </c>
      <c r="O76" s="49">
        <v>776.48</v>
      </c>
      <c r="P76" s="49">
        <v>23949205.259999998</v>
      </c>
      <c r="Q76" s="49">
        <v>0</v>
      </c>
      <c r="R76" s="49">
        <v>146435239.49249992</v>
      </c>
      <c r="S76" s="49">
        <v>0</v>
      </c>
      <c r="T76" s="49">
        <v>89241999.401284009</v>
      </c>
      <c r="U76" s="49">
        <v>0</v>
      </c>
      <c r="V76" s="49">
        <v>38617001.82</v>
      </c>
      <c r="W76" s="49">
        <v>0</v>
      </c>
      <c r="X76" s="49">
        <v>257155</v>
      </c>
      <c r="Y76" s="49">
        <v>0</v>
      </c>
      <c r="Z76" s="49">
        <v>3253268234.2890925</v>
      </c>
      <c r="AA76" s="49">
        <v>16953810.831999999</v>
      </c>
      <c r="AB76" s="49">
        <v>9850572.2000000011</v>
      </c>
      <c r="AC76" s="49">
        <v>1002.74</v>
      </c>
      <c r="AD76" s="49">
        <v>1883743647.7338629</v>
      </c>
      <c r="AE76" s="49">
        <v>21924120.375999995</v>
      </c>
      <c r="AF76" s="49">
        <v>0</v>
      </c>
      <c r="AG76" s="49">
        <v>0</v>
      </c>
      <c r="AH76" s="49">
        <v>0</v>
      </c>
      <c r="AI76" s="49">
        <v>0</v>
      </c>
      <c r="AJ76" s="49">
        <v>49351687023.705597</v>
      </c>
      <c r="AK76" s="49">
        <v>984449.19</v>
      </c>
      <c r="AL76" s="49">
        <v>589117467.25731814</v>
      </c>
      <c r="AM76" s="49">
        <v>2460482.27</v>
      </c>
      <c r="AN76" s="49">
        <v>3760573114.8942533</v>
      </c>
      <c r="AO76" s="49">
        <v>12352208.520000001</v>
      </c>
      <c r="AP76" s="49">
        <v>42492837096.842636</v>
      </c>
      <c r="AQ76" s="49">
        <v>85300364.099999994</v>
      </c>
      <c r="AR76" s="49">
        <v>56313246.179998398</v>
      </c>
      <c r="AS76" s="49">
        <v>0</v>
      </c>
      <c r="AT76" s="49">
        <v>1838902131.1090822</v>
      </c>
      <c r="AU76" s="49">
        <v>2746082.1180000002</v>
      </c>
      <c r="AV76" s="49">
        <v>1811500091.5570357</v>
      </c>
      <c r="AW76" s="49">
        <v>3647955.5260000001</v>
      </c>
      <c r="AX76" s="49">
        <v>518748.89</v>
      </c>
      <c r="AY76" s="49">
        <v>515.02</v>
      </c>
      <c r="AZ76" s="49">
        <v>6989527.1900000004</v>
      </c>
      <c r="BA76" s="49">
        <v>0</v>
      </c>
      <c r="BB76" s="49">
        <v>137705195.12043047</v>
      </c>
      <c r="BC76" s="49">
        <v>832223.12100000004</v>
      </c>
      <c r="BD76" s="49">
        <v>852670558.99195385</v>
      </c>
      <c r="BE76" s="49">
        <v>2301464.878</v>
      </c>
      <c r="BF76" s="49">
        <v>10823875.65</v>
      </c>
      <c r="BG76" s="49">
        <v>0</v>
      </c>
      <c r="BH76" s="49">
        <v>140111660.47010008</v>
      </c>
      <c r="BI76" s="49">
        <v>0</v>
      </c>
      <c r="BJ76" s="49">
        <v>506736598.96999991</v>
      </c>
      <c r="BK76" s="49">
        <v>0</v>
      </c>
      <c r="BL76" s="49">
        <v>391829571.28942192</v>
      </c>
      <c r="BM76" s="49">
        <v>0</v>
      </c>
      <c r="BN76" s="49">
        <v>118377508.92000002</v>
      </c>
      <c r="BO76" s="49">
        <v>0</v>
      </c>
      <c r="BP76" s="49">
        <v>26441589.841699995</v>
      </c>
      <c r="BQ76" s="49">
        <v>0</v>
      </c>
      <c r="BR76" s="49">
        <v>7226982.0499999961</v>
      </c>
      <c r="BS76" s="49">
        <v>0</v>
      </c>
      <c r="BT76" s="49">
        <v>0</v>
      </c>
      <c r="BU76" s="49">
        <v>0</v>
      </c>
      <c r="BV76" s="49">
        <v>975072402.73649979</v>
      </c>
      <c r="BW76" s="49">
        <v>47571.27</v>
      </c>
      <c r="BX76" s="49">
        <v>8908235.8599999994</v>
      </c>
      <c r="BY76" s="49">
        <v>25000</v>
      </c>
      <c r="BZ76" s="49">
        <v>308231910.96999997</v>
      </c>
      <c r="CA76" s="49">
        <v>0</v>
      </c>
      <c r="CB76" s="49">
        <v>151638884.65049991</v>
      </c>
      <c r="CC76" s="49">
        <v>339524.304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5000515577.9637146</v>
      </c>
      <c r="CK76" s="49">
        <v>10677831.029999999</v>
      </c>
      <c r="CL76" s="49">
        <v>697509150.18328202</v>
      </c>
      <c r="CM76" s="49">
        <v>1132560.68</v>
      </c>
      <c r="CN76" s="49">
        <v>164714126.42889997</v>
      </c>
      <c r="CO76" s="49">
        <v>0</v>
      </c>
      <c r="CP76" s="49">
        <v>0</v>
      </c>
      <c r="CQ76" s="49">
        <v>0</v>
      </c>
      <c r="CR76" s="49">
        <v>102417492.88524909</v>
      </c>
      <c r="CS76" s="49">
        <v>47.12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46233507.159999996</v>
      </c>
      <c r="DA76" s="49">
        <v>0</v>
      </c>
      <c r="DB76" s="49">
        <v>2917430.79</v>
      </c>
      <c r="DC76" s="49">
        <v>3609.72</v>
      </c>
      <c r="DD76" s="49">
        <v>4031103155.0742269</v>
      </c>
      <c r="DE76" s="49">
        <v>5575546.8130000001</v>
      </c>
      <c r="DF76" s="49">
        <v>21144584.063809529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897254.30999999994</v>
      </c>
      <c r="DM76" s="49">
        <v>1256.3800000000001</v>
      </c>
      <c r="DN76" s="49">
        <v>596062544.65544772</v>
      </c>
      <c r="DO76" s="49">
        <v>10973003.75</v>
      </c>
      <c r="DP76" s="49">
        <v>82875512.799879879</v>
      </c>
      <c r="DQ76" s="49">
        <v>139505672.08004498</v>
      </c>
      <c r="DR76" s="49">
        <v>0</v>
      </c>
      <c r="DS76" s="49">
        <v>0</v>
      </c>
      <c r="DT76" s="49">
        <v>20960358.96508095</v>
      </c>
      <c r="DU76" s="49">
        <v>29859.66</v>
      </c>
      <c r="DV76" s="49">
        <v>872414171.38412595</v>
      </c>
      <c r="DW76" s="49">
        <v>0</v>
      </c>
      <c r="DX76" s="49">
        <v>1227674110.6094408</v>
      </c>
      <c r="DY76" s="49">
        <v>196845.31000000003</v>
      </c>
      <c r="DZ76" s="49">
        <v>0</v>
      </c>
      <c r="EA76" s="49">
        <v>0</v>
      </c>
      <c r="EB76" s="49">
        <v>3911851307.4643812</v>
      </c>
      <c r="EC76" s="49">
        <v>9645105.0949999988</v>
      </c>
      <c r="ED76" s="49">
        <v>381973719.7349</v>
      </c>
      <c r="EE76" s="49">
        <v>8973385.7429999989</v>
      </c>
      <c r="EF76" s="49">
        <v>1572760522.6341999</v>
      </c>
      <c r="EG76" s="49">
        <v>8729641.3210000005</v>
      </c>
      <c r="EH76" s="49">
        <v>3983385089.8743348</v>
      </c>
      <c r="EI76" s="49">
        <v>7558692.9710000008</v>
      </c>
      <c r="EJ76" s="49">
        <v>0</v>
      </c>
      <c r="EK76" s="49">
        <v>0</v>
      </c>
      <c r="EL76" s="49">
        <v>109523.7</v>
      </c>
      <c r="EM76" s="49">
        <v>0</v>
      </c>
      <c r="EN76" s="49">
        <v>655315129.6099999</v>
      </c>
      <c r="EO76" s="49">
        <v>40721.1</v>
      </c>
      <c r="EP76" s="49">
        <v>26757721</v>
      </c>
      <c r="EQ76" s="49">
        <v>0</v>
      </c>
      <c r="ER76" s="49">
        <v>0</v>
      </c>
      <c r="ES76" s="49">
        <v>0</v>
      </c>
      <c r="ET76" s="49">
        <v>244677.72</v>
      </c>
      <c r="EU76" s="49">
        <v>0</v>
      </c>
      <c r="EV76" s="49">
        <v>250471406.78999996</v>
      </c>
      <c r="EW76" s="49">
        <v>0</v>
      </c>
      <c r="EX76" s="49">
        <v>6843549746.7899599</v>
      </c>
      <c r="EY76" s="49">
        <v>0</v>
      </c>
      <c r="EZ76" s="49">
        <v>55041158.239999995</v>
      </c>
      <c r="FA76" s="49">
        <v>0</v>
      </c>
      <c r="FB76" s="49">
        <v>2388900692.7999997</v>
      </c>
      <c r="FC76" s="49">
        <v>0</v>
      </c>
      <c r="FD76" s="49">
        <v>1025404.02</v>
      </c>
      <c r="FE76" s="49">
        <v>0</v>
      </c>
      <c r="FF76" s="49">
        <v>0</v>
      </c>
      <c r="FG76" s="49">
        <v>0</v>
      </c>
      <c r="FH76" s="49">
        <v>53673848.419999994</v>
      </c>
      <c r="FI76" s="49">
        <v>3</v>
      </c>
      <c r="FJ76" s="49">
        <v>345409051.90000004</v>
      </c>
      <c r="FK76" s="49">
        <v>0</v>
      </c>
      <c r="FL76" s="49">
        <v>122433242.75047614</v>
      </c>
      <c r="FM76" s="49">
        <v>0</v>
      </c>
      <c r="FN76" s="49">
        <v>31594829842.808998</v>
      </c>
      <c r="FO76" s="49">
        <v>6825978.330000001</v>
      </c>
      <c r="FP76" s="49">
        <v>112376897.8949869</v>
      </c>
      <c r="FQ76" s="49">
        <v>600</v>
      </c>
      <c r="FR76" s="49">
        <v>613746392.99230433</v>
      </c>
      <c r="FS76" s="49">
        <v>0</v>
      </c>
      <c r="FT76" s="49">
        <v>8372458677.1288996</v>
      </c>
      <c r="FU76" s="49">
        <v>0</v>
      </c>
      <c r="FV76" s="49">
        <v>664200935.9899838</v>
      </c>
      <c r="FW76" s="49">
        <v>0</v>
      </c>
      <c r="FX76" s="49">
        <v>7708257741.1389151</v>
      </c>
      <c r="FY76" s="49">
        <v>0</v>
      </c>
      <c r="FZ76" s="49">
        <v>22496247874.792809</v>
      </c>
      <c r="GA76" s="49">
        <v>6825378.330000001</v>
      </c>
      <c r="GB76" s="49">
        <v>4602498555.5483456</v>
      </c>
      <c r="GC76" s="49">
        <v>1901649.52</v>
      </c>
      <c r="GD76" s="49">
        <v>17893749319.244465</v>
      </c>
      <c r="GE76" s="49">
        <v>4923728.8100000005</v>
      </c>
      <c r="GF76" s="49">
        <v>1118242612.2747233</v>
      </c>
      <c r="GG76" s="49">
        <v>167053.73000000001</v>
      </c>
      <c r="GH76" s="49">
        <v>625149797.42320895</v>
      </c>
      <c r="GI76" s="49">
        <v>0</v>
      </c>
      <c r="GJ76" s="49">
        <v>753186.33000000007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200832645386.33664</v>
      </c>
      <c r="HU76" s="49">
        <v>437572915.51804489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1127182212.2811899</v>
      </c>
      <c r="DE77" s="49">
        <v>2857.1</v>
      </c>
      <c r="DF77" s="49">
        <v>239397641.73999983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918354892.81550002</v>
      </c>
      <c r="FO77" s="49">
        <v>0</v>
      </c>
      <c r="FP77" s="49">
        <v>82235.400000000009</v>
      </c>
      <c r="FQ77" s="49">
        <v>0</v>
      </c>
      <c r="FR77" s="49">
        <v>94138067.410000563</v>
      </c>
      <c r="FS77" s="49">
        <v>0</v>
      </c>
      <c r="FT77" s="49">
        <v>452467642.41999924</v>
      </c>
      <c r="FU77" s="49">
        <v>0</v>
      </c>
      <c r="FV77" s="49">
        <v>32307619.240000002</v>
      </c>
      <c r="FW77" s="49">
        <v>0</v>
      </c>
      <c r="FX77" s="49">
        <v>420160023.17999923</v>
      </c>
      <c r="FY77" s="49">
        <v>0</v>
      </c>
      <c r="FZ77" s="49">
        <v>371666947.58550006</v>
      </c>
      <c r="GA77" s="49">
        <v>0</v>
      </c>
      <c r="GB77" s="49">
        <v>14261376.310000004</v>
      </c>
      <c r="GC77" s="49">
        <v>0</v>
      </c>
      <c r="GD77" s="49">
        <v>357405571.27550006</v>
      </c>
      <c r="GE77" s="49">
        <v>0</v>
      </c>
      <c r="GF77" s="49">
        <v>61735744.249961555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82785108.030000001</v>
      </c>
      <c r="GM77" s="49">
        <v>2906841.95</v>
      </c>
      <c r="GN77" s="49">
        <v>28096196721.371517</v>
      </c>
      <c r="GO77" s="49">
        <v>124158253.71000001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30525652683.973888</v>
      </c>
      <c r="HU77" s="49">
        <v>127067952.76000001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20032856091.037163</v>
      </c>
      <c r="E78" s="49">
        <v>76524648.934999973</v>
      </c>
      <c r="F78" s="49">
        <v>4178494284.5479851</v>
      </c>
      <c r="G78" s="49">
        <v>14721073.788401563</v>
      </c>
      <c r="H78" s="49">
        <v>8344172749.1905079</v>
      </c>
      <c r="I78" s="49">
        <v>25153661.143084269</v>
      </c>
      <c r="J78" s="49">
        <v>7510189057.2986708</v>
      </c>
      <c r="K78" s="49">
        <v>36649914.003514141</v>
      </c>
      <c r="L78" s="49">
        <v>2254054011.5578446</v>
      </c>
      <c r="M78" s="49">
        <v>1093902.0050000001</v>
      </c>
      <c r="N78" s="49">
        <v>2756842145.8400455</v>
      </c>
      <c r="O78" s="49">
        <v>776.48</v>
      </c>
      <c r="P78" s="49">
        <v>23949205.259999998</v>
      </c>
      <c r="Q78" s="49">
        <v>0</v>
      </c>
      <c r="R78" s="49">
        <v>146435239.49249992</v>
      </c>
      <c r="S78" s="49">
        <v>0</v>
      </c>
      <c r="T78" s="49">
        <v>89241999.401284009</v>
      </c>
      <c r="U78" s="49">
        <v>0</v>
      </c>
      <c r="V78" s="49">
        <v>38617001.82</v>
      </c>
      <c r="W78" s="49">
        <v>0</v>
      </c>
      <c r="X78" s="49">
        <v>257155</v>
      </c>
      <c r="Y78" s="49">
        <v>0</v>
      </c>
      <c r="Z78" s="49">
        <v>3253268234.2890925</v>
      </c>
      <c r="AA78" s="49">
        <v>16953810.831999999</v>
      </c>
      <c r="AB78" s="49">
        <v>9850572.2000000011</v>
      </c>
      <c r="AC78" s="49">
        <v>1002.74</v>
      </c>
      <c r="AD78" s="49">
        <v>1883743647.7338629</v>
      </c>
      <c r="AE78" s="49">
        <v>21924120.375999995</v>
      </c>
      <c r="AF78" s="49">
        <v>0</v>
      </c>
      <c r="AG78" s="49">
        <v>0</v>
      </c>
      <c r="AH78" s="49">
        <v>0</v>
      </c>
      <c r="AI78" s="49">
        <v>0</v>
      </c>
      <c r="AJ78" s="49">
        <v>49351687023.705597</v>
      </c>
      <c r="AK78" s="49">
        <v>984449.19</v>
      </c>
      <c r="AL78" s="49">
        <v>589117467.25731814</v>
      </c>
      <c r="AM78" s="49">
        <v>2460482.27</v>
      </c>
      <c r="AN78" s="49">
        <v>3760573114.8942533</v>
      </c>
      <c r="AO78" s="49">
        <v>12352208.520000001</v>
      </c>
      <c r="AP78" s="49">
        <v>42492837096.842636</v>
      </c>
      <c r="AQ78" s="49">
        <v>85300364.099999994</v>
      </c>
      <c r="AR78" s="49">
        <v>56313246.179998398</v>
      </c>
      <c r="AS78" s="49">
        <v>0</v>
      </c>
      <c r="AT78" s="49">
        <v>1838902131.1090822</v>
      </c>
      <c r="AU78" s="49">
        <v>2746082.1180000002</v>
      </c>
      <c r="AV78" s="49">
        <v>1811500091.5570357</v>
      </c>
      <c r="AW78" s="49">
        <v>3647955.5260000001</v>
      </c>
      <c r="AX78" s="49">
        <v>518748.89</v>
      </c>
      <c r="AY78" s="49">
        <v>515.02</v>
      </c>
      <c r="AZ78" s="49">
        <v>6989527.1900000004</v>
      </c>
      <c r="BA78" s="49">
        <v>0</v>
      </c>
      <c r="BB78" s="49">
        <v>137705195.12043047</v>
      </c>
      <c r="BC78" s="49">
        <v>832223.12100000004</v>
      </c>
      <c r="BD78" s="49">
        <v>852670558.99195385</v>
      </c>
      <c r="BE78" s="49">
        <v>2301464.878</v>
      </c>
      <c r="BF78" s="49">
        <v>10823875.65</v>
      </c>
      <c r="BG78" s="49">
        <v>0</v>
      </c>
      <c r="BH78" s="49">
        <v>140111660.47010008</v>
      </c>
      <c r="BI78" s="49">
        <v>0</v>
      </c>
      <c r="BJ78" s="49">
        <v>506736598.96999991</v>
      </c>
      <c r="BK78" s="49">
        <v>0</v>
      </c>
      <c r="BL78" s="49">
        <v>391829571.28942192</v>
      </c>
      <c r="BM78" s="49">
        <v>0</v>
      </c>
      <c r="BN78" s="49">
        <v>118377508.92000002</v>
      </c>
      <c r="BO78" s="49">
        <v>0</v>
      </c>
      <c r="BP78" s="49">
        <v>26441589.841699995</v>
      </c>
      <c r="BQ78" s="49">
        <v>0</v>
      </c>
      <c r="BR78" s="49">
        <v>7226982.0499999961</v>
      </c>
      <c r="BS78" s="49">
        <v>0</v>
      </c>
      <c r="BT78" s="49">
        <v>0</v>
      </c>
      <c r="BU78" s="49">
        <v>0</v>
      </c>
      <c r="BV78" s="49">
        <v>975072402.73649979</v>
      </c>
      <c r="BW78" s="49">
        <v>47571.27</v>
      </c>
      <c r="BX78" s="49">
        <v>8908235.8599999994</v>
      </c>
      <c r="BY78" s="49">
        <v>25000</v>
      </c>
      <c r="BZ78" s="49">
        <v>308231910.96999997</v>
      </c>
      <c r="CA78" s="49">
        <v>0</v>
      </c>
      <c r="CB78" s="49">
        <v>151638884.65049991</v>
      </c>
      <c r="CC78" s="49">
        <v>339524.304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5000515577.9637146</v>
      </c>
      <c r="CK78" s="49">
        <v>10677831.029999999</v>
      </c>
      <c r="CL78" s="49">
        <v>697509150.18328202</v>
      </c>
      <c r="CM78" s="49">
        <v>1132560.68</v>
      </c>
      <c r="CN78" s="49">
        <v>164714126.42889997</v>
      </c>
      <c r="CO78" s="49">
        <v>0</v>
      </c>
      <c r="CP78" s="49">
        <v>0</v>
      </c>
      <c r="CQ78" s="49">
        <v>0</v>
      </c>
      <c r="CR78" s="49">
        <v>102417492.88524909</v>
      </c>
      <c r="CS78" s="49">
        <v>47.12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46233507.159999996</v>
      </c>
      <c r="DA78" s="49">
        <v>0</v>
      </c>
      <c r="DB78" s="49">
        <v>2917430.79</v>
      </c>
      <c r="DC78" s="49">
        <v>3609.72</v>
      </c>
      <c r="DD78" s="49">
        <v>5158285367.3554173</v>
      </c>
      <c r="DE78" s="49">
        <v>5578403.9129999997</v>
      </c>
      <c r="DF78" s="49">
        <v>260542225.80380934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897254.30999999994</v>
      </c>
      <c r="DM78" s="49">
        <v>1256.3800000000001</v>
      </c>
      <c r="DN78" s="49">
        <v>596062544.65544772</v>
      </c>
      <c r="DO78" s="49">
        <v>10973003.75</v>
      </c>
      <c r="DP78" s="49">
        <v>82875512.799879879</v>
      </c>
      <c r="DQ78" s="49">
        <v>139505672.08004498</v>
      </c>
      <c r="DR78" s="49">
        <v>0</v>
      </c>
      <c r="DS78" s="49">
        <v>0</v>
      </c>
      <c r="DT78" s="49">
        <v>20960358.96508095</v>
      </c>
      <c r="DU78" s="49">
        <v>29859.66</v>
      </c>
      <c r="DV78" s="49">
        <v>872414171.38412595</v>
      </c>
      <c r="DW78" s="49">
        <v>0</v>
      </c>
      <c r="DX78" s="49">
        <v>1227674110.6094408</v>
      </c>
      <c r="DY78" s="49">
        <v>196845.31000000003</v>
      </c>
      <c r="DZ78" s="49">
        <v>0</v>
      </c>
      <c r="EA78" s="49">
        <v>0</v>
      </c>
      <c r="EB78" s="49">
        <v>3911851307.4643812</v>
      </c>
      <c r="EC78" s="49">
        <v>9645105.0949999988</v>
      </c>
      <c r="ED78" s="49">
        <v>381973719.7349</v>
      </c>
      <c r="EE78" s="49">
        <v>8973385.7429999989</v>
      </c>
      <c r="EF78" s="49">
        <v>1572760522.6341999</v>
      </c>
      <c r="EG78" s="49">
        <v>8729641.3210000005</v>
      </c>
      <c r="EH78" s="49">
        <v>3983385089.8743348</v>
      </c>
      <c r="EI78" s="49">
        <v>7558692.9710000008</v>
      </c>
      <c r="EJ78" s="49">
        <v>0</v>
      </c>
      <c r="EK78" s="49">
        <v>0</v>
      </c>
      <c r="EL78" s="49">
        <v>109523.7</v>
      </c>
      <c r="EM78" s="49">
        <v>0</v>
      </c>
      <c r="EN78" s="49">
        <v>655315129.6099999</v>
      </c>
      <c r="EO78" s="49">
        <v>40721.1</v>
      </c>
      <c r="EP78" s="49">
        <v>26757721</v>
      </c>
      <c r="EQ78" s="49">
        <v>0</v>
      </c>
      <c r="ER78" s="49">
        <v>0</v>
      </c>
      <c r="ES78" s="49">
        <v>0</v>
      </c>
      <c r="ET78" s="49">
        <v>244677.72</v>
      </c>
      <c r="EU78" s="49">
        <v>0</v>
      </c>
      <c r="EV78" s="49">
        <v>250471406.78999996</v>
      </c>
      <c r="EW78" s="49">
        <v>0</v>
      </c>
      <c r="EX78" s="49">
        <v>6843549746.7899599</v>
      </c>
      <c r="EY78" s="49">
        <v>0</v>
      </c>
      <c r="EZ78" s="49">
        <v>55041158.239999995</v>
      </c>
      <c r="FA78" s="49">
        <v>0</v>
      </c>
      <c r="FB78" s="49">
        <v>2388900692.7999997</v>
      </c>
      <c r="FC78" s="49">
        <v>0</v>
      </c>
      <c r="FD78" s="49">
        <v>1025404.02</v>
      </c>
      <c r="FE78" s="49">
        <v>0</v>
      </c>
      <c r="FF78" s="49">
        <v>0</v>
      </c>
      <c r="FG78" s="49">
        <v>0</v>
      </c>
      <c r="FH78" s="49">
        <v>53673848.419999994</v>
      </c>
      <c r="FI78" s="49">
        <v>3</v>
      </c>
      <c r="FJ78" s="49">
        <v>345409051.90000004</v>
      </c>
      <c r="FK78" s="49">
        <v>0</v>
      </c>
      <c r="FL78" s="49">
        <v>122433606.23619042</v>
      </c>
      <c r="FM78" s="49">
        <v>0</v>
      </c>
      <c r="FN78" s="49">
        <v>32513184735.624496</v>
      </c>
      <c r="FO78" s="49">
        <v>6825978.330000001</v>
      </c>
      <c r="FP78" s="49">
        <v>112459133.2949869</v>
      </c>
      <c r="FQ78" s="49">
        <v>600</v>
      </c>
      <c r="FR78" s="49">
        <v>707884460.40230489</v>
      </c>
      <c r="FS78" s="49">
        <v>0</v>
      </c>
      <c r="FT78" s="49">
        <v>8824926319.5488987</v>
      </c>
      <c r="FU78" s="49">
        <v>0</v>
      </c>
      <c r="FV78" s="49">
        <v>696508555.22998381</v>
      </c>
      <c r="FW78" s="49">
        <v>0</v>
      </c>
      <c r="FX78" s="49">
        <v>8128417764.3189144</v>
      </c>
      <c r="FY78" s="49">
        <v>0</v>
      </c>
      <c r="FZ78" s="49">
        <v>22867914822.378307</v>
      </c>
      <c r="GA78" s="49">
        <v>6825378.330000001</v>
      </c>
      <c r="GB78" s="49">
        <v>4616759931.858346</v>
      </c>
      <c r="GC78" s="49">
        <v>1901649.52</v>
      </c>
      <c r="GD78" s="49">
        <v>18251154890.519966</v>
      </c>
      <c r="GE78" s="49">
        <v>4923728.8100000005</v>
      </c>
      <c r="GF78" s="49">
        <v>1179978356.5246849</v>
      </c>
      <c r="GG78" s="49">
        <v>167053.73000000001</v>
      </c>
      <c r="GH78" s="49">
        <v>625149797.42320895</v>
      </c>
      <c r="GI78" s="49">
        <v>0</v>
      </c>
      <c r="GJ78" s="49">
        <v>753186.33000000007</v>
      </c>
      <c r="GK78" s="49">
        <v>0</v>
      </c>
      <c r="GL78" s="49">
        <v>82785108.030000001</v>
      </c>
      <c r="GM78" s="49">
        <v>2906841.95</v>
      </c>
      <c r="GN78" s="49">
        <v>28096196721.371517</v>
      </c>
      <c r="GO78" s="49">
        <v>124158253.71000001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231358298070.31052</v>
      </c>
      <c r="HU78" s="49">
        <v>564640868.27804494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2"/>
  <sheetViews>
    <sheetView showGridLines="0" zoomScale="80" zoomScaleNormal="80" workbookViewId="0">
      <pane xSplit="3" ySplit="6" topLeftCell="D7" activePane="bottomRight" state="frozen"/>
      <selection activeCell="HK52" sqref="HK52"/>
      <selection pane="topRight" activeCell="HK52" sqref="HK52"/>
      <selection pane="bottomLeft" activeCell="HK52" sqref="HK52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363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43821385.689999998</v>
      </c>
      <c r="E7" s="19">
        <v>129282324.81</v>
      </c>
      <c r="F7" s="18">
        <v>0</v>
      </c>
      <c r="G7" s="18">
        <v>0</v>
      </c>
      <c r="H7" s="18">
        <v>0</v>
      </c>
      <c r="I7" s="18">
        <v>0</v>
      </c>
      <c r="J7" s="18">
        <v>43821385.689999998</v>
      </c>
      <c r="K7" s="18">
        <v>129282324.81</v>
      </c>
      <c r="L7" s="18">
        <v>3450301.9</v>
      </c>
      <c r="M7" s="18">
        <v>58270420.020000003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22592032.68</v>
      </c>
      <c r="AA7" s="18">
        <v>24962728.120000001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1748506.99</v>
      </c>
      <c r="AU7" s="18">
        <v>240365.1</v>
      </c>
      <c r="AV7" s="18">
        <v>80518627.959999993</v>
      </c>
      <c r="AW7" s="18">
        <v>71370931.530000001</v>
      </c>
      <c r="AX7" s="18">
        <v>0</v>
      </c>
      <c r="AY7" s="18">
        <v>0</v>
      </c>
      <c r="AZ7" s="18">
        <v>912847.6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329983.31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30823844.829999998</v>
      </c>
      <c r="BW7" s="18">
        <v>57401637.670000002</v>
      </c>
      <c r="BX7" s="18">
        <v>0</v>
      </c>
      <c r="BY7" s="18">
        <v>0</v>
      </c>
      <c r="BZ7" s="18">
        <v>0</v>
      </c>
      <c r="CA7" s="18">
        <v>0</v>
      </c>
      <c r="CB7" s="18">
        <v>1525686.27</v>
      </c>
      <c r="CC7" s="18">
        <v>3338923.08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5722124.5499999998</v>
      </c>
      <c r="CK7" s="18">
        <v>3122953.88</v>
      </c>
      <c r="CL7" s="18">
        <v>1128904.48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321101.56</v>
      </c>
      <c r="DE7" s="18">
        <v>10388555.75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185320204.30000001</v>
      </c>
      <c r="ED7" s="18">
        <v>89824.53</v>
      </c>
      <c r="EE7" s="18">
        <v>-295402.62</v>
      </c>
      <c r="EF7" s="18">
        <v>15203007.18</v>
      </c>
      <c r="EG7" s="18">
        <v>159398725.81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16225716.33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476275.08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271814207.06999999</v>
      </c>
      <c r="HU7" s="18">
        <v>710277995.48000014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105189603.04000001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105189603.04000001</v>
      </c>
      <c r="K8" s="18">
        <v>0</v>
      </c>
      <c r="L8" s="18">
        <v>29103914.52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15820535.199999999</v>
      </c>
      <c r="AA8" s="18">
        <v>0</v>
      </c>
      <c r="AB8" s="18">
        <v>0</v>
      </c>
      <c r="AC8" s="18">
        <v>0</v>
      </c>
      <c r="AD8" s="18">
        <v>4765128.63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354787925.26999998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16850.189999999999</v>
      </c>
      <c r="AU8" s="18">
        <v>0</v>
      </c>
      <c r="AV8" s="18">
        <v>25857.68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38761.78</v>
      </c>
      <c r="BC8" s="18">
        <v>0</v>
      </c>
      <c r="BD8" s="18">
        <v>1075272.08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1730366.91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2040.33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12463063.42</v>
      </c>
      <c r="EC8" s="18">
        <v>0</v>
      </c>
      <c r="ED8" s="18">
        <v>95460.83</v>
      </c>
      <c r="EE8" s="18">
        <v>0</v>
      </c>
      <c r="EF8" s="18">
        <v>3471192.93</v>
      </c>
      <c r="EG8" s="18">
        <v>0</v>
      </c>
      <c r="EH8" s="18">
        <v>402561.34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267863.2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2493689.52</v>
      </c>
      <c r="EW8" s="18">
        <v>0</v>
      </c>
      <c r="EX8" s="18">
        <v>68366451.299999997</v>
      </c>
      <c r="EY8" s="18">
        <v>0</v>
      </c>
      <c r="EZ8" s="18">
        <v>550411.54</v>
      </c>
      <c r="FA8" s="18">
        <v>0</v>
      </c>
      <c r="FB8" s="18">
        <v>23894336.309999999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536574.94999999995</v>
      </c>
      <c r="FI8" s="18">
        <v>0</v>
      </c>
      <c r="FJ8" s="18">
        <v>3460273.12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628558134.08999979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510063.46000000113</v>
      </c>
      <c r="E9" s="19">
        <v>1043512.2499999991</v>
      </c>
      <c r="F9" s="18">
        <v>0</v>
      </c>
      <c r="G9" s="18">
        <v>0</v>
      </c>
      <c r="H9" s="18">
        <v>510063.46000000113</v>
      </c>
      <c r="I9" s="18">
        <v>1043512.2499999991</v>
      </c>
      <c r="J9" s="18">
        <v>0</v>
      </c>
      <c r="K9" s="18">
        <v>0</v>
      </c>
      <c r="L9" s="18">
        <v>1287265.97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245875.84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383762220.48000002</v>
      </c>
      <c r="AK9" s="18">
        <v>0</v>
      </c>
      <c r="AL9" s="18">
        <v>36499637.909999996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14289099.02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-1704.24</v>
      </c>
      <c r="BC9" s="18">
        <v>0</v>
      </c>
      <c r="BD9" s="18">
        <v>29087.81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1069678.8700000001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8730.91</v>
      </c>
      <c r="EC9" s="18">
        <v>0</v>
      </c>
      <c r="ED9" s="18">
        <v>0</v>
      </c>
      <c r="EE9" s="18">
        <v>0</v>
      </c>
      <c r="EF9" s="18">
        <v>5895715.1100000003</v>
      </c>
      <c r="EG9" s="18">
        <v>8036243.3300000001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315054.08000000002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5160547.74</v>
      </c>
      <c r="EW9" s="18">
        <v>0</v>
      </c>
      <c r="EX9" s="18">
        <v>92840499.780000001</v>
      </c>
      <c r="EY9" s="18">
        <v>0</v>
      </c>
      <c r="EZ9" s="18">
        <v>560312.43999999994</v>
      </c>
      <c r="FA9" s="18">
        <v>0</v>
      </c>
      <c r="FB9" s="18">
        <v>26193273.93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0</v>
      </c>
      <c r="FJ9" s="18">
        <v>4676803.1900000004</v>
      </c>
      <c r="FK9" s="18">
        <v>0</v>
      </c>
      <c r="FL9" s="18">
        <v>0</v>
      </c>
      <c r="FM9" s="18">
        <v>0</v>
      </c>
      <c r="FN9" s="19">
        <v>2395012.4699985497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2395012.4699985497</v>
      </c>
      <c r="FU9" s="80">
        <v>0</v>
      </c>
      <c r="FV9" s="18">
        <v>2395012.4699985497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576298288.19999862</v>
      </c>
      <c r="HU9" s="18">
        <v>9079755.5799999982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39626680.989999995</v>
      </c>
      <c r="E10" s="19">
        <v>546232939.82999992</v>
      </c>
      <c r="F10" s="18">
        <v>6389945.4957953012</v>
      </c>
      <c r="G10" s="18">
        <v>88397342.723703012</v>
      </c>
      <c r="H10" s="18">
        <v>18369003.413241722</v>
      </c>
      <c r="I10" s="18">
        <v>256770331.04199556</v>
      </c>
      <c r="J10" s="18">
        <v>14867732.080962975</v>
      </c>
      <c r="K10" s="18">
        <v>201065266.06430131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299957.87000000098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22893561.870000001</v>
      </c>
      <c r="AA10" s="18">
        <v>52411968.039999999</v>
      </c>
      <c r="AB10" s="18">
        <v>0</v>
      </c>
      <c r="AC10" s="18">
        <v>0</v>
      </c>
      <c r="AD10" s="18">
        <v>4046218.06</v>
      </c>
      <c r="AE10" s="18">
        <v>102782239.95999999</v>
      </c>
      <c r="AF10" s="18">
        <v>0</v>
      </c>
      <c r="AG10" s="18">
        <v>0</v>
      </c>
      <c r="AH10" s="18">
        <v>0</v>
      </c>
      <c r="AI10" s="18">
        <v>0</v>
      </c>
      <c r="AJ10" s="18">
        <v>453233743.13</v>
      </c>
      <c r="AK10" s="18">
        <v>327887.64</v>
      </c>
      <c r="AL10" s="18">
        <v>151515184.25</v>
      </c>
      <c r="AM10" s="18">
        <v>0</v>
      </c>
      <c r="AN10" s="18">
        <v>0</v>
      </c>
      <c r="AO10" s="18">
        <v>144258359.97999999</v>
      </c>
      <c r="AP10" s="18">
        <v>0</v>
      </c>
      <c r="AQ10" s="18">
        <v>68111650.909999996</v>
      </c>
      <c r="AR10" s="18">
        <v>0</v>
      </c>
      <c r="AS10" s="18">
        <v>0</v>
      </c>
      <c r="AT10" s="18">
        <v>1145.45</v>
      </c>
      <c r="AU10" s="18">
        <v>14116649.6</v>
      </c>
      <c r="AV10" s="18">
        <v>6374038.0099999998</v>
      </c>
      <c r="AW10" s="18">
        <v>45299170.039999999</v>
      </c>
      <c r="AX10" s="18">
        <v>0</v>
      </c>
      <c r="AY10" s="18">
        <v>101212.83</v>
      </c>
      <c r="AZ10" s="18">
        <v>0</v>
      </c>
      <c r="BA10" s="18">
        <v>0</v>
      </c>
      <c r="BB10" s="18">
        <v>0</v>
      </c>
      <c r="BC10" s="18">
        <v>1315060.06</v>
      </c>
      <c r="BD10" s="18">
        <v>0</v>
      </c>
      <c r="BE10" s="18">
        <v>2036208.02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41896899.159999996</v>
      </c>
      <c r="BL10" s="18">
        <v>0</v>
      </c>
      <c r="BM10" s="18">
        <v>7186286.1799999997</v>
      </c>
      <c r="BN10" s="18">
        <v>0</v>
      </c>
      <c r="BO10" s="18">
        <v>0</v>
      </c>
      <c r="BP10" s="18">
        <v>4369431.92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6663679.0499999998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15446200.880000001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7198023.3899999997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23690576.530000001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6873317.7400000002</v>
      </c>
      <c r="ED10" s="18">
        <v>0</v>
      </c>
      <c r="EE10" s="18">
        <v>1054458.28</v>
      </c>
      <c r="EF10" s="18">
        <v>12462352.17</v>
      </c>
      <c r="EG10" s="18">
        <v>15304048.449999999</v>
      </c>
      <c r="EH10" s="18">
        <v>0</v>
      </c>
      <c r="EI10" s="18">
        <v>1766723.91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524882.44999999995</v>
      </c>
      <c r="EQ10" s="18">
        <v>0</v>
      </c>
      <c r="ER10" s="18">
        <v>0</v>
      </c>
      <c r="ES10" s="18">
        <v>0</v>
      </c>
      <c r="ET10" s="18">
        <v>0</v>
      </c>
      <c r="EU10" s="18">
        <v>71278619.519999996</v>
      </c>
      <c r="EV10" s="18">
        <v>6431146.29</v>
      </c>
      <c r="EW10" s="18">
        <v>0</v>
      </c>
      <c r="EX10" s="18">
        <v>172134917.99000001</v>
      </c>
      <c r="EY10" s="18">
        <v>0</v>
      </c>
      <c r="EZ10" s="18">
        <v>1075810.1499999999</v>
      </c>
      <c r="FA10" s="18">
        <v>0</v>
      </c>
      <c r="FB10" s="18">
        <v>44088800.789999999</v>
      </c>
      <c r="FC10" s="18">
        <v>0</v>
      </c>
      <c r="FD10" s="18">
        <v>0</v>
      </c>
      <c r="FE10" s="18">
        <v>8502326.3000000007</v>
      </c>
      <c r="FF10" s="18">
        <v>0</v>
      </c>
      <c r="FG10" s="18">
        <v>0</v>
      </c>
      <c r="FH10" s="18">
        <v>987346.24</v>
      </c>
      <c r="FI10" s="18">
        <v>0</v>
      </c>
      <c r="FJ10" s="18">
        <v>7160464.5099999998</v>
      </c>
      <c r="FK10" s="18">
        <v>0</v>
      </c>
      <c r="FL10" s="18">
        <v>0</v>
      </c>
      <c r="FM10" s="18">
        <v>0</v>
      </c>
      <c r="FN10" s="19">
        <v>0</v>
      </c>
      <c r="FO10" s="19">
        <v>34557299.259999998</v>
      </c>
      <c r="FP10" s="18">
        <v>0</v>
      </c>
      <c r="FQ10" s="18">
        <v>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34556908.780000001</v>
      </c>
      <c r="GB10" s="18">
        <v>0</v>
      </c>
      <c r="GC10" s="18">
        <v>9333874.4900000002</v>
      </c>
      <c r="GD10" s="18">
        <v>0</v>
      </c>
      <c r="GE10" s="18">
        <v>25223034.289999999</v>
      </c>
      <c r="GF10" s="18">
        <v>0</v>
      </c>
      <c r="GG10" s="18">
        <v>418334.98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927103721.96999991</v>
      </c>
      <c r="HU10" s="18">
        <v>1219139525.8099997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110.01</v>
      </c>
      <c r="E11" s="19">
        <v>0</v>
      </c>
      <c r="F11" s="18">
        <v>110.01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229872289.78999999</v>
      </c>
      <c r="AK11" s="18">
        <v>0</v>
      </c>
      <c r="AL11" s="18">
        <v>13160526.779999999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413114.55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-165.75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267820.7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2482273.83</v>
      </c>
      <c r="EW11" s="18">
        <v>0</v>
      </c>
      <c r="EX11" s="18">
        <v>69322849.209999993</v>
      </c>
      <c r="EY11" s="18">
        <v>0</v>
      </c>
      <c r="EZ11" s="18">
        <v>503416.98</v>
      </c>
      <c r="FA11" s="18">
        <v>0</v>
      </c>
      <c r="FB11" s="18">
        <v>22273976.600000001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536312.68000000005</v>
      </c>
      <c r="FI11" s="18">
        <v>0</v>
      </c>
      <c r="FJ11" s="18">
        <v>3331614.98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342187115.26000005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7840009.8399999999</v>
      </c>
      <c r="E13" s="19">
        <v>0</v>
      </c>
      <c r="F13" s="18">
        <v>0</v>
      </c>
      <c r="G13" s="18">
        <v>0</v>
      </c>
      <c r="H13" s="18">
        <v>4286725.2</v>
      </c>
      <c r="I13" s="18">
        <v>0</v>
      </c>
      <c r="J13" s="18">
        <v>3553284.64</v>
      </c>
      <c r="K13" s="18">
        <v>0</v>
      </c>
      <c r="L13" s="18">
        <v>294269.55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176047283.6748862</v>
      </c>
      <c r="AK13" s="18">
        <v>0</v>
      </c>
      <c r="AL13" s="18">
        <v>2730691.4068479999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0.56999999999999995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46431.360000000001</v>
      </c>
      <c r="BC13" s="18">
        <v>0</v>
      </c>
      <c r="BD13" s="18">
        <v>276169.51999999996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283816.48746372736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113.71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23969.77</v>
      </c>
      <c r="CM13" s="18">
        <v>0</v>
      </c>
      <c r="CN13" s="18">
        <v>111705.37</v>
      </c>
      <c r="CO13" s="18">
        <v>0</v>
      </c>
      <c r="CP13" s="18">
        <v>0</v>
      </c>
      <c r="CQ13" s="18">
        <v>0</v>
      </c>
      <c r="CR13" s="18">
        <v>111014.3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171734.49</v>
      </c>
      <c r="DY13" s="18">
        <v>0</v>
      </c>
      <c r="DZ13" s="18">
        <v>0</v>
      </c>
      <c r="EA13" s="18">
        <v>0</v>
      </c>
      <c r="EB13" s="18">
        <v>1060069.05</v>
      </c>
      <c r="EC13" s="18">
        <v>0</v>
      </c>
      <c r="ED13" s="18">
        <v>0</v>
      </c>
      <c r="EE13" s="18">
        <v>0</v>
      </c>
      <c r="EF13" s="18">
        <v>1919934.8</v>
      </c>
      <c r="EG13" s="18">
        <v>0</v>
      </c>
      <c r="EH13" s="18">
        <v>427059.93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191463971.609198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143066944.81999999</v>
      </c>
      <c r="F14" s="18">
        <v>0</v>
      </c>
      <c r="G14" s="18">
        <v>0</v>
      </c>
      <c r="H14" s="18">
        <v>0</v>
      </c>
      <c r="I14" s="18">
        <v>71891956.228388995</v>
      </c>
      <c r="J14" s="18">
        <v>0</v>
      </c>
      <c r="K14" s="18">
        <v>71174988.591610998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421845958.75999999</v>
      </c>
      <c r="AK14" s="18">
        <v>0</v>
      </c>
      <c r="AL14" s="18">
        <v>13709370.630000001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1059809.95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436615139.31999999</v>
      </c>
      <c r="HU14" s="18">
        <v>143066944.81999999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240440.43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714208.67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954649.10000000009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657396.9348744005</v>
      </c>
      <c r="DO16" s="18">
        <v>0</v>
      </c>
      <c r="DP16" s="18">
        <v>0</v>
      </c>
      <c r="DQ16" s="18">
        <v>4943479.2212925497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657396.9348744005</v>
      </c>
      <c r="HU16" s="18">
        <v>4943479.2212925497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33960527</v>
      </c>
      <c r="E17" s="19">
        <v>0</v>
      </c>
      <c r="F17" s="18">
        <v>16524</v>
      </c>
      <c r="G17" s="18">
        <v>0</v>
      </c>
      <c r="H17" s="18">
        <v>8033355</v>
      </c>
      <c r="I17" s="18">
        <v>0</v>
      </c>
      <c r="J17" s="18">
        <v>25910648</v>
      </c>
      <c r="K17" s="18">
        <v>0</v>
      </c>
      <c r="L17" s="18">
        <v>4844306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2858581</v>
      </c>
      <c r="AA17" s="18">
        <v>0</v>
      </c>
      <c r="AB17" s="18">
        <v>0</v>
      </c>
      <c r="AC17" s="18">
        <v>0</v>
      </c>
      <c r="AD17" s="18">
        <v>1793897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200536648.06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19210867</v>
      </c>
      <c r="AU17" s="18">
        <v>0</v>
      </c>
      <c r="AV17" s="18">
        <v>38526994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118455</v>
      </c>
      <c r="BC17" s="18">
        <v>0</v>
      </c>
      <c r="BD17" s="18">
        <v>3761890</v>
      </c>
      <c r="BE17" s="18">
        <v>0</v>
      </c>
      <c r="BF17" s="18">
        <v>0</v>
      </c>
      <c r="BG17" s="18">
        <v>0</v>
      </c>
      <c r="BH17" s="18">
        <v>17861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267696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10949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13216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61277633</v>
      </c>
      <c r="CK17" s="18">
        <v>0</v>
      </c>
      <c r="CL17" s="18">
        <v>6457394</v>
      </c>
      <c r="CM17" s="18">
        <v>0</v>
      </c>
      <c r="CN17" s="18">
        <v>9408289</v>
      </c>
      <c r="CO17" s="18">
        <v>0</v>
      </c>
      <c r="CP17" s="18">
        <v>0</v>
      </c>
      <c r="CQ17" s="18">
        <v>0</v>
      </c>
      <c r="CR17" s="18">
        <v>6155075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1460694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6573181</v>
      </c>
      <c r="EC17" s="18">
        <v>0</v>
      </c>
      <c r="ED17" s="18">
        <v>115530</v>
      </c>
      <c r="EE17" s="18">
        <v>0</v>
      </c>
      <c r="EF17" s="18">
        <v>24678543</v>
      </c>
      <c r="EG17" s="18">
        <v>0</v>
      </c>
      <c r="EH17" s="18">
        <v>958114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423006340.06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12516927.933099348</v>
      </c>
      <c r="E18" s="19">
        <v>149558.8201565179</v>
      </c>
      <c r="F18" s="18">
        <v>41619.747284977762</v>
      </c>
      <c r="G18" s="18">
        <v>497.29457039483202</v>
      </c>
      <c r="H18" s="18">
        <v>6121179.2405724721</v>
      </c>
      <c r="I18" s="18">
        <v>73139.060165532617</v>
      </c>
      <c r="J18" s="18">
        <v>6354128.9452418983</v>
      </c>
      <c r="K18" s="18">
        <v>75922.465420590437</v>
      </c>
      <c r="L18" s="18">
        <v>4000918.64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275889.76</v>
      </c>
      <c r="AA18" s="18">
        <v>0</v>
      </c>
      <c r="AB18" s="18">
        <v>0</v>
      </c>
      <c r="AC18" s="18">
        <v>0</v>
      </c>
      <c r="AD18" s="18">
        <v>619679.59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3970905.39</v>
      </c>
      <c r="AU18" s="18">
        <v>0</v>
      </c>
      <c r="AV18" s="18">
        <v>1552567.03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5094.6899999999996</v>
      </c>
      <c r="BC18" s="18">
        <v>118.76</v>
      </c>
      <c r="BD18" s="18">
        <v>1602003.62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516527.6</v>
      </c>
      <c r="BK18" s="18">
        <v>0</v>
      </c>
      <c r="BL18" s="18">
        <v>4360081.96</v>
      </c>
      <c r="BM18" s="18">
        <v>0</v>
      </c>
      <c r="BN18" s="18">
        <v>0</v>
      </c>
      <c r="BO18" s="18">
        <v>0</v>
      </c>
      <c r="BP18" s="18">
        <v>298777.34000000003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6.93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33828870.5</v>
      </c>
      <c r="CK18" s="18">
        <v>438974.22</v>
      </c>
      <c r="CL18" s="18">
        <v>3181629.81</v>
      </c>
      <c r="CM18" s="18">
        <v>26107.52</v>
      </c>
      <c r="CN18" s="18">
        <v>4391.59</v>
      </c>
      <c r="CO18" s="18">
        <v>0</v>
      </c>
      <c r="CP18" s="18">
        <v>0</v>
      </c>
      <c r="CQ18" s="18">
        <v>0</v>
      </c>
      <c r="CR18" s="18">
        <v>3276202.08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342.76</v>
      </c>
      <c r="DY18" s="18">
        <v>0</v>
      </c>
      <c r="DZ18" s="18">
        <v>0</v>
      </c>
      <c r="EA18" s="18">
        <v>0</v>
      </c>
      <c r="EB18" s="18">
        <v>3638442.05</v>
      </c>
      <c r="EC18" s="18">
        <v>0</v>
      </c>
      <c r="ED18" s="18">
        <v>1552536.23</v>
      </c>
      <c r="EE18" s="18">
        <v>0</v>
      </c>
      <c r="EF18" s="18">
        <v>7128059.5700000003</v>
      </c>
      <c r="EG18" s="18">
        <v>-199933.38</v>
      </c>
      <c r="EH18" s="18">
        <v>2613289.86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1425379.33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86368725.133099377</v>
      </c>
      <c r="HU18" s="18">
        <v>440790.61015651794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49689072.170000002</v>
      </c>
      <c r="E20" s="19">
        <v>0</v>
      </c>
      <c r="F20" s="18">
        <v>0</v>
      </c>
      <c r="G20" s="18">
        <v>0</v>
      </c>
      <c r="H20" s="18">
        <v>5876515.5199999996</v>
      </c>
      <c r="I20" s="18">
        <v>0</v>
      </c>
      <c r="J20" s="18">
        <v>43812556.649999999</v>
      </c>
      <c r="K20" s="18">
        <v>0</v>
      </c>
      <c r="L20" s="18">
        <v>4020040.4299999997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10095342.16</v>
      </c>
      <c r="AA20" s="18">
        <v>0</v>
      </c>
      <c r="AB20" s="18">
        <v>0</v>
      </c>
      <c r="AC20" s="18">
        <v>0</v>
      </c>
      <c r="AD20" s="18">
        <v>459225.53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139812327.91</v>
      </c>
      <c r="AK20" s="18">
        <v>0</v>
      </c>
      <c r="AL20" s="18">
        <v>2962132.97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11898.48</v>
      </c>
      <c r="BC20" s="18">
        <v>0</v>
      </c>
      <c r="BD20" s="18">
        <v>1015443.5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334585.03000000003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6155448.0199999996</v>
      </c>
      <c r="EC20" s="18">
        <v>0</v>
      </c>
      <c r="ED20" s="18">
        <v>82699.429999999993</v>
      </c>
      <c r="EE20" s="18">
        <v>0</v>
      </c>
      <c r="EF20" s="18">
        <v>1131624.52</v>
      </c>
      <c r="EG20" s="18">
        <v>0</v>
      </c>
      <c r="EH20" s="18">
        <v>503839.61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116166824.3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6289416.25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6289416.25</v>
      </c>
      <c r="FU20" s="80">
        <v>0</v>
      </c>
      <c r="FV20" s="18">
        <v>0</v>
      </c>
      <c r="FW20" s="18">
        <v>0</v>
      </c>
      <c r="FX20" s="18">
        <v>6289416.25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338729920.31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-3666894.16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191253.18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25646.06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-3819321.6399999997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152495423.24000001</v>
      </c>
      <c r="AK22" s="18">
        <v>0</v>
      </c>
      <c r="AL22" s="18">
        <v>17343688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349317.88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267863.2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2493689.52</v>
      </c>
      <c r="EW22" s="18">
        <v>0</v>
      </c>
      <c r="EX22" s="18">
        <v>68366175.299999997</v>
      </c>
      <c r="EY22" s="18">
        <v>0</v>
      </c>
      <c r="EZ22" s="18">
        <v>550503.68999999994</v>
      </c>
      <c r="FA22" s="18">
        <v>0</v>
      </c>
      <c r="FB22" s="18">
        <v>23915226.25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536574.94999999995</v>
      </c>
      <c r="FI22" s="18">
        <v>0</v>
      </c>
      <c r="FJ22" s="18">
        <v>3465648.76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269784117.79999995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35297837.929999992</v>
      </c>
      <c r="E23" s="19">
        <v>558956.35</v>
      </c>
      <c r="F23" s="18">
        <v>11167.04</v>
      </c>
      <c r="G23" s="18">
        <v>0</v>
      </c>
      <c r="H23" s="18">
        <v>7232758.0499999998</v>
      </c>
      <c r="I23" s="18">
        <v>0</v>
      </c>
      <c r="J23" s="18">
        <v>28053912.839999992</v>
      </c>
      <c r="K23" s="18">
        <v>558956.35</v>
      </c>
      <c r="L23" s="18">
        <v>348522.92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2577249.34</v>
      </c>
      <c r="AA23" s="18">
        <v>0</v>
      </c>
      <c r="AB23" s="18">
        <v>0</v>
      </c>
      <c r="AC23" s="18">
        <v>0</v>
      </c>
      <c r="AD23" s="18">
        <v>4117828.55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485072689.23000002</v>
      </c>
      <c r="AK23" s="18">
        <v>0</v>
      </c>
      <c r="AL23" s="18">
        <v>77375496.150000006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7573.83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2726332.84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43315000.729999997</v>
      </c>
      <c r="CK23" s="18">
        <v>1859844.7</v>
      </c>
      <c r="CL23" s="18">
        <v>6851052.9699999997</v>
      </c>
      <c r="CM23" s="18">
        <v>14396.47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40.17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32499.71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7.9</v>
      </c>
      <c r="DU23" s="18">
        <v>478.13</v>
      </c>
      <c r="DV23" s="18">
        <v>0</v>
      </c>
      <c r="DW23" s="18">
        <v>0</v>
      </c>
      <c r="DX23" s="18">
        <v>1445.41</v>
      </c>
      <c r="DY23" s="18">
        <v>0</v>
      </c>
      <c r="DZ23" s="18">
        <v>0</v>
      </c>
      <c r="EA23" s="18">
        <v>0</v>
      </c>
      <c r="EB23" s="18">
        <v>1762479.3199999998</v>
      </c>
      <c r="EC23" s="18">
        <v>29083.5</v>
      </c>
      <c r="ED23" s="18">
        <v>0</v>
      </c>
      <c r="EE23" s="18">
        <v>0</v>
      </c>
      <c r="EF23" s="18">
        <v>3906959.83</v>
      </c>
      <c r="EG23" s="18">
        <v>64292.68</v>
      </c>
      <c r="EH23" s="18">
        <v>374994.38</v>
      </c>
      <c r="EI23" s="18">
        <v>36507.17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2143011.9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19978055.27</v>
      </c>
      <c r="EW23" s="18">
        <v>0</v>
      </c>
      <c r="EX23" s="18">
        <v>544541799.23000002</v>
      </c>
      <c r="EY23" s="18">
        <v>0</v>
      </c>
      <c r="EZ23" s="18">
        <v>4520686.5199999996</v>
      </c>
      <c r="FA23" s="18">
        <v>0</v>
      </c>
      <c r="FB23" s="18">
        <v>195186312.87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4293255.34</v>
      </c>
      <c r="FI23" s="18">
        <v>0</v>
      </c>
      <c r="FJ23" s="18">
        <v>27998658.920000002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1462440771.74</v>
      </c>
      <c r="HU23" s="18">
        <v>2564103.3000000003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5</v>
      </c>
      <c r="E24" s="19">
        <v>0</v>
      </c>
      <c r="F24" s="18">
        <v>0</v>
      </c>
      <c r="G24" s="18">
        <v>0</v>
      </c>
      <c r="H24" s="18">
        <v>2.5324605298557294</v>
      </c>
      <c r="I24" s="18">
        <v>0</v>
      </c>
      <c r="J24" s="18">
        <v>2.4675394701442706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258200616.71000001</v>
      </c>
      <c r="AK24" s="18">
        <v>0</v>
      </c>
      <c r="AL24" s="18">
        <v>125272031.77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343491.68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3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-83</v>
      </c>
      <c r="EY24" s="18">
        <v>0</v>
      </c>
      <c r="EZ24" s="18">
        <v>0</v>
      </c>
      <c r="FA24" s="18">
        <v>0</v>
      </c>
      <c r="FB24" s="18">
        <v>-2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383816168.38999999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8485540.8499999996</v>
      </c>
      <c r="E25" s="19">
        <v>0</v>
      </c>
      <c r="F25" s="18">
        <v>0</v>
      </c>
      <c r="G25" s="18">
        <v>0</v>
      </c>
      <c r="H25" s="18">
        <v>1506578.8099999998</v>
      </c>
      <c r="I25" s="18">
        <v>0</v>
      </c>
      <c r="J25" s="18">
        <v>6978962.04</v>
      </c>
      <c r="K25" s="18">
        <v>0</v>
      </c>
      <c r="L25" s="18">
        <v>2958421.16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1606578.52</v>
      </c>
      <c r="AA25" s="18">
        <v>0</v>
      </c>
      <c r="AB25" s="18">
        <v>0</v>
      </c>
      <c r="AC25" s="18">
        <v>0</v>
      </c>
      <c r="AD25" s="18">
        <v>981986.52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184243597.41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226238.98</v>
      </c>
      <c r="AU25" s="18">
        <v>0</v>
      </c>
      <c r="AV25" s="18">
        <v>44438.329999999602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36158.6</v>
      </c>
      <c r="BC25" s="18">
        <v>0</v>
      </c>
      <c r="BD25" s="18">
        <v>814906.99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372038.6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3508.51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30093798.440000001</v>
      </c>
      <c r="CK25" s="18">
        <v>0</v>
      </c>
      <c r="CL25" s="18">
        <v>1053065.8400000001</v>
      </c>
      <c r="CM25" s="18">
        <v>0</v>
      </c>
      <c r="CN25" s="18">
        <v>877361.68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2904.69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4501298.9400000004</v>
      </c>
      <c r="EC25" s="18">
        <v>0</v>
      </c>
      <c r="ED25" s="18">
        <v>0</v>
      </c>
      <c r="EE25" s="18">
        <v>0</v>
      </c>
      <c r="EF25" s="18">
        <v>5567567.8099999996</v>
      </c>
      <c r="EG25" s="18">
        <v>0</v>
      </c>
      <c r="EH25" s="18">
        <v>456689.72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937478.71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8716497.6099999994</v>
      </c>
      <c r="EW25" s="18">
        <v>0</v>
      </c>
      <c r="EX25" s="18">
        <v>240239970.52000001</v>
      </c>
      <c r="EY25" s="18">
        <v>0</v>
      </c>
      <c r="EZ25" s="18">
        <v>1879169.33</v>
      </c>
      <c r="FA25" s="18">
        <v>0</v>
      </c>
      <c r="FB25" s="18">
        <v>81951985.780000001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1877750.07</v>
      </c>
      <c r="FI25" s="18">
        <v>0</v>
      </c>
      <c r="FJ25" s="18">
        <v>11966783.41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589895737.0200001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924843.17999999993</v>
      </c>
      <c r="E26" s="19">
        <v>0</v>
      </c>
      <c r="F26" s="18">
        <v>911805.92999999993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1633.9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142057355.25999999</v>
      </c>
      <c r="AK26" s="18">
        <v>0</v>
      </c>
      <c r="AL26" s="18">
        <v>3003078.63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106.92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63901.420000000006</v>
      </c>
      <c r="BC26" s="18">
        <v>0</v>
      </c>
      <c r="BD26" s="18">
        <v>13356.89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376987.06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1954079.6000000003</v>
      </c>
      <c r="CK26" s="18">
        <v>0</v>
      </c>
      <c r="CL26" s="18">
        <v>98729.13</v>
      </c>
      <c r="CM26" s="18">
        <v>0</v>
      </c>
      <c r="CN26" s="18">
        <v>349525.75000000006</v>
      </c>
      <c r="CO26" s="18">
        <v>0</v>
      </c>
      <c r="CP26" s="18">
        <v>0</v>
      </c>
      <c r="CQ26" s="18">
        <v>0</v>
      </c>
      <c r="CR26" s="18">
        <v>19958.43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10742.010000000002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3529.0499999999997</v>
      </c>
      <c r="DY26" s="18">
        <v>0</v>
      </c>
      <c r="DZ26" s="18">
        <v>0</v>
      </c>
      <c r="EA26" s="18">
        <v>0</v>
      </c>
      <c r="EB26" s="18">
        <v>47130.749999999993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624421.21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149580899.38999996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194495647.340175</v>
      </c>
      <c r="AK27" s="18">
        <v>0</v>
      </c>
      <c r="AL27" s="18">
        <v>8200177.5698249992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277343.73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202973168.63999999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2930881.8000000012</v>
      </c>
      <c r="E28" s="19">
        <v>58.690000000000055</v>
      </c>
      <c r="F28" s="18">
        <v>0</v>
      </c>
      <c r="G28" s="18">
        <v>0</v>
      </c>
      <c r="H28" s="18">
        <v>1709.1500000000024</v>
      </c>
      <c r="I28" s="18">
        <v>0</v>
      </c>
      <c r="J28" s="18">
        <v>2929172.6500000013</v>
      </c>
      <c r="K28" s="18">
        <v>58.690000000000055</v>
      </c>
      <c r="L28" s="18">
        <v>258742.37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333637804.93000001</v>
      </c>
      <c r="AK28" s="18">
        <v>0</v>
      </c>
      <c r="AL28" s="18">
        <v>2829656.26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3110.76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371521.22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3634335.26</v>
      </c>
      <c r="CK28" s="18">
        <v>354988.37</v>
      </c>
      <c r="CL28" s="18">
        <v>22236.1</v>
      </c>
      <c r="CM28" s="18">
        <v>14.24</v>
      </c>
      <c r="CN28" s="18">
        <v>18680.21</v>
      </c>
      <c r="CO28" s="18">
        <v>28.45</v>
      </c>
      <c r="CP28" s="18">
        <v>0</v>
      </c>
      <c r="CQ28" s="18">
        <v>0</v>
      </c>
      <c r="CR28" s="18">
        <v>11193.47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1101676.33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0.2</v>
      </c>
      <c r="DY28" s="18">
        <v>0</v>
      </c>
      <c r="DZ28" s="18">
        <v>0</v>
      </c>
      <c r="EA28" s="18">
        <v>0</v>
      </c>
      <c r="EB28" s="18">
        <v>362683.27</v>
      </c>
      <c r="EC28" s="18">
        <v>528066.01</v>
      </c>
      <c r="ED28" s="18">
        <v>0</v>
      </c>
      <c r="EE28" s="18">
        <v>0</v>
      </c>
      <c r="EF28" s="18">
        <v>3095743.74</v>
      </c>
      <c r="EG28" s="18">
        <v>0</v>
      </c>
      <c r="EH28" s="18">
        <v>72895.100000000006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133910.35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1241136.8999999999</v>
      </c>
      <c r="EW28" s="18">
        <v>0</v>
      </c>
      <c r="EX28" s="18">
        <v>34661424.600000001</v>
      </c>
      <c r="EY28" s="18">
        <v>0</v>
      </c>
      <c r="EZ28" s="18">
        <v>251708.49</v>
      </c>
      <c r="FA28" s="18">
        <v>0</v>
      </c>
      <c r="FB28" s="18">
        <v>11136988.310000001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268156.34000000003</v>
      </c>
      <c r="FI28" s="18">
        <v>0</v>
      </c>
      <c r="FJ28" s="18">
        <v>1665807.48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397727694.87000006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298777.34000000003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298689.88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8.83</v>
      </c>
      <c r="E30" s="19">
        <v>0</v>
      </c>
      <c r="F30" s="18">
        <v>8.83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217350000.88999999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367240.81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267863.2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2493689.52</v>
      </c>
      <c r="EW30" s="18">
        <v>0</v>
      </c>
      <c r="EX30" s="18">
        <v>68366340.329999998</v>
      </c>
      <c r="EY30" s="18">
        <v>0</v>
      </c>
      <c r="EZ30" s="18">
        <v>550503.68999999994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536574.94999999995</v>
      </c>
      <c r="FG30" s="18">
        <v>0</v>
      </c>
      <c r="FH30" s="18">
        <v>23913613.550000001</v>
      </c>
      <c r="FI30" s="18">
        <v>0</v>
      </c>
      <c r="FJ30" s="18">
        <v>3465444.58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317311280.34999996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131257461.52000001</v>
      </c>
      <c r="AK31" s="18">
        <v>0</v>
      </c>
      <c r="AL31" s="18">
        <v>2655664.8800000004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240440.43000000002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134153566.83000001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17254287.802199002</v>
      </c>
      <c r="E32" s="19">
        <v>0</v>
      </c>
      <c r="F32" s="18">
        <v>0</v>
      </c>
      <c r="G32" s="18">
        <v>0</v>
      </c>
      <c r="H32" s="18">
        <v>1175852.009171</v>
      </c>
      <c r="I32" s="18">
        <v>0</v>
      </c>
      <c r="J32" s="18">
        <v>16078435.793028001</v>
      </c>
      <c r="K32" s="18">
        <v>0</v>
      </c>
      <c r="L32" s="18">
        <v>2150040.0755739999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7078017.8810989996</v>
      </c>
      <c r="AA32" s="18">
        <v>0</v>
      </c>
      <c r="AB32" s="18">
        <v>0</v>
      </c>
      <c r="AC32" s="18">
        <v>0</v>
      </c>
      <c r="AD32" s="18">
        <v>249016.017417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341819037.24000001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14934.120140000001</v>
      </c>
      <c r="BC32" s="18">
        <v>0</v>
      </c>
      <c r="BD32" s="18">
        <v>1142290.735296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693005.14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18207134.314895999</v>
      </c>
      <c r="CK32" s="18">
        <v>0</v>
      </c>
      <c r="CL32" s="18">
        <v>1703522.766696</v>
      </c>
      <c r="CM32" s="18">
        <v>0</v>
      </c>
      <c r="CN32" s="18">
        <v>1874485.0371960001</v>
      </c>
      <c r="CO32" s="18">
        <v>0</v>
      </c>
      <c r="CP32" s="18">
        <v>0</v>
      </c>
      <c r="CQ32" s="18">
        <v>0</v>
      </c>
      <c r="CR32" s="18">
        <v>1904925.4971419999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374.47999800000002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7422.5400179999997</v>
      </c>
      <c r="DY32" s="18">
        <v>0</v>
      </c>
      <c r="DZ32" s="18">
        <v>0</v>
      </c>
      <c r="EA32" s="18">
        <v>0</v>
      </c>
      <c r="EB32" s="18">
        <v>415586.46893199999</v>
      </c>
      <c r="EC32" s="18">
        <v>0</v>
      </c>
      <c r="ED32" s="18">
        <v>176284.02671100001</v>
      </c>
      <c r="EE32" s="18">
        <v>0</v>
      </c>
      <c r="EF32" s="18">
        <v>8680796.3522619996</v>
      </c>
      <c r="EG32" s="18">
        <v>0</v>
      </c>
      <c r="EH32" s="18">
        <v>29957.040039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262440.87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3215563.81</v>
      </c>
      <c r="EW32" s="18">
        <v>0</v>
      </c>
      <c r="EX32" s="18">
        <v>86070842.810000002</v>
      </c>
      <c r="EY32" s="18">
        <v>0</v>
      </c>
      <c r="EZ32" s="18">
        <v>537298.26</v>
      </c>
      <c r="FA32" s="18">
        <v>0</v>
      </c>
      <c r="FB32" s="18">
        <v>22015728.460000001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493652.6</v>
      </c>
      <c r="FI32" s="18">
        <v>0</v>
      </c>
      <c r="FJ32" s="18">
        <v>3571381.52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519568025.86561495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287464553.19999999</v>
      </c>
      <c r="AK33" s="18">
        <v>0</v>
      </c>
      <c r="AL33" s="18">
        <v>53825617.140000001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453551.68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341743722.01999998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184912422.11000001</v>
      </c>
      <c r="AK34" s="18">
        <v>0</v>
      </c>
      <c r="AL34" s="18">
        <v>3008584.97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345756.66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188266763.74000001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23240256.5266</v>
      </c>
      <c r="E35" s="19">
        <v>1297597.5533999901</v>
      </c>
      <c r="F35" s="18">
        <v>0</v>
      </c>
      <c r="G35" s="18">
        <v>0</v>
      </c>
      <c r="H35" s="18">
        <v>23240256.5266</v>
      </c>
      <c r="I35" s="18">
        <v>1297597.5533999901</v>
      </c>
      <c r="J35" s="18">
        <v>0</v>
      </c>
      <c r="K35" s="18">
        <v>0</v>
      </c>
      <c r="L35" s="18">
        <v>6599930.9699999997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5268742.3499999996</v>
      </c>
      <c r="AA35" s="18">
        <v>6397842.2800000003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80214.98</v>
      </c>
      <c r="AV35" s="18">
        <v>213891.19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51650.51</v>
      </c>
      <c r="BC35" s="18">
        <v>0</v>
      </c>
      <c r="BD35" s="18">
        <v>1390401.4671</v>
      </c>
      <c r="BE35" s="18">
        <v>2.8999997302889798E-3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289436.96999999997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25435.95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49084243.138499998</v>
      </c>
      <c r="CK35" s="18">
        <v>3729353.6914999699</v>
      </c>
      <c r="CL35" s="18">
        <v>675065.07640000002</v>
      </c>
      <c r="CM35" s="18">
        <v>182.96359999992899</v>
      </c>
      <c r="CN35" s="18">
        <v>559163.48</v>
      </c>
      <c r="CO35" s="18">
        <v>182.96000000010699</v>
      </c>
      <c r="CP35" s="18">
        <v>0</v>
      </c>
      <c r="CQ35" s="18">
        <v>0</v>
      </c>
      <c r="CR35" s="18">
        <v>561346.66</v>
      </c>
      <c r="CS35" s="18">
        <v>182.959999999991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153721.18</v>
      </c>
      <c r="EC35" s="18">
        <v>0</v>
      </c>
      <c r="ED35" s="18">
        <v>0</v>
      </c>
      <c r="EE35" s="18">
        <v>0</v>
      </c>
      <c r="EF35" s="18">
        <v>337131.17</v>
      </c>
      <c r="EG35" s="18">
        <v>0</v>
      </c>
      <c r="EH35" s="18">
        <v>17957.66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90298460.708599985</v>
      </c>
      <c r="HU35" s="18">
        <v>12302366.241399962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167820231</v>
      </c>
      <c r="AK36" s="18">
        <v>0</v>
      </c>
      <c r="AL36" s="18">
        <v>3098891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423773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171342895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241183724.73000002</v>
      </c>
      <c r="AE37" s="18">
        <v>20207313.409999996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1447958.51</v>
      </c>
      <c r="CA37" s="18">
        <v>22145065.039999999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242631683.24000001</v>
      </c>
      <c r="HU37" s="18">
        <v>42352378.449999996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105632628.48999999</v>
      </c>
      <c r="E38" s="19">
        <v>0</v>
      </c>
      <c r="F38" s="18">
        <v>0</v>
      </c>
      <c r="G38" s="18">
        <v>0</v>
      </c>
      <c r="H38" s="18">
        <v>54273622.409999996</v>
      </c>
      <c r="I38" s="18">
        <v>0</v>
      </c>
      <c r="J38" s="18">
        <v>51359006.079999998</v>
      </c>
      <c r="K38" s="18">
        <v>0</v>
      </c>
      <c r="L38" s="18">
        <v>422257.42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139723.96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144939578.28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13903.5</v>
      </c>
      <c r="AU38" s="18">
        <v>0</v>
      </c>
      <c r="AV38" s="18">
        <v>115137.22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93500.72</v>
      </c>
      <c r="BC38" s="18">
        <v>0</v>
      </c>
      <c r="BD38" s="18">
        <v>1336381.19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335145.46000000002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1238275.1299999999</v>
      </c>
      <c r="CC38" s="18">
        <v>487272.5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68.7</v>
      </c>
      <c r="DY38" s="18">
        <v>0</v>
      </c>
      <c r="DZ38" s="18">
        <v>0</v>
      </c>
      <c r="EA38" s="18">
        <v>0</v>
      </c>
      <c r="EB38" s="18">
        <v>1206069.58</v>
      </c>
      <c r="EC38" s="18">
        <v>0</v>
      </c>
      <c r="ED38" s="18">
        <v>0</v>
      </c>
      <c r="EE38" s="18">
        <v>0</v>
      </c>
      <c r="EF38" s="18">
        <v>752269.69</v>
      </c>
      <c r="EG38" s="18">
        <v>0</v>
      </c>
      <c r="EH38" s="18">
        <v>8754.9699999999993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11512.34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258076997.64999998</v>
      </c>
      <c r="HU38" s="18">
        <v>487272.5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297336813.31999999</v>
      </c>
      <c r="AK39" s="18">
        <v>0</v>
      </c>
      <c r="AL39" s="18">
        <v>2999387.68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278617.3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300614818.30000001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6156629.9100000001</v>
      </c>
      <c r="E40" s="19">
        <v>0</v>
      </c>
      <c r="F40" s="18">
        <v>185936.24</v>
      </c>
      <c r="G40" s="18">
        <v>0</v>
      </c>
      <c r="H40" s="18">
        <v>4632999.68</v>
      </c>
      <c r="I40" s="18">
        <v>0</v>
      </c>
      <c r="J40" s="18">
        <v>1337693.99</v>
      </c>
      <c r="K40" s="18">
        <v>0</v>
      </c>
      <c r="L40" s="18">
        <v>706654.33120000002</v>
      </c>
      <c r="M40" s="18">
        <v>24911.94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1431773.4</v>
      </c>
      <c r="AA40" s="18">
        <v>0</v>
      </c>
      <c r="AB40" s="18">
        <v>0</v>
      </c>
      <c r="AC40" s="18">
        <v>0</v>
      </c>
      <c r="AD40" s="18">
        <v>1870749.23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376080807.77999997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913145.35</v>
      </c>
      <c r="AU40" s="18">
        <v>47353.89</v>
      </c>
      <c r="AV40" s="18">
        <v>422525.09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30936.7628</v>
      </c>
      <c r="BC40" s="18">
        <v>10278.459999999999</v>
      </c>
      <c r="BD40" s="18">
        <v>8520354.5699000005</v>
      </c>
      <c r="BE40" s="18">
        <v>42023.06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18357967.0392</v>
      </c>
      <c r="CK40" s="18">
        <v>982290.24</v>
      </c>
      <c r="CL40" s="18">
        <v>601047.67810000002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540569.61809999996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705856.72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137946.23000000001</v>
      </c>
      <c r="DY40" s="18">
        <v>0</v>
      </c>
      <c r="DZ40" s="18">
        <v>0</v>
      </c>
      <c r="EA40" s="18">
        <v>0</v>
      </c>
      <c r="EB40" s="18">
        <v>3192769.7141089998</v>
      </c>
      <c r="EC40" s="18">
        <v>44076.36</v>
      </c>
      <c r="ED40" s="18">
        <v>165614.76</v>
      </c>
      <c r="EE40" s="18">
        <v>3275889</v>
      </c>
      <c r="EF40" s="18">
        <v>7547364.3399999999</v>
      </c>
      <c r="EG40" s="18">
        <v>6220347.4100000001</v>
      </c>
      <c r="EH40" s="18">
        <v>1014393.5302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428385837.38360894</v>
      </c>
      <c r="HU40" s="18">
        <v>10753841.460000001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130277.12</v>
      </c>
      <c r="E41" s="19">
        <v>0</v>
      </c>
      <c r="F41" s="18">
        <v>0</v>
      </c>
      <c r="G41" s="18">
        <v>0</v>
      </c>
      <c r="H41" s="18">
        <v>64572.68</v>
      </c>
      <c r="I41" s="18">
        <v>0</v>
      </c>
      <c r="J41" s="18">
        <v>65704.44</v>
      </c>
      <c r="K41" s="18">
        <v>0</v>
      </c>
      <c r="L41" s="18">
        <v>25410.22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9068.9599999999991</v>
      </c>
      <c r="BC41" s="18">
        <v>0</v>
      </c>
      <c r="BD41" s="18">
        <v>16965.330000000002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1731124.24</v>
      </c>
      <c r="CK41" s="18">
        <v>0</v>
      </c>
      <c r="CL41" s="18">
        <v>13962.64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115083.54</v>
      </c>
      <c r="EC41" s="18">
        <v>0</v>
      </c>
      <c r="ED41" s="18">
        <v>0</v>
      </c>
      <c r="EE41" s="18">
        <v>0</v>
      </c>
      <c r="EF41" s="18">
        <v>612634.04</v>
      </c>
      <c r="EG41" s="18">
        <v>0</v>
      </c>
      <c r="EH41" s="18">
        <v>100783.96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2755310.05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58468922.270000003</v>
      </c>
      <c r="AK43" s="18">
        <v>0</v>
      </c>
      <c r="AL43" s="18">
        <v>1162242.45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240429.61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59871594.330000006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138470995.98000002</v>
      </c>
      <c r="AK44" s="18">
        <v>0</v>
      </c>
      <c r="AL44" s="18">
        <v>2951219.36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279382.33999999997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141701597.68000004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269440.43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269440.43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156271646</v>
      </c>
      <c r="AK48" s="18">
        <v>0</v>
      </c>
      <c r="AL48" s="18">
        <v>2352075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184891.38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158808612.38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334532.38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334532.38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75756607.879574776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27256.120000000003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75783863.99957478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0</v>
      </c>
      <c r="HU53" s="18">
        <v>0</v>
      </c>
    </row>
    <row r="54" spans="1:229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27841.87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27841.87</v>
      </c>
      <c r="HU54" s="18">
        <v>0</v>
      </c>
    </row>
    <row r="55" spans="1:229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1807646264.601943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279952222.27749866</v>
      </c>
      <c r="FU55" s="80">
        <v>0</v>
      </c>
      <c r="FV55" s="18">
        <v>13448515.157999977</v>
      </c>
      <c r="FW55" s="18">
        <v>0</v>
      </c>
      <c r="FX55" s="18">
        <v>266503707.11949867</v>
      </c>
      <c r="FY55" s="18">
        <v>0</v>
      </c>
      <c r="FZ55" s="80">
        <v>1527694042.3244443</v>
      </c>
      <c r="GA55" s="80">
        <v>0</v>
      </c>
      <c r="GB55" s="18">
        <v>294635739.05299824</v>
      </c>
      <c r="GC55" s="18">
        <v>0</v>
      </c>
      <c r="GD55" s="18">
        <v>1233058303.271446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1807646264.6019442</v>
      </c>
      <c r="HU55" s="18">
        <v>0</v>
      </c>
    </row>
    <row r="56" spans="1:229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4285562.1100000003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1011946067.3950104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1016231629.5050104</v>
      </c>
      <c r="HU56" s="18">
        <v>0</v>
      </c>
    </row>
    <row r="57" spans="1:229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8231644.9100000057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7563026.3300000057</v>
      </c>
      <c r="FU57" s="80">
        <v>0</v>
      </c>
      <c r="FV57" s="18">
        <v>42160.42</v>
      </c>
      <c r="FW57" s="18">
        <v>0</v>
      </c>
      <c r="FX57" s="18">
        <v>7520865.9100000057</v>
      </c>
      <c r="FY57" s="18">
        <v>0</v>
      </c>
      <c r="FZ57" s="80">
        <v>668618.57999999996</v>
      </c>
      <c r="GA57" s="80">
        <v>0</v>
      </c>
      <c r="GB57" s="18">
        <v>0</v>
      </c>
      <c r="GC57" s="18">
        <v>0</v>
      </c>
      <c r="GD57" s="18">
        <v>668618.57999999996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8231644.9099999983</v>
      </c>
      <c r="HU57" s="18">
        <v>0</v>
      </c>
    </row>
    <row r="58" spans="1:229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</row>
    <row r="72" spans="1:241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173549441.48000428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5651517.6300000008</v>
      </c>
      <c r="FU73" s="80">
        <v>0</v>
      </c>
      <c r="FV73" s="18">
        <v>0</v>
      </c>
      <c r="FW73" s="18">
        <v>0</v>
      </c>
      <c r="FX73" s="18">
        <v>5651517.6300000008</v>
      </c>
      <c r="FY73" s="18">
        <v>0</v>
      </c>
      <c r="FZ73" s="80">
        <v>167897923.85000429</v>
      </c>
      <c r="GA73" s="80">
        <v>0</v>
      </c>
      <c r="GB73" s="18">
        <v>0</v>
      </c>
      <c r="GC73" s="18">
        <v>0</v>
      </c>
      <c r="GD73" s="18">
        <v>167897923.85000429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173549441.48000422</v>
      </c>
      <c r="HU73" s="18">
        <v>0</v>
      </c>
    </row>
    <row r="74" spans="1:241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0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0</v>
      </c>
      <c r="HU74" s="18">
        <v>0</v>
      </c>
    </row>
    <row r="75" spans="1:241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0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12113083.314285712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12113083.314285712</v>
      </c>
      <c r="HU75" s="18">
        <v>0</v>
      </c>
    </row>
    <row r="76" spans="1:241" ht="12.75" customHeight="1">
      <c r="A76" s="59" t="s">
        <v>287</v>
      </c>
      <c r="B76" s="48">
        <v>9000</v>
      </c>
      <c r="C76" s="58" t="s">
        <v>288</v>
      </c>
      <c r="D76" s="49">
        <v>493207584.58189845</v>
      </c>
      <c r="E76" s="49">
        <v>821631893.12355649</v>
      </c>
      <c r="F76" s="49">
        <v>7557124.3030802784</v>
      </c>
      <c r="G76" s="49">
        <v>88397840.018273413</v>
      </c>
      <c r="H76" s="49">
        <v>135325732.43204573</v>
      </c>
      <c r="I76" s="49">
        <v>331076536.13395005</v>
      </c>
      <c r="J76" s="49">
        <v>350324727.84677237</v>
      </c>
      <c r="K76" s="49">
        <v>402157516.97133297</v>
      </c>
      <c r="L76" s="49">
        <v>60471016.67677401</v>
      </c>
      <c r="M76" s="49">
        <v>58803247.719999999</v>
      </c>
      <c r="N76" s="49">
        <v>22974.9</v>
      </c>
      <c r="O76" s="49">
        <v>0</v>
      </c>
      <c r="P76" s="49">
        <v>0</v>
      </c>
      <c r="Q76" s="49">
        <v>0</v>
      </c>
      <c r="R76" s="49">
        <v>-11268.67</v>
      </c>
      <c r="S76" s="49">
        <v>299957.87000000098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92759370.231098995</v>
      </c>
      <c r="AA76" s="49">
        <v>83772538.439999998</v>
      </c>
      <c r="AB76" s="49">
        <v>0</v>
      </c>
      <c r="AC76" s="49">
        <v>0</v>
      </c>
      <c r="AD76" s="49">
        <v>260333335.907417</v>
      </c>
      <c r="AE76" s="49">
        <v>122989553.36999999</v>
      </c>
      <c r="AF76" s="49">
        <v>0</v>
      </c>
      <c r="AG76" s="49">
        <v>0</v>
      </c>
      <c r="AH76" s="49">
        <v>0</v>
      </c>
      <c r="AI76" s="49">
        <v>0</v>
      </c>
      <c r="AJ76" s="49">
        <v>6684383583.1146345</v>
      </c>
      <c r="AK76" s="49">
        <v>327887.64</v>
      </c>
      <c r="AL76" s="49">
        <v>526286028.08667296</v>
      </c>
      <c r="AM76" s="49">
        <v>0</v>
      </c>
      <c r="AN76" s="49">
        <v>0</v>
      </c>
      <c r="AO76" s="49">
        <v>144258359.97999999</v>
      </c>
      <c r="AP76" s="49">
        <v>0</v>
      </c>
      <c r="AQ76" s="49">
        <v>68111650.909999996</v>
      </c>
      <c r="AR76" s="49">
        <v>0</v>
      </c>
      <c r="AS76" s="49">
        <v>0</v>
      </c>
      <c r="AT76" s="49">
        <v>26195732.640000001</v>
      </c>
      <c r="AU76" s="49">
        <v>14484583.57</v>
      </c>
      <c r="AV76" s="49">
        <v>142084875.63</v>
      </c>
      <c r="AW76" s="49">
        <v>116670102.36999999</v>
      </c>
      <c r="AX76" s="49">
        <v>0</v>
      </c>
      <c r="AY76" s="49">
        <v>101212.83</v>
      </c>
      <c r="AZ76" s="49">
        <v>912847.6</v>
      </c>
      <c r="BA76" s="49">
        <v>6631702.6600000001</v>
      </c>
      <c r="BB76" s="49">
        <v>522198.92294000013</v>
      </c>
      <c r="BC76" s="49">
        <v>1325457.28</v>
      </c>
      <c r="BD76" s="49">
        <v>21002097.532295998</v>
      </c>
      <c r="BE76" s="49">
        <v>2093161.8728999998</v>
      </c>
      <c r="BF76" s="49">
        <v>0</v>
      </c>
      <c r="BG76" s="49">
        <v>0</v>
      </c>
      <c r="BH76" s="49">
        <v>17861</v>
      </c>
      <c r="BI76" s="49">
        <v>0</v>
      </c>
      <c r="BJ76" s="49">
        <v>516527.6</v>
      </c>
      <c r="BK76" s="49">
        <v>41896899.159999996</v>
      </c>
      <c r="BL76" s="49">
        <v>4360081.96</v>
      </c>
      <c r="BM76" s="49">
        <v>7186286.1799999997</v>
      </c>
      <c r="BN76" s="49">
        <v>0</v>
      </c>
      <c r="BO76" s="49">
        <v>0</v>
      </c>
      <c r="BP76" s="49">
        <v>20206068.937463727</v>
      </c>
      <c r="BQ76" s="49">
        <v>289436.96999999997</v>
      </c>
      <c r="BR76" s="49">
        <v>0</v>
      </c>
      <c r="BS76" s="49">
        <v>0</v>
      </c>
      <c r="BT76" s="49">
        <v>0</v>
      </c>
      <c r="BU76" s="49">
        <v>0</v>
      </c>
      <c r="BV76" s="49">
        <v>34793462.859999999</v>
      </c>
      <c r="BW76" s="49">
        <v>64065316.719999999</v>
      </c>
      <c r="BX76" s="49">
        <v>14345.17</v>
      </c>
      <c r="BY76" s="49">
        <v>0</v>
      </c>
      <c r="BZ76" s="49">
        <v>1447958.51</v>
      </c>
      <c r="CA76" s="49">
        <v>22145065.039999999</v>
      </c>
      <c r="CB76" s="49">
        <v>2811105.58</v>
      </c>
      <c r="CC76" s="49">
        <v>3835622.98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267206310.81259599</v>
      </c>
      <c r="CK76" s="49">
        <v>10488405.101499969</v>
      </c>
      <c r="CL76" s="49">
        <v>21810580.261196002</v>
      </c>
      <c r="CM76" s="49">
        <v>823517.01359999983</v>
      </c>
      <c r="CN76" s="49">
        <v>12853868.097196002</v>
      </c>
      <c r="CO76" s="49">
        <v>-368028.41999999993</v>
      </c>
      <c r="CP76" s="49">
        <v>0</v>
      </c>
      <c r="CQ76" s="49">
        <v>0</v>
      </c>
      <c r="CR76" s="49">
        <v>12580285.055242</v>
      </c>
      <c r="CS76" s="49">
        <v>57232.159999999989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4363438.019998</v>
      </c>
      <c r="DE76" s="49">
        <v>25834756.630000003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32499.71</v>
      </c>
      <c r="DM76" s="49">
        <v>0</v>
      </c>
      <c r="DN76" s="49">
        <v>657396.9348744005</v>
      </c>
      <c r="DO76" s="49">
        <v>7198023.3899999997</v>
      </c>
      <c r="DP76" s="49">
        <v>0</v>
      </c>
      <c r="DQ76" s="49">
        <v>4943479.2212925497</v>
      </c>
      <c r="DR76" s="49">
        <v>0</v>
      </c>
      <c r="DS76" s="49">
        <v>0</v>
      </c>
      <c r="DT76" s="49">
        <v>7.9</v>
      </c>
      <c r="DU76" s="49">
        <v>478.13</v>
      </c>
      <c r="DV76" s="49">
        <v>0</v>
      </c>
      <c r="DW76" s="49">
        <v>23690576.530000001</v>
      </c>
      <c r="DX76" s="49">
        <v>322489.38001800003</v>
      </c>
      <c r="DY76" s="49">
        <v>0</v>
      </c>
      <c r="DZ76" s="49">
        <v>0</v>
      </c>
      <c r="EA76" s="49">
        <v>0</v>
      </c>
      <c r="EB76" s="49">
        <v>89405867.443040982</v>
      </c>
      <c r="EC76" s="49">
        <v>192794747.91000003</v>
      </c>
      <c r="ED76" s="49">
        <v>2277949.8067109995</v>
      </c>
      <c r="EE76" s="49">
        <v>4034944.66</v>
      </c>
      <c r="EF76" s="49">
        <v>102447879.562262</v>
      </c>
      <c r="EG76" s="49">
        <v>188823724.30000001</v>
      </c>
      <c r="EH76" s="49">
        <v>7605712.3102389993</v>
      </c>
      <c r="EI76" s="49">
        <v>1816975.4</v>
      </c>
      <c r="EJ76" s="49">
        <v>0</v>
      </c>
      <c r="EK76" s="49">
        <v>0</v>
      </c>
      <c r="EL76" s="49">
        <v>0</v>
      </c>
      <c r="EM76" s="49">
        <v>0</v>
      </c>
      <c r="EN76" s="49">
        <v>17691619.23</v>
      </c>
      <c r="EO76" s="49">
        <v>-0.380000000004657</v>
      </c>
      <c r="EP76" s="49">
        <v>5388188.6600000001</v>
      </c>
      <c r="EQ76" s="49">
        <v>0</v>
      </c>
      <c r="ER76" s="49">
        <v>0</v>
      </c>
      <c r="ES76" s="49">
        <v>0</v>
      </c>
      <c r="ET76" s="49">
        <v>116166824.3</v>
      </c>
      <c r="EU76" s="49">
        <v>71278619.519999996</v>
      </c>
      <c r="EV76" s="49">
        <v>54706290.010000005</v>
      </c>
      <c r="EW76" s="49">
        <v>0</v>
      </c>
      <c r="EX76" s="49">
        <v>1444911188.0699997</v>
      </c>
      <c r="EY76" s="49">
        <v>0</v>
      </c>
      <c r="EZ76" s="49">
        <v>10979821.089999998</v>
      </c>
      <c r="FA76" s="49">
        <v>0</v>
      </c>
      <c r="FB76" s="49">
        <v>450656627.29999995</v>
      </c>
      <c r="FC76" s="49">
        <v>0</v>
      </c>
      <c r="FD76" s="49">
        <v>11512.34</v>
      </c>
      <c r="FE76" s="49">
        <v>8502326.3000000007</v>
      </c>
      <c r="FF76" s="49">
        <v>536574.94999999995</v>
      </c>
      <c r="FG76" s="49">
        <v>0</v>
      </c>
      <c r="FH76" s="49">
        <v>34004350.149999999</v>
      </c>
      <c r="FI76" s="49">
        <v>0</v>
      </c>
      <c r="FJ76" s="49">
        <v>70762880.469999999</v>
      </c>
      <c r="FK76" s="49">
        <v>0</v>
      </c>
      <c r="FL76" s="49">
        <v>0</v>
      </c>
      <c r="FM76" s="49">
        <v>0</v>
      </c>
      <c r="FN76" s="49">
        <v>1816330693.3219416</v>
      </c>
      <c r="FO76" s="49">
        <v>34557299.259999998</v>
      </c>
      <c r="FP76" s="49">
        <v>0</v>
      </c>
      <c r="FQ76" s="49">
        <v>390.48</v>
      </c>
      <c r="FR76" s="49">
        <v>0</v>
      </c>
      <c r="FS76" s="49">
        <v>0</v>
      </c>
      <c r="FT76" s="49">
        <v>288636650.9974972</v>
      </c>
      <c r="FU76" s="49">
        <v>0</v>
      </c>
      <c r="FV76" s="49">
        <v>15843527.627998527</v>
      </c>
      <c r="FW76" s="49">
        <v>0</v>
      </c>
      <c r="FX76" s="49">
        <v>272793123.36949867</v>
      </c>
      <c r="FY76" s="49">
        <v>0</v>
      </c>
      <c r="FZ76" s="49">
        <v>1527694042.3244443</v>
      </c>
      <c r="GA76" s="49">
        <v>34556908.780000001</v>
      </c>
      <c r="GB76" s="49">
        <v>294635739.05299824</v>
      </c>
      <c r="GC76" s="49">
        <v>9333874.4900000002</v>
      </c>
      <c r="GD76" s="49">
        <v>1233058303.271446</v>
      </c>
      <c r="GE76" s="49">
        <v>25223034.289999999</v>
      </c>
      <c r="GF76" s="49">
        <v>0</v>
      </c>
      <c r="GG76" s="49">
        <v>894610.06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12916048643.956512</v>
      </c>
      <c r="HU76" s="49">
        <v>2156291623.4728489</v>
      </c>
    </row>
    <row r="77" spans="1:241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4285562.1100000003</v>
      </c>
      <c r="DE77" s="49">
        <v>0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0</v>
      </c>
      <c r="FM77" s="49">
        <v>0</v>
      </c>
      <c r="FN77" s="49">
        <v>181781086.39000428</v>
      </c>
      <c r="FO77" s="49">
        <v>0</v>
      </c>
      <c r="FP77" s="49">
        <v>0</v>
      </c>
      <c r="FQ77" s="49">
        <v>0</v>
      </c>
      <c r="FR77" s="49">
        <v>0</v>
      </c>
      <c r="FS77" s="49">
        <v>0</v>
      </c>
      <c r="FT77" s="49">
        <v>13214543.960000006</v>
      </c>
      <c r="FU77" s="49">
        <v>0</v>
      </c>
      <c r="FV77" s="49">
        <v>42160.42</v>
      </c>
      <c r="FW77" s="49">
        <v>0</v>
      </c>
      <c r="FX77" s="49">
        <v>13172383.540000007</v>
      </c>
      <c r="FY77" s="49">
        <v>0</v>
      </c>
      <c r="FZ77" s="49">
        <v>168566542.4300043</v>
      </c>
      <c r="GA77" s="49">
        <v>0</v>
      </c>
      <c r="GB77" s="49">
        <v>0</v>
      </c>
      <c r="GC77" s="49">
        <v>0</v>
      </c>
      <c r="GD77" s="49">
        <v>168566542.4300043</v>
      </c>
      <c r="GE77" s="49">
        <v>0</v>
      </c>
      <c r="GF77" s="49">
        <v>0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0</v>
      </c>
      <c r="GM77" s="49">
        <v>0</v>
      </c>
      <c r="GN77" s="49">
        <v>1024059150.7092961</v>
      </c>
      <c r="GO77" s="49">
        <v>0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1210125799.2093003</v>
      </c>
      <c r="HU77" s="49">
        <v>0</v>
      </c>
      <c r="HV77" s="35"/>
      <c r="HW77" s="35"/>
      <c r="HX77" s="35"/>
      <c r="HY77" s="35"/>
      <c r="HZ77" s="35"/>
    </row>
    <row r="78" spans="1:241">
      <c r="A78" s="59" t="s">
        <v>293</v>
      </c>
      <c r="B78" s="48">
        <v>9003</v>
      </c>
      <c r="C78" s="58" t="s">
        <v>294</v>
      </c>
      <c r="D78" s="49">
        <v>493207584.58189845</v>
      </c>
      <c r="E78" s="49">
        <v>821631893.12355649</v>
      </c>
      <c r="F78" s="49">
        <v>7557124.3030802784</v>
      </c>
      <c r="G78" s="49">
        <v>88397840.018273413</v>
      </c>
      <c r="H78" s="49">
        <v>135325732.43204573</v>
      </c>
      <c r="I78" s="49">
        <v>331076536.13395005</v>
      </c>
      <c r="J78" s="49">
        <v>350324727.84677237</v>
      </c>
      <c r="K78" s="49">
        <v>402157516.97133297</v>
      </c>
      <c r="L78" s="49">
        <v>60471016.67677401</v>
      </c>
      <c r="M78" s="49">
        <v>58803247.719999999</v>
      </c>
      <c r="N78" s="49">
        <v>22974.9</v>
      </c>
      <c r="O78" s="49">
        <v>0</v>
      </c>
      <c r="P78" s="49">
        <v>0</v>
      </c>
      <c r="Q78" s="49">
        <v>0</v>
      </c>
      <c r="R78" s="49">
        <v>-11268.67</v>
      </c>
      <c r="S78" s="49">
        <v>299957.87000000098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92759370.231098995</v>
      </c>
      <c r="AA78" s="49">
        <v>83772538.439999998</v>
      </c>
      <c r="AB78" s="49">
        <v>0</v>
      </c>
      <c r="AC78" s="49">
        <v>0</v>
      </c>
      <c r="AD78" s="49">
        <v>260333335.907417</v>
      </c>
      <c r="AE78" s="49">
        <v>122989553.36999999</v>
      </c>
      <c r="AF78" s="49">
        <v>0</v>
      </c>
      <c r="AG78" s="49">
        <v>0</v>
      </c>
      <c r="AH78" s="49">
        <v>0</v>
      </c>
      <c r="AI78" s="49">
        <v>0</v>
      </c>
      <c r="AJ78" s="49">
        <v>6684383583.1146345</v>
      </c>
      <c r="AK78" s="49">
        <v>327887.64</v>
      </c>
      <c r="AL78" s="49">
        <v>526286028.08667296</v>
      </c>
      <c r="AM78" s="49">
        <v>0</v>
      </c>
      <c r="AN78" s="49">
        <v>0</v>
      </c>
      <c r="AO78" s="49">
        <v>144258359.97999999</v>
      </c>
      <c r="AP78" s="49">
        <v>0</v>
      </c>
      <c r="AQ78" s="49">
        <v>68111650.909999996</v>
      </c>
      <c r="AR78" s="49">
        <v>0</v>
      </c>
      <c r="AS78" s="49">
        <v>0</v>
      </c>
      <c r="AT78" s="49">
        <v>26195732.640000001</v>
      </c>
      <c r="AU78" s="49">
        <v>14484583.57</v>
      </c>
      <c r="AV78" s="49">
        <v>142084875.63</v>
      </c>
      <c r="AW78" s="49">
        <v>116670102.36999999</v>
      </c>
      <c r="AX78" s="49">
        <v>0</v>
      </c>
      <c r="AY78" s="49">
        <v>101212.83</v>
      </c>
      <c r="AZ78" s="49">
        <v>912847.6</v>
      </c>
      <c r="BA78" s="49">
        <v>6631702.6600000001</v>
      </c>
      <c r="BB78" s="49">
        <v>522198.92294000013</v>
      </c>
      <c r="BC78" s="49">
        <v>1325457.28</v>
      </c>
      <c r="BD78" s="49">
        <v>21002097.532295998</v>
      </c>
      <c r="BE78" s="49">
        <v>2093161.8728999998</v>
      </c>
      <c r="BF78" s="49">
        <v>0</v>
      </c>
      <c r="BG78" s="49">
        <v>0</v>
      </c>
      <c r="BH78" s="49">
        <v>17861</v>
      </c>
      <c r="BI78" s="49">
        <v>0</v>
      </c>
      <c r="BJ78" s="49">
        <v>516527.6</v>
      </c>
      <c r="BK78" s="49">
        <v>41896899.159999996</v>
      </c>
      <c r="BL78" s="49">
        <v>4360081.96</v>
      </c>
      <c r="BM78" s="49">
        <v>7186286.1799999997</v>
      </c>
      <c r="BN78" s="49">
        <v>0</v>
      </c>
      <c r="BO78" s="49">
        <v>0</v>
      </c>
      <c r="BP78" s="49">
        <v>20206068.937463727</v>
      </c>
      <c r="BQ78" s="49">
        <v>289436.96999999997</v>
      </c>
      <c r="BR78" s="49">
        <v>0</v>
      </c>
      <c r="BS78" s="49">
        <v>0</v>
      </c>
      <c r="BT78" s="49">
        <v>0</v>
      </c>
      <c r="BU78" s="49">
        <v>0</v>
      </c>
      <c r="BV78" s="49">
        <v>34793462.859999999</v>
      </c>
      <c r="BW78" s="49">
        <v>64065316.719999999</v>
      </c>
      <c r="BX78" s="49">
        <v>14345.17</v>
      </c>
      <c r="BY78" s="49">
        <v>0</v>
      </c>
      <c r="BZ78" s="49">
        <v>1447958.51</v>
      </c>
      <c r="CA78" s="49">
        <v>22145065.039999999</v>
      </c>
      <c r="CB78" s="49">
        <v>2811105.58</v>
      </c>
      <c r="CC78" s="49">
        <v>3835622.98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267206310.81259599</v>
      </c>
      <c r="CK78" s="49">
        <v>10488405.101499969</v>
      </c>
      <c r="CL78" s="49">
        <v>21810580.261196002</v>
      </c>
      <c r="CM78" s="49">
        <v>823517.01359999983</v>
      </c>
      <c r="CN78" s="49">
        <v>12853868.097196002</v>
      </c>
      <c r="CO78" s="49">
        <v>-368028.41999999993</v>
      </c>
      <c r="CP78" s="49">
        <v>0</v>
      </c>
      <c r="CQ78" s="49">
        <v>0</v>
      </c>
      <c r="CR78" s="49">
        <v>12580285.055242</v>
      </c>
      <c r="CS78" s="49">
        <v>57232.159999999989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0</v>
      </c>
      <c r="DA78" s="49">
        <v>0</v>
      </c>
      <c r="DB78" s="49">
        <v>0</v>
      </c>
      <c r="DC78" s="49">
        <v>0</v>
      </c>
      <c r="DD78" s="49">
        <v>8649000.1299980003</v>
      </c>
      <c r="DE78" s="49">
        <v>25834756.630000003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32499.71</v>
      </c>
      <c r="DM78" s="49">
        <v>0</v>
      </c>
      <c r="DN78" s="49">
        <v>657396.9348744005</v>
      </c>
      <c r="DO78" s="49">
        <v>7198023.3899999997</v>
      </c>
      <c r="DP78" s="49">
        <v>0</v>
      </c>
      <c r="DQ78" s="49">
        <v>4943479.2212925497</v>
      </c>
      <c r="DR78" s="49">
        <v>0</v>
      </c>
      <c r="DS78" s="49">
        <v>0</v>
      </c>
      <c r="DT78" s="49">
        <v>7.9</v>
      </c>
      <c r="DU78" s="49">
        <v>478.13</v>
      </c>
      <c r="DV78" s="49">
        <v>0</v>
      </c>
      <c r="DW78" s="49">
        <v>23690576.530000001</v>
      </c>
      <c r="DX78" s="49">
        <v>322489.38001800003</v>
      </c>
      <c r="DY78" s="49">
        <v>0</v>
      </c>
      <c r="DZ78" s="49">
        <v>0</v>
      </c>
      <c r="EA78" s="49">
        <v>0</v>
      </c>
      <c r="EB78" s="49">
        <v>89405867.443040982</v>
      </c>
      <c r="EC78" s="49">
        <v>192794747.91000003</v>
      </c>
      <c r="ED78" s="49">
        <v>2277949.8067109995</v>
      </c>
      <c r="EE78" s="49">
        <v>4034944.66</v>
      </c>
      <c r="EF78" s="49">
        <v>102447879.562262</v>
      </c>
      <c r="EG78" s="49">
        <v>188823724.30000001</v>
      </c>
      <c r="EH78" s="49">
        <v>7605712.3102389993</v>
      </c>
      <c r="EI78" s="49">
        <v>1816975.4</v>
      </c>
      <c r="EJ78" s="49">
        <v>0</v>
      </c>
      <c r="EK78" s="49">
        <v>0</v>
      </c>
      <c r="EL78" s="49">
        <v>0</v>
      </c>
      <c r="EM78" s="49">
        <v>0</v>
      </c>
      <c r="EN78" s="49">
        <v>17691619.23</v>
      </c>
      <c r="EO78" s="49">
        <v>-0.380000000004657</v>
      </c>
      <c r="EP78" s="49">
        <v>5388188.6600000001</v>
      </c>
      <c r="EQ78" s="49">
        <v>0</v>
      </c>
      <c r="ER78" s="49">
        <v>0</v>
      </c>
      <c r="ES78" s="49">
        <v>0</v>
      </c>
      <c r="ET78" s="49">
        <v>116166824.3</v>
      </c>
      <c r="EU78" s="49">
        <v>71278619.519999996</v>
      </c>
      <c r="EV78" s="49">
        <v>54706290.010000005</v>
      </c>
      <c r="EW78" s="49">
        <v>0</v>
      </c>
      <c r="EX78" s="49">
        <v>1444911188.0699997</v>
      </c>
      <c r="EY78" s="49">
        <v>0</v>
      </c>
      <c r="EZ78" s="49">
        <v>10979821.089999998</v>
      </c>
      <c r="FA78" s="49">
        <v>0</v>
      </c>
      <c r="FB78" s="49">
        <v>450656627.29999995</v>
      </c>
      <c r="FC78" s="49">
        <v>0</v>
      </c>
      <c r="FD78" s="49">
        <v>11512.34</v>
      </c>
      <c r="FE78" s="49">
        <v>8502326.3000000007</v>
      </c>
      <c r="FF78" s="49">
        <v>536574.94999999995</v>
      </c>
      <c r="FG78" s="49">
        <v>0</v>
      </c>
      <c r="FH78" s="49">
        <v>34004350.149999999</v>
      </c>
      <c r="FI78" s="49">
        <v>0</v>
      </c>
      <c r="FJ78" s="49">
        <v>70762880.469999999</v>
      </c>
      <c r="FK78" s="49">
        <v>0</v>
      </c>
      <c r="FL78" s="49">
        <v>0</v>
      </c>
      <c r="FM78" s="49">
        <v>0</v>
      </c>
      <c r="FN78" s="49">
        <v>1998111779.711946</v>
      </c>
      <c r="FO78" s="49">
        <v>34557299.259999998</v>
      </c>
      <c r="FP78" s="49">
        <v>0</v>
      </c>
      <c r="FQ78" s="49">
        <v>390.48</v>
      </c>
      <c r="FR78" s="49">
        <v>0</v>
      </c>
      <c r="FS78" s="49">
        <v>0</v>
      </c>
      <c r="FT78" s="49">
        <v>301851194.95749718</v>
      </c>
      <c r="FU78" s="49">
        <v>0</v>
      </c>
      <c r="FV78" s="49">
        <v>15885688.047998527</v>
      </c>
      <c r="FW78" s="49">
        <v>0</v>
      </c>
      <c r="FX78" s="49">
        <v>285965506.90949869</v>
      </c>
      <c r="FY78" s="49">
        <v>0</v>
      </c>
      <c r="FZ78" s="49">
        <v>1696260584.7544487</v>
      </c>
      <c r="GA78" s="49">
        <v>34556908.780000001</v>
      </c>
      <c r="GB78" s="49">
        <v>294635739.05299824</v>
      </c>
      <c r="GC78" s="49">
        <v>9333874.4900000002</v>
      </c>
      <c r="GD78" s="49">
        <v>1401624845.7014503</v>
      </c>
      <c r="GE78" s="49">
        <v>25223034.289999999</v>
      </c>
      <c r="GF78" s="49">
        <v>0</v>
      </c>
      <c r="GG78" s="49">
        <v>894610.06</v>
      </c>
      <c r="GH78" s="49">
        <v>0</v>
      </c>
      <c r="GI78" s="49">
        <v>0</v>
      </c>
      <c r="GJ78" s="49">
        <v>0</v>
      </c>
      <c r="GK78" s="49">
        <v>0</v>
      </c>
      <c r="GL78" s="49">
        <v>0</v>
      </c>
      <c r="GM78" s="49">
        <v>0</v>
      </c>
      <c r="GN78" s="49">
        <v>1024059150.7092961</v>
      </c>
      <c r="GO78" s="49">
        <v>0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14126174443.165813</v>
      </c>
      <c r="HU78" s="49">
        <v>2156291623.4728489</v>
      </c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 t="s">
        <v>227</v>
      </c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/>
      <c r="B130" s="53"/>
      <c r="C130" s="53"/>
    </row>
    <row r="131" spans="1:229" s="35" customFormat="1">
      <c r="A131" s="53" t="s">
        <v>252</v>
      </c>
      <c r="B131" s="53">
        <v>2007</v>
      </c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>
      <c r="A137" s="53"/>
      <c r="B137" s="53"/>
      <c r="C137" s="53"/>
    </row>
    <row r="138" spans="1:229" s="35" customFormat="1"/>
    <row r="139" spans="1:229" s="35" customFormat="1"/>
    <row r="140" spans="1:229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</row>
    <row r="141" spans="1:229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</row>
    <row r="142" spans="1:229" s="35" customFormat="1"/>
    <row r="143" spans="1:229" s="35" customFormat="1"/>
    <row r="144" spans="1:229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</row>
    <row r="162" spans="1:241" s="35" customFormat="1">
      <c r="A162" s="53"/>
      <c r="B162" s="53"/>
      <c r="C162" s="5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62"/>
  <sheetViews>
    <sheetView showGridLines="0" zoomScale="80" zoomScaleNormal="80" workbookViewId="0">
      <pane xSplit="3" ySplit="6" topLeftCell="D7" activePane="bottomRight" state="frozen"/>
      <selection activeCell="HK52" sqref="HK52"/>
      <selection pane="topRight" activeCell="HK52" sqref="HK52"/>
      <selection pane="bottomLeft" activeCell="HK52" sqref="HK52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363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362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88806858.039999992</v>
      </c>
      <c r="E7" s="19">
        <v>129282324.81</v>
      </c>
      <c r="F7" s="18">
        <v>0</v>
      </c>
      <c r="G7" s="18">
        <v>0</v>
      </c>
      <c r="H7" s="18">
        <v>0</v>
      </c>
      <c r="I7" s="18">
        <v>0</v>
      </c>
      <c r="J7" s="18">
        <v>88806858.039999992</v>
      </c>
      <c r="K7" s="18">
        <v>129282324.81</v>
      </c>
      <c r="L7" s="18">
        <v>3657250.8</v>
      </c>
      <c r="M7" s="18">
        <v>58270420.020000003</v>
      </c>
      <c r="N7" s="18">
        <v>0</v>
      </c>
      <c r="O7" s="18">
        <v>0</v>
      </c>
      <c r="P7" s="18">
        <v>112325.81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69785433.039999992</v>
      </c>
      <c r="AA7" s="18">
        <v>24962728.120000001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5844680.0800000001</v>
      </c>
      <c r="AU7" s="18">
        <v>240365.1</v>
      </c>
      <c r="AV7" s="18">
        <v>155699617.99000001</v>
      </c>
      <c r="AW7" s="18">
        <v>71370931.530000001</v>
      </c>
      <c r="AX7" s="18">
        <v>0</v>
      </c>
      <c r="AY7" s="18">
        <v>0</v>
      </c>
      <c r="AZ7" s="18">
        <v>7822343.7999999998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329983.31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80162968.840000004</v>
      </c>
      <c r="BW7" s="18">
        <v>57401637.670000002</v>
      </c>
      <c r="BX7" s="18">
        <v>0</v>
      </c>
      <c r="BY7" s="18">
        <v>0</v>
      </c>
      <c r="BZ7" s="18">
        <v>0</v>
      </c>
      <c r="CA7" s="18">
        <v>0</v>
      </c>
      <c r="CB7" s="18">
        <v>2974438.25</v>
      </c>
      <c r="CC7" s="18">
        <v>3338923.08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5722124.5499999998</v>
      </c>
      <c r="CK7" s="18">
        <v>3122953.88</v>
      </c>
      <c r="CL7" s="18">
        <v>1128904.48</v>
      </c>
      <c r="CM7" s="18">
        <v>735890.12</v>
      </c>
      <c r="CN7" s="18">
        <v>-349734.02</v>
      </c>
      <c r="CO7" s="18">
        <v>-368239.83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37334509.93</v>
      </c>
      <c r="DE7" s="18">
        <v>10388555.75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47750045.229999997</v>
      </c>
      <c r="EC7" s="18">
        <v>185320204.30000001</v>
      </c>
      <c r="ED7" s="18">
        <v>2654656.8199999998</v>
      </c>
      <c r="EE7" s="18">
        <v>-295402.62</v>
      </c>
      <c r="EF7" s="18">
        <v>14683824.640000001</v>
      </c>
      <c r="EG7" s="18">
        <v>159398725.81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25117692.02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2500380</v>
      </c>
      <c r="GG7" s="18">
        <v>476275.08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551738303.6099999</v>
      </c>
      <c r="HU7" s="18">
        <v>710277995.48000014</v>
      </c>
      <c r="HV7" s="19">
        <v>1262016299.0900002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2288754188.4699998</v>
      </c>
      <c r="E8" s="19">
        <v>0</v>
      </c>
      <c r="F8" s="18">
        <v>273575066.48019701</v>
      </c>
      <c r="G8" s="18">
        <v>0</v>
      </c>
      <c r="H8" s="18">
        <v>1219719136.19998</v>
      </c>
      <c r="I8" s="18">
        <v>0</v>
      </c>
      <c r="J8" s="18">
        <v>795459985.78982294</v>
      </c>
      <c r="K8" s="18">
        <v>0</v>
      </c>
      <c r="L8" s="18">
        <v>494736386.57999998</v>
      </c>
      <c r="M8" s="18">
        <v>0</v>
      </c>
      <c r="N8" s="18">
        <v>281098560.49000001</v>
      </c>
      <c r="O8" s="18">
        <v>0</v>
      </c>
      <c r="P8" s="18">
        <v>4901470.4000000004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1287389.6100000001</v>
      </c>
      <c r="W8" s="18">
        <v>0</v>
      </c>
      <c r="X8" s="18">
        <v>0</v>
      </c>
      <c r="Y8" s="18">
        <v>0</v>
      </c>
      <c r="Z8" s="18">
        <v>208928658.16999999</v>
      </c>
      <c r="AA8" s="18">
        <v>0</v>
      </c>
      <c r="AB8" s="18">
        <v>0</v>
      </c>
      <c r="AC8" s="18">
        <v>0</v>
      </c>
      <c r="AD8" s="18">
        <v>163761090.43000001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2587792013.3000002</v>
      </c>
      <c r="AK8" s="18">
        <v>0</v>
      </c>
      <c r="AL8" s="18">
        <v>0</v>
      </c>
      <c r="AM8" s="18">
        <v>0</v>
      </c>
      <c r="AN8" s="18">
        <v>353460594.75</v>
      </c>
      <c r="AO8" s="18">
        <v>0</v>
      </c>
      <c r="AP8" s="18">
        <v>3024323574.1599998</v>
      </c>
      <c r="AQ8" s="18">
        <v>0</v>
      </c>
      <c r="AR8" s="18">
        <v>276478.81</v>
      </c>
      <c r="AS8" s="18">
        <v>0</v>
      </c>
      <c r="AT8" s="18">
        <v>135705493.97999999</v>
      </c>
      <c r="AU8" s="18">
        <v>0</v>
      </c>
      <c r="AV8" s="18">
        <v>210580160.87</v>
      </c>
      <c r="AW8" s="18">
        <v>0</v>
      </c>
      <c r="AX8" s="18">
        <v>39789.440000000002</v>
      </c>
      <c r="AY8" s="18">
        <v>0</v>
      </c>
      <c r="AZ8" s="18">
        <v>0</v>
      </c>
      <c r="BA8" s="18">
        <v>0</v>
      </c>
      <c r="BB8" s="18">
        <v>18443617.540000003</v>
      </c>
      <c r="BC8" s="18">
        <v>0</v>
      </c>
      <c r="BD8" s="18">
        <v>127246418.14999999</v>
      </c>
      <c r="BE8" s="18">
        <v>0</v>
      </c>
      <c r="BF8" s="18">
        <v>0</v>
      </c>
      <c r="BG8" s="18">
        <v>0</v>
      </c>
      <c r="BH8" s="18">
        <v>9057277.8200000003</v>
      </c>
      <c r="BI8" s="18">
        <v>0</v>
      </c>
      <c r="BJ8" s="18">
        <v>58208667.640000001</v>
      </c>
      <c r="BK8" s="18">
        <v>0</v>
      </c>
      <c r="BL8" s="18">
        <v>65916875.899999999</v>
      </c>
      <c r="BM8" s="18">
        <v>0</v>
      </c>
      <c r="BN8" s="18">
        <v>0</v>
      </c>
      <c r="BO8" s="18">
        <v>0</v>
      </c>
      <c r="BP8" s="18">
        <v>2335182.31</v>
      </c>
      <c r="BQ8" s="18">
        <v>0</v>
      </c>
      <c r="BR8" s="18">
        <v>125456.02</v>
      </c>
      <c r="BS8" s="18">
        <v>0</v>
      </c>
      <c r="BT8" s="18">
        <v>0</v>
      </c>
      <c r="BU8" s="18">
        <v>0</v>
      </c>
      <c r="BV8" s="18">
        <v>184660436.91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4209545.32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46216901.899999999</v>
      </c>
      <c r="DA8" s="18">
        <v>0</v>
      </c>
      <c r="DB8" s="18">
        <v>0</v>
      </c>
      <c r="DC8" s="18">
        <v>0</v>
      </c>
      <c r="DD8" s="18">
        <v>166810913.00999999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3005229.05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111488014.31</v>
      </c>
      <c r="DW8" s="18">
        <v>0</v>
      </c>
      <c r="DX8" s="18">
        <v>3177477.8899999997</v>
      </c>
      <c r="DY8" s="18">
        <v>0</v>
      </c>
      <c r="DZ8" s="18">
        <v>0</v>
      </c>
      <c r="EA8" s="18">
        <v>0</v>
      </c>
      <c r="EB8" s="18">
        <v>754266989.88999832</v>
      </c>
      <c r="EC8" s="18">
        <v>0</v>
      </c>
      <c r="ED8" s="18">
        <v>39464176.439999998</v>
      </c>
      <c r="EE8" s="18">
        <v>0</v>
      </c>
      <c r="EF8" s="18">
        <v>25566802.98</v>
      </c>
      <c r="EG8" s="18">
        <v>0</v>
      </c>
      <c r="EH8" s="18">
        <v>124260498.46000001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97382440.989999995</v>
      </c>
      <c r="EO8" s="18">
        <v>0</v>
      </c>
      <c r="EP8" s="18">
        <v>290181.41000000003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3777495.14</v>
      </c>
      <c r="EW8" s="18">
        <v>0</v>
      </c>
      <c r="EX8" s="18">
        <v>296278155.33999997</v>
      </c>
      <c r="EY8" s="18">
        <v>0</v>
      </c>
      <c r="EZ8" s="18">
        <v>550411.54</v>
      </c>
      <c r="FA8" s="18">
        <v>0</v>
      </c>
      <c r="FB8" s="18">
        <v>31951647.529999997</v>
      </c>
      <c r="FC8" s="18">
        <v>0</v>
      </c>
      <c r="FD8" s="18">
        <v>286647.46999999997</v>
      </c>
      <c r="FE8" s="18">
        <v>0</v>
      </c>
      <c r="FF8" s="18">
        <v>0</v>
      </c>
      <c r="FG8" s="18">
        <v>0</v>
      </c>
      <c r="FH8" s="18">
        <v>822780.41999999969</v>
      </c>
      <c r="FI8" s="18">
        <v>0</v>
      </c>
      <c r="FJ8" s="18">
        <v>3632041.3000000003</v>
      </c>
      <c r="FK8" s="18">
        <v>0</v>
      </c>
      <c r="FL8" s="18">
        <v>101975962.13</v>
      </c>
      <c r="FM8" s="18">
        <v>0</v>
      </c>
      <c r="FN8" s="19">
        <v>1259897137.24</v>
      </c>
      <c r="FO8" s="19">
        <v>0</v>
      </c>
      <c r="FP8" s="18">
        <v>1493644.4</v>
      </c>
      <c r="FQ8" s="18">
        <v>0</v>
      </c>
      <c r="FR8" s="18">
        <v>1641612.6300000001</v>
      </c>
      <c r="FS8" s="18">
        <v>0</v>
      </c>
      <c r="FT8" s="80">
        <v>153889862.41999996</v>
      </c>
      <c r="FU8" s="80">
        <v>0</v>
      </c>
      <c r="FV8" s="18">
        <v>10869031.640000001</v>
      </c>
      <c r="FW8" s="18">
        <v>0</v>
      </c>
      <c r="FX8" s="18">
        <v>143020830.77999997</v>
      </c>
      <c r="FY8" s="18">
        <v>0</v>
      </c>
      <c r="FZ8" s="80">
        <v>1102872017.79</v>
      </c>
      <c r="GA8" s="80">
        <v>0</v>
      </c>
      <c r="GB8" s="18">
        <v>209426910.32999998</v>
      </c>
      <c r="GC8" s="18">
        <v>0</v>
      </c>
      <c r="GD8" s="18">
        <v>893445107.46000004</v>
      </c>
      <c r="GE8" s="18">
        <v>0</v>
      </c>
      <c r="GF8" s="18">
        <v>30102275.020000007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13327053506.529995</v>
      </c>
      <c r="HU8" s="18">
        <v>0</v>
      </c>
      <c r="HV8" s="19">
        <v>13327053506.529995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1213798083.7299995</v>
      </c>
      <c r="E9" s="19">
        <v>1043512.2499999991</v>
      </c>
      <c r="F9" s="18">
        <v>465627866.96999961</v>
      </c>
      <c r="G9" s="18">
        <v>0</v>
      </c>
      <c r="H9" s="18">
        <v>666030965.41000009</v>
      </c>
      <c r="I9" s="18">
        <v>1043512.2499999991</v>
      </c>
      <c r="J9" s="18">
        <v>82139251.349999949</v>
      </c>
      <c r="K9" s="18">
        <v>0</v>
      </c>
      <c r="L9" s="18">
        <v>101652827.32999998</v>
      </c>
      <c r="M9" s="18">
        <v>0</v>
      </c>
      <c r="N9" s="18">
        <v>227510301.36000001</v>
      </c>
      <c r="O9" s="18">
        <v>0</v>
      </c>
      <c r="P9" s="18">
        <v>967180.39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173798030.04999998</v>
      </c>
      <c r="AA9" s="18">
        <v>0</v>
      </c>
      <c r="AB9" s="18">
        <v>0</v>
      </c>
      <c r="AC9" s="18">
        <v>0</v>
      </c>
      <c r="AD9" s="18">
        <v>120567420.14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3271174029.3799996</v>
      </c>
      <c r="AK9" s="18">
        <v>0</v>
      </c>
      <c r="AL9" s="18">
        <v>89389183.739999995</v>
      </c>
      <c r="AM9" s="18">
        <v>0</v>
      </c>
      <c r="AN9" s="18">
        <v>261312604.46000001</v>
      </c>
      <c r="AO9" s="18">
        <v>0</v>
      </c>
      <c r="AP9" s="18">
        <v>4264444904.1900001</v>
      </c>
      <c r="AQ9" s="18">
        <v>0</v>
      </c>
      <c r="AR9" s="18">
        <v>2128525.59</v>
      </c>
      <c r="AS9" s="18">
        <v>0</v>
      </c>
      <c r="AT9" s="18">
        <v>51652758.560000002</v>
      </c>
      <c r="AU9" s="18">
        <v>0</v>
      </c>
      <c r="AV9" s="18">
        <v>63152333.039999992</v>
      </c>
      <c r="AW9" s="18">
        <v>0</v>
      </c>
      <c r="AX9" s="18">
        <v>95499.75</v>
      </c>
      <c r="AY9" s="18">
        <v>0</v>
      </c>
      <c r="AZ9" s="18">
        <v>0</v>
      </c>
      <c r="BA9" s="18">
        <v>0</v>
      </c>
      <c r="BB9" s="18">
        <v>1151784.57</v>
      </c>
      <c r="BC9" s="18">
        <v>0</v>
      </c>
      <c r="BD9" s="18">
        <v>20529161.919999998</v>
      </c>
      <c r="BE9" s="18">
        <v>0</v>
      </c>
      <c r="BF9" s="18">
        <v>0</v>
      </c>
      <c r="BG9" s="18">
        <v>0</v>
      </c>
      <c r="BH9" s="18">
        <v>26809683.740000002</v>
      </c>
      <c r="BI9" s="18">
        <v>0</v>
      </c>
      <c r="BJ9" s="18">
        <v>3922250.3</v>
      </c>
      <c r="BK9" s="18">
        <v>0</v>
      </c>
      <c r="BL9" s="18">
        <v>15725538.710000001</v>
      </c>
      <c r="BM9" s="18">
        <v>0</v>
      </c>
      <c r="BN9" s="18">
        <v>12534469.07</v>
      </c>
      <c r="BO9" s="18">
        <v>0</v>
      </c>
      <c r="BP9" s="18">
        <v>3112951.66</v>
      </c>
      <c r="BQ9" s="18">
        <v>0</v>
      </c>
      <c r="BR9" s="18">
        <v>135257.63999999998</v>
      </c>
      <c r="BS9" s="18">
        <v>0</v>
      </c>
      <c r="BT9" s="18">
        <v>0</v>
      </c>
      <c r="BU9" s="18">
        <v>0</v>
      </c>
      <c r="BV9" s="18">
        <v>22477434.720000003</v>
      </c>
      <c r="BW9" s="18">
        <v>0</v>
      </c>
      <c r="BX9" s="18">
        <v>90487.81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95806879.749999985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14793251.24</v>
      </c>
      <c r="DW9" s="18">
        <v>0</v>
      </c>
      <c r="DX9" s="18">
        <v>1435086.89</v>
      </c>
      <c r="DY9" s="18">
        <v>0</v>
      </c>
      <c r="DZ9" s="18">
        <v>0</v>
      </c>
      <c r="EA9" s="18">
        <v>0</v>
      </c>
      <c r="EB9" s="18">
        <v>161232757.05999997</v>
      </c>
      <c r="EC9" s="18">
        <v>0</v>
      </c>
      <c r="ED9" s="18">
        <v>25077406.040000003</v>
      </c>
      <c r="EE9" s="18">
        <v>0</v>
      </c>
      <c r="EF9" s="18">
        <v>25274054.740000002</v>
      </c>
      <c r="EG9" s="18">
        <v>8036243.3300000001</v>
      </c>
      <c r="EH9" s="18">
        <v>62029231.759999998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54386990.420000002</v>
      </c>
      <c r="EO9" s="18">
        <v>0</v>
      </c>
      <c r="EP9" s="18">
        <v>336460.28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5336448.75</v>
      </c>
      <c r="EW9" s="18">
        <v>0</v>
      </c>
      <c r="EX9" s="18">
        <v>121539561.40000001</v>
      </c>
      <c r="EY9" s="18">
        <v>0</v>
      </c>
      <c r="EZ9" s="18">
        <v>560317.43999999994</v>
      </c>
      <c r="FA9" s="18">
        <v>0</v>
      </c>
      <c r="FB9" s="18">
        <v>26562077.759999998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561113.43000000005</v>
      </c>
      <c r="FI9" s="18">
        <v>3</v>
      </c>
      <c r="FJ9" s="18">
        <v>4715886.5</v>
      </c>
      <c r="FK9" s="18">
        <v>0</v>
      </c>
      <c r="FL9" s="18">
        <v>0</v>
      </c>
      <c r="FM9" s="18">
        <v>0</v>
      </c>
      <c r="FN9" s="19">
        <v>13310427912.879999</v>
      </c>
      <c r="FO9" s="19">
        <v>0</v>
      </c>
      <c r="FP9" s="18">
        <v>0</v>
      </c>
      <c r="FQ9" s="18">
        <v>0</v>
      </c>
      <c r="FR9" s="18">
        <v>10430321.809999999</v>
      </c>
      <c r="FS9" s="18">
        <v>0</v>
      </c>
      <c r="FT9" s="80">
        <v>2928319189.098218</v>
      </c>
      <c r="FU9" s="80">
        <v>0</v>
      </c>
      <c r="FV9" s="18">
        <v>155238476.59999973</v>
      </c>
      <c r="FW9" s="18">
        <v>0</v>
      </c>
      <c r="FX9" s="18">
        <v>2773080712.4982185</v>
      </c>
      <c r="FY9" s="18">
        <v>0</v>
      </c>
      <c r="FZ9" s="80">
        <v>10371678401.971781</v>
      </c>
      <c r="GA9" s="80">
        <v>0</v>
      </c>
      <c r="GB9" s="18">
        <v>2476704710.7599964</v>
      </c>
      <c r="GC9" s="18">
        <v>0</v>
      </c>
      <c r="GD9" s="18">
        <v>7894973691.2117844</v>
      </c>
      <c r="GE9" s="18">
        <v>0</v>
      </c>
      <c r="GF9" s="18">
        <v>56361034.370000005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23914599259.330002</v>
      </c>
      <c r="HU9" s="18">
        <v>9079758.5799999982</v>
      </c>
      <c r="HV9" s="19">
        <v>23923679017.910004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3533957636.6802301</v>
      </c>
      <c r="E10" s="19">
        <v>546232939.82999992</v>
      </c>
      <c r="F10" s="18">
        <v>569863438.43772531</v>
      </c>
      <c r="G10" s="18">
        <v>88397342.723703012</v>
      </c>
      <c r="H10" s="18">
        <v>1638171006.7217717</v>
      </c>
      <c r="I10" s="18">
        <v>256770331.04199556</v>
      </c>
      <c r="J10" s="18">
        <v>1325923191.5207329</v>
      </c>
      <c r="K10" s="18">
        <v>201065266.06430131</v>
      </c>
      <c r="L10" s="18">
        <v>109418853.19</v>
      </c>
      <c r="M10" s="18">
        <v>0</v>
      </c>
      <c r="N10" s="18">
        <v>261103328.35004401</v>
      </c>
      <c r="O10" s="18">
        <v>0</v>
      </c>
      <c r="P10" s="18">
        <v>12211164.439999999</v>
      </c>
      <c r="Q10" s="18">
        <v>0</v>
      </c>
      <c r="R10" s="18">
        <v>21197463.73</v>
      </c>
      <c r="S10" s="18">
        <v>299957.87000000098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421170289.260001</v>
      </c>
      <c r="AA10" s="18">
        <v>52411968.039999999</v>
      </c>
      <c r="AB10" s="18">
        <v>42601.43</v>
      </c>
      <c r="AC10" s="18">
        <v>0</v>
      </c>
      <c r="AD10" s="18">
        <v>551270988.73000193</v>
      </c>
      <c r="AE10" s="18">
        <v>102782239.95999999</v>
      </c>
      <c r="AF10" s="18">
        <v>0</v>
      </c>
      <c r="AG10" s="18">
        <v>0</v>
      </c>
      <c r="AH10" s="18">
        <v>0</v>
      </c>
      <c r="AI10" s="18">
        <v>0</v>
      </c>
      <c r="AJ10" s="18">
        <v>3151641611.5575705</v>
      </c>
      <c r="AK10" s="18">
        <v>327887.64</v>
      </c>
      <c r="AL10" s="18">
        <v>313801392.22000003</v>
      </c>
      <c r="AM10" s="18">
        <v>0</v>
      </c>
      <c r="AN10" s="18">
        <v>640642572.969908</v>
      </c>
      <c r="AO10" s="18">
        <v>144258359.97999999</v>
      </c>
      <c r="AP10" s="18">
        <v>5638420091.8499298</v>
      </c>
      <c r="AQ10" s="18">
        <v>68111650.909999996</v>
      </c>
      <c r="AR10" s="18">
        <v>18533756.069999501</v>
      </c>
      <c r="AS10" s="18">
        <v>0</v>
      </c>
      <c r="AT10" s="18">
        <v>179706547.52999797</v>
      </c>
      <c r="AU10" s="18">
        <v>14116649.6</v>
      </c>
      <c r="AV10" s="18">
        <v>200953208.12944499</v>
      </c>
      <c r="AW10" s="18">
        <v>45299170.039999999</v>
      </c>
      <c r="AX10" s="18">
        <v>121863.81</v>
      </c>
      <c r="AY10" s="18">
        <v>101212.83</v>
      </c>
      <c r="AZ10" s="18">
        <v>0</v>
      </c>
      <c r="BA10" s="18">
        <v>0</v>
      </c>
      <c r="BB10" s="18">
        <v>31814558.490014501</v>
      </c>
      <c r="BC10" s="18">
        <v>1315060.06</v>
      </c>
      <c r="BD10" s="18">
        <v>49831762.020047903</v>
      </c>
      <c r="BE10" s="18">
        <v>2036208.02</v>
      </c>
      <c r="BF10" s="18">
        <v>7356895.3399999999</v>
      </c>
      <c r="BG10" s="18">
        <v>0</v>
      </c>
      <c r="BH10" s="18">
        <v>36711693.010000102</v>
      </c>
      <c r="BI10" s="18">
        <v>0</v>
      </c>
      <c r="BJ10" s="18">
        <v>216362062.97999999</v>
      </c>
      <c r="BK10" s="18">
        <v>41896899.159999996</v>
      </c>
      <c r="BL10" s="18">
        <v>176592838.78999999</v>
      </c>
      <c r="BM10" s="18">
        <v>7186286.1799999997</v>
      </c>
      <c r="BN10" s="18">
        <v>6601549.6900000004</v>
      </c>
      <c r="BO10" s="18">
        <v>0</v>
      </c>
      <c r="BP10" s="18">
        <v>13155366.499999991</v>
      </c>
      <c r="BQ10" s="18">
        <v>0</v>
      </c>
      <c r="BR10" s="18">
        <v>1139133.78</v>
      </c>
      <c r="BS10" s="18">
        <v>0</v>
      </c>
      <c r="BT10" s="18">
        <v>0</v>
      </c>
      <c r="BU10" s="18">
        <v>0</v>
      </c>
      <c r="BV10" s="18">
        <v>71274237.559999704</v>
      </c>
      <c r="BW10" s="18">
        <v>6663679.0499999998</v>
      </c>
      <c r="BX10" s="18">
        <v>2061043.92</v>
      </c>
      <c r="BY10" s="18">
        <v>0</v>
      </c>
      <c r="BZ10" s="18">
        <v>0</v>
      </c>
      <c r="CA10" s="18">
        <v>0</v>
      </c>
      <c r="CB10" s="18">
        <v>8018375.9099999499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265138657.329541</v>
      </c>
      <c r="DE10" s="18">
        <v>15446200.880000001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7198023.3899999997</v>
      </c>
      <c r="DP10" s="18">
        <v>2156456.23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38591260.659998901</v>
      </c>
      <c r="DW10" s="18">
        <v>23690576.530000001</v>
      </c>
      <c r="DX10" s="18">
        <v>76738339.789955795</v>
      </c>
      <c r="DY10" s="18">
        <v>0</v>
      </c>
      <c r="DZ10" s="18">
        <v>0</v>
      </c>
      <c r="EA10" s="18">
        <v>0</v>
      </c>
      <c r="EB10" s="18">
        <v>393384656.959966</v>
      </c>
      <c r="EC10" s="18">
        <v>6873317.7400000002</v>
      </c>
      <c r="ED10" s="18">
        <v>30508907.239999998</v>
      </c>
      <c r="EE10" s="18">
        <v>1054458.28</v>
      </c>
      <c r="EF10" s="18">
        <v>153501954.33999997</v>
      </c>
      <c r="EG10" s="18">
        <v>15304048.449999999</v>
      </c>
      <c r="EH10" s="18">
        <v>122053418.249997</v>
      </c>
      <c r="EI10" s="18">
        <v>1766723.91</v>
      </c>
      <c r="EJ10" s="18">
        <v>0</v>
      </c>
      <c r="EK10" s="18">
        <v>0</v>
      </c>
      <c r="EL10" s="18">
        <v>0</v>
      </c>
      <c r="EM10" s="18">
        <v>0</v>
      </c>
      <c r="EN10" s="18">
        <v>14032909.869999999</v>
      </c>
      <c r="EO10" s="18">
        <v>0</v>
      </c>
      <c r="EP10" s="18">
        <v>767721.52999999991</v>
      </c>
      <c r="EQ10" s="18">
        <v>0</v>
      </c>
      <c r="ER10" s="18">
        <v>0</v>
      </c>
      <c r="ES10" s="18">
        <v>0</v>
      </c>
      <c r="ET10" s="18">
        <v>0</v>
      </c>
      <c r="EU10" s="18">
        <v>71278619.519999996</v>
      </c>
      <c r="EV10" s="18">
        <v>16406509.940000001</v>
      </c>
      <c r="EW10" s="18">
        <v>0</v>
      </c>
      <c r="EX10" s="18">
        <v>578414590.74000001</v>
      </c>
      <c r="EY10" s="18">
        <v>0</v>
      </c>
      <c r="EZ10" s="18">
        <v>1084989.8099999998</v>
      </c>
      <c r="FA10" s="18">
        <v>0</v>
      </c>
      <c r="FB10" s="18">
        <v>121785264.26999989</v>
      </c>
      <c r="FC10" s="18">
        <v>0</v>
      </c>
      <c r="FD10" s="18">
        <v>0</v>
      </c>
      <c r="FE10" s="18">
        <v>8502326.3000000007</v>
      </c>
      <c r="FF10" s="18">
        <v>0</v>
      </c>
      <c r="FG10" s="18">
        <v>0</v>
      </c>
      <c r="FH10" s="18">
        <v>2175122.9500000002</v>
      </c>
      <c r="FI10" s="18">
        <v>0</v>
      </c>
      <c r="FJ10" s="18">
        <v>11437166.300000001</v>
      </c>
      <c r="FK10" s="18">
        <v>0</v>
      </c>
      <c r="FL10" s="18">
        <v>2455698.50999997</v>
      </c>
      <c r="FM10" s="18">
        <v>0</v>
      </c>
      <c r="FN10" s="19">
        <v>2672521137.2890444</v>
      </c>
      <c r="FO10" s="19">
        <v>34557299.259999998</v>
      </c>
      <c r="FP10" s="18">
        <v>255258.4100001</v>
      </c>
      <c r="FQ10" s="18">
        <v>390.48</v>
      </c>
      <c r="FR10" s="18">
        <v>3773356.3900001002</v>
      </c>
      <c r="FS10" s="18">
        <v>0</v>
      </c>
      <c r="FT10" s="80">
        <v>811800125.92956889</v>
      </c>
      <c r="FU10" s="80">
        <v>0</v>
      </c>
      <c r="FV10" s="18">
        <v>321933873.31898236</v>
      </c>
      <c r="FW10" s="18">
        <v>0</v>
      </c>
      <c r="FX10" s="18">
        <v>489866252.61058652</v>
      </c>
      <c r="FY10" s="18">
        <v>0</v>
      </c>
      <c r="FZ10" s="80">
        <v>1856692396.5594754</v>
      </c>
      <c r="GA10" s="80">
        <v>34556908.780000001</v>
      </c>
      <c r="GB10" s="18">
        <v>736304305.97987163</v>
      </c>
      <c r="GC10" s="18">
        <v>9333874.4900000002</v>
      </c>
      <c r="GD10" s="18">
        <v>1120388090.5796039</v>
      </c>
      <c r="GE10" s="18">
        <v>25223034.289999999</v>
      </c>
      <c r="GF10" s="18">
        <v>20385841.3100003</v>
      </c>
      <c r="GG10" s="18">
        <v>418334.98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20198949611.255699</v>
      </c>
      <c r="HU10" s="18">
        <v>1219139525.8099997</v>
      </c>
      <c r="HV10" s="19">
        <v>21418089137.065701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22396280.702800002</v>
      </c>
      <c r="E11" s="19">
        <v>0</v>
      </c>
      <c r="F11" s="18">
        <v>12357612.058800001</v>
      </c>
      <c r="G11" s="18">
        <v>0</v>
      </c>
      <c r="H11" s="18">
        <v>8530428.4671</v>
      </c>
      <c r="I11" s="18">
        <v>0</v>
      </c>
      <c r="J11" s="18">
        <v>1508240.1769000001</v>
      </c>
      <c r="K11" s="18">
        <v>0</v>
      </c>
      <c r="L11" s="18">
        <v>0</v>
      </c>
      <c r="M11" s="18">
        <v>0</v>
      </c>
      <c r="N11" s="18">
        <v>79607076.410000011</v>
      </c>
      <c r="O11" s="18">
        <v>0</v>
      </c>
      <c r="P11" s="18">
        <v>1680700</v>
      </c>
      <c r="Q11" s="18">
        <v>0</v>
      </c>
      <c r="R11" s="18">
        <v>4203743.9725000001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9829085.4097000007</v>
      </c>
      <c r="AA11" s="18">
        <v>0</v>
      </c>
      <c r="AB11" s="18">
        <v>0</v>
      </c>
      <c r="AC11" s="18">
        <v>0</v>
      </c>
      <c r="AD11" s="18">
        <v>1844497.81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2367648685.5660996</v>
      </c>
      <c r="AK11" s="18">
        <v>0</v>
      </c>
      <c r="AL11" s="18">
        <v>27805634.469899997</v>
      </c>
      <c r="AM11" s="18">
        <v>0</v>
      </c>
      <c r="AN11" s="18">
        <v>45506669.796099998</v>
      </c>
      <c r="AO11" s="18">
        <v>0</v>
      </c>
      <c r="AP11" s="18">
        <v>285706029.05199999</v>
      </c>
      <c r="AQ11" s="18">
        <v>0</v>
      </c>
      <c r="AR11" s="18">
        <v>255962.46</v>
      </c>
      <c r="AS11" s="18">
        <v>0</v>
      </c>
      <c r="AT11" s="18">
        <v>798605.12439999997</v>
      </c>
      <c r="AU11" s="18">
        <v>0</v>
      </c>
      <c r="AV11" s="18">
        <v>1713992.0482000001</v>
      </c>
      <c r="AW11" s="18">
        <v>0</v>
      </c>
      <c r="AX11" s="18">
        <v>9066.93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41067.677499999998</v>
      </c>
      <c r="BE11" s="18">
        <v>0</v>
      </c>
      <c r="BF11" s="18">
        <v>0</v>
      </c>
      <c r="BG11" s="18">
        <v>0</v>
      </c>
      <c r="BH11" s="18">
        <v>193803.37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534257.25</v>
      </c>
      <c r="BQ11" s="18">
        <v>0</v>
      </c>
      <c r="BR11" s="18">
        <v>60534.46</v>
      </c>
      <c r="BS11" s="18">
        <v>0</v>
      </c>
      <c r="BT11" s="18">
        <v>0</v>
      </c>
      <c r="BU11" s="18">
        <v>0</v>
      </c>
      <c r="BV11" s="18">
        <v>72183263.755400002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36453.152399999999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41655391.732000001</v>
      </c>
      <c r="CK11" s="18">
        <v>0</v>
      </c>
      <c r="CL11" s="18">
        <v>579596.72620000003</v>
      </c>
      <c r="CM11" s="18">
        <v>0</v>
      </c>
      <c r="CN11" s="18">
        <v>1124616.3499</v>
      </c>
      <c r="CO11" s="18">
        <v>0</v>
      </c>
      <c r="CP11" s="18">
        <v>0</v>
      </c>
      <c r="CQ11" s="18">
        <v>0</v>
      </c>
      <c r="CR11" s="18">
        <v>376819.32890000002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18930271.482299998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52032.806499999999</v>
      </c>
      <c r="DU11" s="18">
        <v>0</v>
      </c>
      <c r="DV11" s="18">
        <v>0</v>
      </c>
      <c r="DW11" s="18">
        <v>0</v>
      </c>
      <c r="DX11" s="18">
        <v>5059516.1606999999</v>
      </c>
      <c r="DY11" s="18">
        <v>0</v>
      </c>
      <c r="DZ11" s="18">
        <v>0</v>
      </c>
      <c r="EA11" s="18">
        <v>0</v>
      </c>
      <c r="EB11" s="18">
        <v>1693227.4543999999</v>
      </c>
      <c r="EC11" s="18">
        <v>0</v>
      </c>
      <c r="ED11" s="18">
        <v>1051557.45</v>
      </c>
      <c r="EE11" s="18">
        <v>0</v>
      </c>
      <c r="EF11" s="18">
        <v>731794.16</v>
      </c>
      <c r="EG11" s="18">
        <v>0</v>
      </c>
      <c r="EH11" s="18">
        <v>2151706.0024000001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283851.29000000004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3009329.44</v>
      </c>
      <c r="EW11" s="18">
        <v>0</v>
      </c>
      <c r="EX11" s="18">
        <v>185874833.76999998</v>
      </c>
      <c r="EY11" s="18">
        <v>0</v>
      </c>
      <c r="EZ11" s="18">
        <v>3114750.55</v>
      </c>
      <c r="FA11" s="18">
        <v>0</v>
      </c>
      <c r="FB11" s="18">
        <v>23883500.460000001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11060539.869999999</v>
      </c>
      <c r="FI11" s="18">
        <v>0</v>
      </c>
      <c r="FJ11" s="18">
        <v>3621008.33</v>
      </c>
      <c r="FK11" s="18">
        <v>0</v>
      </c>
      <c r="FL11" s="18">
        <v>929.07</v>
      </c>
      <c r="FM11" s="18">
        <v>0</v>
      </c>
      <c r="FN11" s="19">
        <v>386616735.36000001</v>
      </c>
      <c r="FO11" s="19">
        <v>0</v>
      </c>
      <c r="FP11" s="18">
        <v>0</v>
      </c>
      <c r="FQ11" s="18">
        <v>0</v>
      </c>
      <c r="FR11" s="18">
        <v>251555891.84999999</v>
      </c>
      <c r="FS11" s="18">
        <v>0</v>
      </c>
      <c r="FT11" s="80">
        <v>7170561.7699999996</v>
      </c>
      <c r="FU11" s="80">
        <v>0</v>
      </c>
      <c r="FV11" s="18">
        <v>0</v>
      </c>
      <c r="FW11" s="18">
        <v>0</v>
      </c>
      <c r="FX11" s="18">
        <v>7170561.7699999996</v>
      </c>
      <c r="FY11" s="18">
        <v>0</v>
      </c>
      <c r="FZ11" s="80">
        <v>127890281.73999999</v>
      </c>
      <c r="GA11" s="80">
        <v>0</v>
      </c>
      <c r="GB11" s="18">
        <v>0</v>
      </c>
      <c r="GC11" s="18">
        <v>0</v>
      </c>
      <c r="GD11" s="18">
        <v>127890281.73999999</v>
      </c>
      <c r="GE11" s="18">
        <v>0</v>
      </c>
      <c r="GF11" s="18">
        <v>5172430.8650000002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3618099848.0752993</v>
      </c>
      <c r="HU11" s="18">
        <v>0</v>
      </c>
      <c r="HV11" s="19">
        <v>3618099848.0752993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255524106.22275406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255524106.22275406</v>
      </c>
      <c r="HU12" s="18">
        <v>0</v>
      </c>
      <c r="HV12" s="19">
        <v>255524106.22275406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173377759.33000001</v>
      </c>
      <c r="E13" s="19">
        <v>0</v>
      </c>
      <c r="F13" s="18">
        <v>24971627.359999999</v>
      </c>
      <c r="G13" s="18">
        <v>0</v>
      </c>
      <c r="H13" s="18">
        <v>90417104.090000004</v>
      </c>
      <c r="I13" s="18">
        <v>0</v>
      </c>
      <c r="J13" s="18">
        <v>57989027.880000003</v>
      </c>
      <c r="K13" s="18">
        <v>0</v>
      </c>
      <c r="L13" s="18">
        <v>16110058.109999999</v>
      </c>
      <c r="M13" s="18">
        <v>0</v>
      </c>
      <c r="N13" s="18">
        <v>21163595.769999996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43562368.929999992</v>
      </c>
      <c r="AA13" s="18">
        <v>0</v>
      </c>
      <c r="AB13" s="18">
        <v>0</v>
      </c>
      <c r="AC13" s="18">
        <v>0</v>
      </c>
      <c r="AD13" s="18">
        <v>5527507.54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2104883358.6488812</v>
      </c>
      <c r="AK13" s="18">
        <v>0</v>
      </c>
      <c r="AL13" s="18">
        <v>3375352.0128531475</v>
      </c>
      <c r="AM13" s="18">
        <v>0</v>
      </c>
      <c r="AN13" s="18">
        <v>33512395.700000003</v>
      </c>
      <c r="AO13" s="18">
        <v>0</v>
      </c>
      <c r="AP13" s="18">
        <v>1012008293.4599999</v>
      </c>
      <c r="AQ13" s="18">
        <v>0</v>
      </c>
      <c r="AR13" s="18">
        <v>0</v>
      </c>
      <c r="AS13" s="18">
        <v>0</v>
      </c>
      <c r="AT13" s="18">
        <v>10217864.35</v>
      </c>
      <c r="AU13" s="18">
        <v>0</v>
      </c>
      <c r="AV13" s="18">
        <v>22840598.34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268742.39</v>
      </c>
      <c r="BC13" s="18">
        <v>0</v>
      </c>
      <c r="BD13" s="18">
        <v>1479987.51</v>
      </c>
      <c r="BE13" s="18">
        <v>0</v>
      </c>
      <c r="BF13" s="18">
        <v>0</v>
      </c>
      <c r="BG13" s="18">
        <v>0</v>
      </c>
      <c r="BH13" s="18">
        <v>169400.47000000003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283816.48746372736</v>
      </c>
      <c r="BQ13" s="18">
        <v>0</v>
      </c>
      <c r="BR13" s="18">
        <v>10285.75</v>
      </c>
      <c r="BS13" s="18">
        <v>0</v>
      </c>
      <c r="BT13" s="18">
        <v>0</v>
      </c>
      <c r="BU13" s="18">
        <v>0</v>
      </c>
      <c r="BV13" s="18">
        <v>5215472.88</v>
      </c>
      <c r="BW13" s="18">
        <v>0</v>
      </c>
      <c r="BX13" s="18">
        <v>167904.78</v>
      </c>
      <c r="BY13" s="18">
        <v>0</v>
      </c>
      <c r="BZ13" s="18">
        <v>0</v>
      </c>
      <c r="CA13" s="18">
        <v>0</v>
      </c>
      <c r="CB13" s="18">
        <v>173684.3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2733966.6399999997</v>
      </c>
      <c r="CM13" s="18">
        <v>0</v>
      </c>
      <c r="CN13" s="18">
        <v>849847.25000000012</v>
      </c>
      <c r="CO13" s="18">
        <v>0</v>
      </c>
      <c r="CP13" s="18">
        <v>0</v>
      </c>
      <c r="CQ13" s="18">
        <v>0</v>
      </c>
      <c r="CR13" s="18">
        <v>943986.49000000011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16638436.619999997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-400625.15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84148507.850000009</v>
      </c>
      <c r="DY13" s="18">
        <v>0</v>
      </c>
      <c r="DZ13" s="18">
        <v>0</v>
      </c>
      <c r="EA13" s="18">
        <v>0</v>
      </c>
      <c r="EB13" s="18">
        <v>39641124.640000001</v>
      </c>
      <c r="EC13" s="18">
        <v>0</v>
      </c>
      <c r="ED13" s="18">
        <v>406422</v>
      </c>
      <c r="EE13" s="18">
        <v>0</v>
      </c>
      <c r="EF13" s="18">
        <v>58007781.219999999</v>
      </c>
      <c r="EG13" s="18">
        <v>0</v>
      </c>
      <c r="EH13" s="18">
        <v>4868191.9700000007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899268.60999999975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899655.64999999979</v>
      </c>
      <c r="GA13" s="80">
        <v>0</v>
      </c>
      <c r="GB13" s="18">
        <v>0</v>
      </c>
      <c r="GC13" s="18">
        <v>0</v>
      </c>
      <c r="GD13" s="18">
        <v>899655.64999999979</v>
      </c>
      <c r="GE13" s="18">
        <v>0</v>
      </c>
      <c r="GF13" s="18">
        <v>10134026.51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3673219381.4091992</v>
      </c>
      <c r="HU13" s="18">
        <v>0</v>
      </c>
      <c r="HV13" s="19">
        <v>3673219381.4091992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2543408818.6800003</v>
      </c>
      <c r="E14" s="19">
        <v>182284310.39999998</v>
      </c>
      <c r="F14" s="18">
        <v>392147460.74259835</v>
      </c>
      <c r="G14" s="18">
        <v>5724825.1074015815</v>
      </c>
      <c r="H14" s="18">
        <v>391113036.15291572</v>
      </c>
      <c r="I14" s="18">
        <v>78651205.925473258</v>
      </c>
      <c r="J14" s="18">
        <v>1760148321.7844861</v>
      </c>
      <c r="K14" s="18">
        <v>97908279.367125139</v>
      </c>
      <c r="L14" s="18">
        <v>639822319.21000004</v>
      </c>
      <c r="M14" s="18">
        <v>1002871</v>
      </c>
      <c r="N14" s="18">
        <v>180941426.43000001</v>
      </c>
      <c r="O14" s="18">
        <v>0</v>
      </c>
      <c r="P14" s="18">
        <v>15221.93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1144622.6000000001</v>
      </c>
      <c r="W14" s="18">
        <v>0</v>
      </c>
      <c r="X14" s="18">
        <v>0</v>
      </c>
      <c r="Y14" s="18">
        <v>0</v>
      </c>
      <c r="Z14" s="18">
        <v>258256617.32000002</v>
      </c>
      <c r="AA14" s="18">
        <v>2608933.92</v>
      </c>
      <c r="AB14" s="18">
        <v>0</v>
      </c>
      <c r="AC14" s="18">
        <v>0</v>
      </c>
      <c r="AD14" s="18">
        <v>46187476.170000002</v>
      </c>
      <c r="AE14" s="18">
        <v>235140.33000000002</v>
      </c>
      <c r="AF14" s="18">
        <v>0</v>
      </c>
      <c r="AG14" s="18">
        <v>0</v>
      </c>
      <c r="AH14" s="18">
        <v>0</v>
      </c>
      <c r="AI14" s="18">
        <v>0</v>
      </c>
      <c r="AJ14" s="18">
        <v>3693530084.54</v>
      </c>
      <c r="AK14" s="18">
        <v>0</v>
      </c>
      <c r="AL14" s="18">
        <v>33570220.780000001</v>
      </c>
      <c r="AM14" s="18">
        <v>0</v>
      </c>
      <c r="AN14" s="18">
        <v>361795387.16000003</v>
      </c>
      <c r="AO14" s="18">
        <v>672026.15</v>
      </c>
      <c r="AP14" s="18">
        <v>3308933796.2800002</v>
      </c>
      <c r="AQ14" s="18">
        <v>6760075.4099999983</v>
      </c>
      <c r="AR14" s="18">
        <v>49837.599999999999</v>
      </c>
      <c r="AS14" s="18">
        <v>0</v>
      </c>
      <c r="AT14" s="18">
        <v>135826039.99000001</v>
      </c>
      <c r="AU14" s="18">
        <v>457249.66</v>
      </c>
      <c r="AV14" s="18">
        <v>137385078.47</v>
      </c>
      <c r="AW14" s="18">
        <v>2428470.56</v>
      </c>
      <c r="AX14" s="18">
        <v>24672.46</v>
      </c>
      <c r="AY14" s="18">
        <v>5.66</v>
      </c>
      <c r="AZ14" s="18">
        <v>0</v>
      </c>
      <c r="BA14" s="18">
        <v>0</v>
      </c>
      <c r="BB14" s="18">
        <v>18751038.469999999</v>
      </c>
      <c r="BC14" s="18">
        <v>636781.17999999993</v>
      </c>
      <c r="BD14" s="18">
        <v>75511708.75</v>
      </c>
      <c r="BE14" s="18">
        <v>550826.11999999988</v>
      </c>
      <c r="BF14" s="18">
        <v>45000</v>
      </c>
      <c r="BG14" s="18">
        <v>0</v>
      </c>
      <c r="BH14" s="18">
        <v>3251262.03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1948973.02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18830479.27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5504856.6100000003</v>
      </c>
      <c r="CC14" s="18">
        <v>183376.92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106279149.45999999</v>
      </c>
      <c r="DE14" s="18">
        <v>417690.15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11967394.860000001</v>
      </c>
      <c r="DY14" s="18">
        <v>2657.54</v>
      </c>
      <c r="DZ14" s="18">
        <v>0</v>
      </c>
      <c r="EA14" s="18">
        <v>0</v>
      </c>
      <c r="EB14" s="18">
        <v>346897298.29000002</v>
      </c>
      <c r="EC14" s="18">
        <v>2740675.12</v>
      </c>
      <c r="ED14" s="18">
        <v>45583446.030000001</v>
      </c>
      <c r="EE14" s="18">
        <v>0</v>
      </c>
      <c r="EF14" s="18">
        <v>119644191.48</v>
      </c>
      <c r="EG14" s="18">
        <v>1702353.6099999999</v>
      </c>
      <c r="EH14" s="18">
        <v>257669089.23000002</v>
      </c>
      <c r="EI14" s="18">
        <v>5080536.9800000004</v>
      </c>
      <c r="EJ14" s="18">
        <v>0</v>
      </c>
      <c r="EK14" s="18">
        <v>0</v>
      </c>
      <c r="EL14" s="18">
        <v>0</v>
      </c>
      <c r="EM14" s="18">
        <v>0</v>
      </c>
      <c r="EN14" s="18">
        <v>290878907.93000001</v>
      </c>
      <c r="EO14" s="18">
        <v>0</v>
      </c>
      <c r="EP14" s="18">
        <v>20927.5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2203405.46</v>
      </c>
      <c r="EW14" s="18">
        <v>0</v>
      </c>
      <c r="EX14" s="18">
        <v>187783085.75</v>
      </c>
      <c r="EY14" s="18">
        <v>0</v>
      </c>
      <c r="EZ14" s="18">
        <v>191449.32</v>
      </c>
      <c r="FA14" s="18">
        <v>0</v>
      </c>
      <c r="FB14" s="18">
        <v>15949742.470000001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884327.54</v>
      </c>
      <c r="FK14" s="18">
        <v>0</v>
      </c>
      <c r="FL14" s="18">
        <v>75306.460000000006</v>
      </c>
      <c r="FM14" s="18">
        <v>0</v>
      </c>
      <c r="FN14" s="19">
        <v>1833089791.1099999</v>
      </c>
      <c r="FO14" s="19">
        <v>58776.659999999996</v>
      </c>
      <c r="FP14" s="18">
        <v>107132.709987011</v>
      </c>
      <c r="FQ14" s="18">
        <v>0</v>
      </c>
      <c r="FR14" s="18">
        <v>9760129.8800001256</v>
      </c>
      <c r="FS14" s="18">
        <v>0</v>
      </c>
      <c r="FT14" s="80">
        <v>1373054184.5200131</v>
      </c>
      <c r="FU14" s="80">
        <v>0</v>
      </c>
      <c r="FV14" s="18">
        <v>36527202.089999937</v>
      </c>
      <c r="FW14" s="18">
        <v>0</v>
      </c>
      <c r="FX14" s="18">
        <v>1336526982.4300132</v>
      </c>
      <c r="FY14" s="18">
        <v>0</v>
      </c>
      <c r="FZ14" s="80">
        <v>450168343.99999976</v>
      </c>
      <c r="GA14" s="80">
        <v>58776.659999999996</v>
      </c>
      <c r="GB14" s="18">
        <v>252495743.28999996</v>
      </c>
      <c r="GC14" s="18">
        <v>58776.659999999996</v>
      </c>
      <c r="GD14" s="18">
        <v>197672600.70999983</v>
      </c>
      <c r="GE14" s="18">
        <v>0</v>
      </c>
      <c r="GF14" s="18">
        <v>30160027.130000003</v>
      </c>
      <c r="GG14" s="18">
        <v>1299.24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14715806585.529999</v>
      </c>
      <c r="HU14" s="18">
        <v>207824056.60999995</v>
      </c>
      <c r="HV14" s="19">
        <v>14923630642.139999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1117521.2000000034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1811977.0800000252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240440.43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4890815.3199999528</v>
      </c>
      <c r="DE15" s="18">
        <v>0</v>
      </c>
      <c r="DF15" s="18">
        <v>21853203.983809527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-1442091.9114190498</v>
      </c>
      <c r="DU15" s="18">
        <v>0</v>
      </c>
      <c r="DV15" s="18">
        <v>26215712.084127001</v>
      </c>
      <c r="DW15" s="18">
        <v>0</v>
      </c>
      <c r="DX15" s="18">
        <v>31046.710000000054</v>
      </c>
      <c r="DY15" s="18">
        <v>0</v>
      </c>
      <c r="DZ15" s="18">
        <v>0</v>
      </c>
      <c r="EA15" s="18">
        <v>0</v>
      </c>
      <c r="EB15" s="18">
        <v>52378117.180000186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1213123922.1190481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1320220792.786042</v>
      </c>
      <c r="HU15" s="18">
        <v>0</v>
      </c>
      <c r="HV15" s="19">
        <v>1320220792.786042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164755361.40530843</v>
      </c>
      <c r="DO16" s="18">
        <v>0</v>
      </c>
      <c r="DP16" s="18">
        <v>0</v>
      </c>
      <c r="DQ16" s="18">
        <v>144449151.30133754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164755361.40530843</v>
      </c>
      <c r="HU16" s="18">
        <v>144449151.30133754</v>
      </c>
      <c r="HV16" s="19">
        <v>309204512.70664597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57479731</v>
      </c>
      <c r="E17" s="19">
        <v>0</v>
      </c>
      <c r="F17" s="18">
        <v>1290798</v>
      </c>
      <c r="G17" s="18">
        <v>0</v>
      </c>
      <c r="H17" s="18">
        <v>17541944</v>
      </c>
      <c r="I17" s="18">
        <v>0</v>
      </c>
      <c r="J17" s="18">
        <v>38646989</v>
      </c>
      <c r="K17" s="18">
        <v>0</v>
      </c>
      <c r="L17" s="18">
        <v>14151119</v>
      </c>
      <c r="M17" s="18">
        <v>0</v>
      </c>
      <c r="N17" s="18">
        <v>3335846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50784696</v>
      </c>
      <c r="AA17" s="18">
        <v>0</v>
      </c>
      <c r="AB17" s="18">
        <v>0</v>
      </c>
      <c r="AC17" s="18">
        <v>0</v>
      </c>
      <c r="AD17" s="18">
        <v>100026393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1807932578.8699999</v>
      </c>
      <c r="AK17" s="18">
        <v>0</v>
      </c>
      <c r="AL17" s="18">
        <v>0</v>
      </c>
      <c r="AM17" s="18">
        <v>0</v>
      </c>
      <c r="AN17" s="18">
        <v>60462056.240000002</v>
      </c>
      <c r="AO17" s="18">
        <v>0</v>
      </c>
      <c r="AP17" s="18">
        <v>157899637.27000001</v>
      </c>
      <c r="AQ17" s="18">
        <v>0</v>
      </c>
      <c r="AR17" s="18">
        <v>0</v>
      </c>
      <c r="AS17" s="18">
        <v>0</v>
      </c>
      <c r="AT17" s="18">
        <v>77783590</v>
      </c>
      <c r="AU17" s="18">
        <v>0</v>
      </c>
      <c r="AV17" s="18">
        <v>81912432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441890</v>
      </c>
      <c r="BC17" s="18">
        <v>0</v>
      </c>
      <c r="BD17" s="18">
        <v>6838022</v>
      </c>
      <c r="BE17" s="18">
        <v>0</v>
      </c>
      <c r="BF17" s="18">
        <v>0</v>
      </c>
      <c r="BG17" s="18">
        <v>0</v>
      </c>
      <c r="BH17" s="18">
        <v>789953</v>
      </c>
      <c r="BI17" s="18">
        <v>0</v>
      </c>
      <c r="BJ17" s="18">
        <v>1550429</v>
      </c>
      <c r="BK17" s="18">
        <v>0</v>
      </c>
      <c r="BL17" s="18">
        <v>17949</v>
      </c>
      <c r="BM17" s="18">
        <v>0</v>
      </c>
      <c r="BN17" s="18">
        <v>0</v>
      </c>
      <c r="BO17" s="18">
        <v>0</v>
      </c>
      <c r="BP17" s="18">
        <v>267696</v>
      </c>
      <c r="BQ17" s="18">
        <v>0</v>
      </c>
      <c r="BR17" s="18">
        <v>12056</v>
      </c>
      <c r="BS17" s="18">
        <v>0</v>
      </c>
      <c r="BT17" s="18">
        <v>0</v>
      </c>
      <c r="BU17" s="18">
        <v>0</v>
      </c>
      <c r="BV17" s="18">
        <v>14515753</v>
      </c>
      <c r="BW17" s="18">
        <v>0</v>
      </c>
      <c r="BX17" s="18">
        <v>62136</v>
      </c>
      <c r="BY17" s="18">
        <v>0</v>
      </c>
      <c r="BZ17" s="18">
        <v>0</v>
      </c>
      <c r="CA17" s="18">
        <v>0</v>
      </c>
      <c r="CB17" s="18">
        <v>244443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174428489</v>
      </c>
      <c r="CK17" s="18">
        <v>0</v>
      </c>
      <c r="CL17" s="18">
        <v>10183414</v>
      </c>
      <c r="CM17" s="18">
        <v>0</v>
      </c>
      <c r="CN17" s="18">
        <v>14774831</v>
      </c>
      <c r="CO17" s="18">
        <v>0</v>
      </c>
      <c r="CP17" s="18">
        <v>0</v>
      </c>
      <c r="CQ17" s="18">
        <v>0</v>
      </c>
      <c r="CR17" s="18">
        <v>9104611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11719129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42509665</v>
      </c>
      <c r="EC17" s="18">
        <v>0</v>
      </c>
      <c r="ED17" s="18">
        <v>8901169</v>
      </c>
      <c r="EE17" s="18">
        <v>0</v>
      </c>
      <c r="EF17" s="18">
        <v>162237694</v>
      </c>
      <c r="EG17" s="18">
        <v>0</v>
      </c>
      <c r="EH17" s="18">
        <v>6506133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12864046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147167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2889884754.3799996</v>
      </c>
      <c r="HU17" s="18">
        <v>0</v>
      </c>
      <c r="HV17" s="19">
        <v>2889884754.3799996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62629302.99554348</v>
      </c>
      <c r="E18" s="19">
        <v>149558.8201565179</v>
      </c>
      <c r="F18" s="18">
        <v>208247.24542960516</v>
      </c>
      <c r="G18" s="18">
        <v>497.29457039483202</v>
      </c>
      <c r="H18" s="18">
        <v>30627738.003834464</v>
      </c>
      <c r="I18" s="18">
        <v>73139.060165532617</v>
      </c>
      <c r="J18" s="18">
        <v>31793317.746279407</v>
      </c>
      <c r="K18" s="18">
        <v>75922.465420590437</v>
      </c>
      <c r="L18" s="18">
        <v>13865546.710000001</v>
      </c>
      <c r="M18" s="18">
        <v>0</v>
      </c>
      <c r="N18" s="18">
        <v>45489.78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30552712.240000002</v>
      </c>
      <c r="AA18" s="18">
        <v>0</v>
      </c>
      <c r="AB18" s="18">
        <v>0</v>
      </c>
      <c r="AC18" s="18">
        <v>0</v>
      </c>
      <c r="AD18" s="18">
        <v>1680354.33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26488695.27</v>
      </c>
      <c r="AU18" s="18">
        <v>0</v>
      </c>
      <c r="AV18" s="18">
        <v>9093070.6600000001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414107.64</v>
      </c>
      <c r="BC18" s="18">
        <v>118.76</v>
      </c>
      <c r="BD18" s="18">
        <v>2875825.84</v>
      </c>
      <c r="BE18" s="18">
        <v>14930.79</v>
      </c>
      <c r="BF18" s="18">
        <v>0</v>
      </c>
      <c r="BG18" s="18">
        <v>0</v>
      </c>
      <c r="BH18" s="18">
        <v>3441275.83</v>
      </c>
      <c r="BI18" s="18">
        <v>0</v>
      </c>
      <c r="BJ18" s="18">
        <v>516565.3</v>
      </c>
      <c r="BK18" s="18">
        <v>0</v>
      </c>
      <c r="BL18" s="18">
        <v>5571662.2699999996</v>
      </c>
      <c r="BM18" s="18">
        <v>0</v>
      </c>
      <c r="BN18" s="18">
        <v>290148.62</v>
      </c>
      <c r="BO18" s="18">
        <v>0</v>
      </c>
      <c r="BP18" s="18">
        <v>298777.34000000003</v>
      </c>
      <c r="BQ18" s="18">
        <v>0</v>
      </c>
      <c r="BR18" s="18">
        <v>71035.7</v>
      </c>
      <c r="BS18" s="18">
        <v>0</v>
      </c>
      <c r="BT18" s="18">
        <v>0</v>
      </c>
      <c r="BU18" s="18">
        <v>0</v>
      </c>
      <c r="BV18" s="18">
        <v>9245709.9100000001</v>
      </c>
      <c r="BW18" s="18">
        <v>0</v>
      </c>
      <c r="BX18" s="18">
        <v>78099.13</v>
      </c>
      <c r="BY18" s="18">
        <v>0</v>
      </c>
      <c r="BZ18" s="18">
        <v>0</v>
      </c>
      <c r="CA18" s="18">
        <v>0</v>
      </c>
      <c r="CB18" s="18">
        <v>401310.29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144964139.95999998</v>
      </c>
      <c r="CK18" s="18">
        <v>438974.22</v>
      </c>
      <c r="CL18" s="18">
        <v>7499694.6999999993</v>
      </c>
      <c r="CM18" s="18">
        <v>26107.52</v>
      </c>
      <c r="CN18" s="18">
        <v>27509.91</v>
      </c>
      <c r="CO18" s="18">
        <v>0</v>
      </c>
      <c r="CP18" s="18">
        <v>0</v>
      </c>
      <c r="CQ18" s="18">
        <v>0</v>
      </c>
      <c r="CR18" s="18">
        <v>10445630.9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9431661.6099999994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195906.18000000002</v>
      </c>
      <c r="DY18" s="18">
        <v>0</v>
      </c>
      <c r="DZ18" s="18">
        <v>0</v>
      </c>
      <c r="EA18" s="18">
        <v>0</v>
      </c>
      <c r="EB18" s="18">
        <v>57891976.599999994</v>
      </c>
      <c r="EC18" s="18">
        <v>0</v>
      </c>
      <c r="ED18" s="18">
        <v>18421675.650000002</v>
      </c>
      <c r="EE18" s="18">
        <v>0</v>
      </c>
      <c r="EF18" s="18">
        <v>70054725.020000011</v>
      </c>
      <c r="EG18" s="18">
        <v>-199933.38</v>
      </c>
      <c r="EH18" s="18">
        <v>8825715.7799999993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46465246.589999996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4312955.4000000004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545840993.99554348</v>
      </c>
      <c r="HU18" s="18">
        <v>440790.61015651794</v>
      </c>
      <c r="HV18" s="19">
        <v>546281784.60570002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89240999.401284009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169615431.31225961</v>
      </c>
      <c r="DO19" s="18">
        <v>0</v>
      </c>
      <c r="DP19" s="18">
        <v>80985862.139879882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339842292.85342348</v>
      </c>
      <c r="HU19" s="18">
        <v>0</v>
      </c>
      <c r="HV19" s="19">
        <v>339842292.85342348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1886995333.0799999</v>
      </c>
      <c r="E20" s="19">
        <v>0</v>
      </c>
      <c r="F20" s="18">
        <v>327996200.34999967</v>
      </c>
      <c r="G20" s="18">
        <v>0</v>
      </c>
      <c r="H20" s="18">
        <v>498587059.07000005</v>
      </c>
      <c r="I20" s="18">
        <v>0</v>
      </c>
      <c r="J20" s="18">
        <v>1060412073.66</v>
      </c>
      <c r="K20" s="18">
        <v>0</v>
      </c>
      <c r="L20" s="18">
        <v>571655452.73000002</v>
      </c>
      <c r="M20" s="18">
        <v>0</v>
      </c>
      <c r="N20" s="18">
        <v>89707124.499999985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122782807.75000001</v>
      </c>
      <c r="AA20" s="18">
        <v>0</v>
      </c>
      <c r="AB20" s="18">
        <v>154592.4</v>
      </c>
      <c r="AC20" s="18">
        <v>0</v>
      </c>
      <c r="AD20" s="18">
        <v>67445702.950000003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815724029.9799999</v>
      </c>
      <c r="AK20" s="18">
        <v>0</v>
      </c>
      <c r="AL20" s="18">
        <v>3597555.16</v>
      </c>
      <c r="AM20" s="18">
        <v>0</v>
      </c>
      <c r="AN20" s="18">
        <v>70153606.689999998</v>
      </c>
      <c r="AO20" s="18">
        <v>0</v>
      </c>
      <c r="AP20" s="18">
        <v>1069054407.6800001</v>
      </c>
      <c r="AQ20" s="18">
        <v>0</v>
      </c>
      <c r="AR20" s="18">
        <v>83093.03</v>
      </c>
      <c r="AS20" s="18">
        <v>0</v>
      </c>
      <c r="AT20" s="18">
        <v>50110997.289999999</v>
      </c>
      <c r="AU20" s="18">
        <v>0</v>
      </c>
      <c r="AV20" s="18">
        <v>44959565.019999996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13737711.459999999</v>
      </c>
      <c r="BC20" s="18">
        <v>0</v>
      </c>
      <c r="BD20" s="18">
        <v>124630982.84999999</v>
      </c>
      <c r="BE20" s="18">
        <v>0</v>
      </c>
      <c r="BF20" s="18">
        <v>0</v>
      </c>
      <c r="BG20" s="18">
        <v>0</v>
      </c>
      <c r="BH20" s="18">
        <v>638604.29</v>
      </c>
      <c r="BI20" s="18">
        <v>0</v>
      </c>
      <c r="BJ20" s="18">
        <v>6276250.7599999998</v>
      </c>
      <c r="BK20" s="18">
        <v>0</v>
      </c>
      <c r="BL20" s="18">
        <v>19017941.649999999</v>
      </c>
      <c r="BM20" s="18">
        <v>0</v>
      </c>
      <c r="BN20" s="18">
        <v>2228817.7399999998</v>
      </c>
      <c r="BO20" s="18">
        <v>0</v>
      </c>
      <c r="BP20" s="18">
        <v>375107.34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33988536.799999997</v>
      </c>
      <c r="BW20" s="18">
        <v>0</v>
      </c>
      <c r="BX20" s="18">
        <v>208262.24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132077850.24999999</v>
      </c>
      <c r="DE20" s="18">
        <v>0</v>
      </c>
      <c r="DF20" s="18">
        <v>15036.72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1535918.3199999998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510584.24000000005</v>
      </c>
      <c r="DW20" s="18">
        <v>0</v>
      </c>
      <c r="DX20" s="18">
        <v>4130819.2000000007</v>
      </c>
      <c r="DY20" s="18">
        <v>0</v>
      </c>
      <c r="DZ20" s="18">
        <v>0</v>
      </c>
      <c r="EA20" s="18">
        <v>0</v>
      </c>
      <c r="EB20" s="18">
        <v>262903680.39999998</v>
      </c>
      <c r="EC20" s="18">
        <v>0</v>
      </c>
      <c r="ED20" s="18">
        <v>28451760.469999999</v>
      </c>
      <c r="EE20" s="18">
        <v>0</v>
      </c>
      <c r="EF20" s="18">
        <v>133915411.84999999</v>
      </c>
      <c r="EG20" s="18">
        <v>0</v>
      </c>
      <c r="EH20" s="18">
        <v>52510548.18999999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116166824.3</v>
      </c>
      <c r="EU20" s="18">
        <v>0</v>
      </c>
      <c r="EV20" s="18">
        <v>2871067.31</v>
      </c>
      <c r="EW20" s="18">
        <v>0</v>
      </c>
      <c r="EX20" s="18">
        <v>67929471.859999999</v>
      </c>
      <c r="EY20" s="18">
        <v>0</v>
      </c>
      <c r="EZ20" s="18">
        <v>0</v>
      </c>
      <c r="FA20" s="18">
        <v>0</v>
      </c>
      <c r="FB20" s="18">
        <v>28965987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2275756.0499999998</v>
      </c>
      <c r="FI20" s="18">
        <v>0</v>
      </c>
      <c r="FJ20" s="18">
        <v>-42521.919999999998</v>
      </c>
      <c r="FK20" s="18">
        <v>0</v>
      </c>
      <c r="FL20" s="18">
        <v>497162.34</v>
      </c>
      <c r="FM20" s="18">
        <v>0</v>
      </c>
      <c r="FN20" s="19">
        <v>418944378.12999994</v>
      </c>
      <c r="FO20" s="19">
        <v>0</v>
      </c>
      <c r="FP20" s="18">
        <v>2513284.5599999996</v>
      </c>
      <c r="FQ20" s="18">
        <v>0</v>
      </c>
      <c r="FR20" s="18">
        <v>0</v>
      </c>
      <c r="FS20" s="18">
        <v>0</v>
      </c>
      <c r="FT20" s="80">
        <v>37758808.5</v>
      </c>
      <c r="FU20" s="80">
        <v>0</v>
      </c>
      <c r="FV20" s="18">
        <v>6312973.6999999993</v>
      </c>
      <c r="FW20" s="18">
        <v>0</v>
      </c>
      <c r="FX20" s="18">
        <v>31445834.800000001</v>
      </c>
      <c r="FY20" s="18">
        <v>0</v>
      </c>
      <c r="FZ20" s="80">
        <v>378672285.06999993</v>
      </c>
      <c r="GA20" s="80">
        <v>0</v>
      </c>
      <c r="GB20" s="18">
        <v>14404179.290000001</v>
      </c>
      <c r="GC20" s="18">
        <v>0</v>
      </c>
      <c r="GD20" s="18">
        <v>364268105.77999991</v>
      </c>
      <c r="GE20" s="18">
        <v>0</v>
      </c>
      <c r="GF20" s="18">
        <v>8066260.4199999999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6255269783.5100012</v>
      </c>
      <c r="HU20" s="18">
        <v>0</v>
      </c>
      <c r="HV20" s="19">
        <v>6255269783.5100012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119637653</v>
      </c>
      <c r="E21" s="19">
        <v>0</v>
      </c>
      <c r="F21" s="18">
        <v>25442405.82</v>
      </c>
      <c r="G21" s="18">
        <v>0</v>
      </c>
      <c r="H21" s="18">
        <v>61901549.420000002</v>
      </c>
      <c r="I21" s="18">
        <v>0</v>
      </c>
      <c r="J21" s="18">
        <v>32293697.75999999</v>
      </c>
      <c r="K21" s="18">
        <v>0</v>
      </c>
      <c r="L21" s="18">
        <v>0</v>
      </c>
      <c r="M21" s="18">
        <v>0</v>
      </c>
      <c r="N21" s="18">
        <v>16395263.119999999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6234570.1500000004</v>
      </c>
      <c r="AA21" s="18">
        <v>0</v>
      </c>
      <c r="AB21" s="18">
        <v>0</v>
      </c>
      <c r="AC21" s="18">
        <v>0</v>
      </c>
      <c r="AD21" s="18">
        <v>92602.29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-9967608.5100000016</v>
      </c>
      <c r="AK21" s="18">
        <v>0</v>
      </c>
      <c r="AL21" s="18">
        <v>-369326.72</v>
      </c>
      <c r="AM21" s="18">
        <v>0</v>
      </c>
      <c r="AN21" s="18">
        <v>-218616.26</v>
      </c>
      <c r="AO21" s="18">
        <v>0</v>
      </c>
      <c r="AP21" s="18">
        <v>126266375.63</v>
      </c>
      <c r="AQ21" s="18">
        <v>0</v>
      </c>
      <c r="AR21" s="18">
        <v>0</v>
      </c>
      <c r="AS21" s="18">
        <v>0</v>
      </c>
      <c r="AT21" s="18">
        <v>3564982.74</v>
      </c>
      <c r="AU21" s="18">
        <v>0</v>
      </c>
      <c r="AV21" s="18">
        <v>6046062.7199999997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665793.78</v>
      </c>
      <c r="BC21" s="18">
        <v>0</v>
      </c>
      <c r="BD21" s="18">
        <v>179280.82</v>
      </c>
      <c r="BE21" s="18">
        <v>0</v>
      </c>
      <c r="BF21" s="18">
        <v>0</v>
      </c>
      <c r="BG21" s="18">
        <v>0</v>
      </c>
      <c r="BH21" s="18">
        <v>623401.81000000006</v>
      </c>
      <c r="BI21" s="18">
        <v>0</v>
      </c>
      <c r="BJ21" s="18">
        <v>1118538.57</v>
      </c>
      <c r="BK21" s="18">
        <v>0</v>
      </c>
      <c r="BL21" s="18">
        <v>3438933.77</v>
      </c>
      <c r="BM21" s="18">
        <v>0</v>
      </c>
      <c r="BN21" s="18">
        <v>0</v>
      </c>
      <c r="BO21" s="18">
        <v>0</v>
      </c>
      <c r="BP21" s="18">
        <v>210440.68</v>
      </c>
      <c r="BQ21" s="18">
        <v>0</v>
      </c>
      <c r="BR21" s="18">
        <v>6133.69</v>
      </c>
      <c r="BS21" s="18">
        <v>0</v>
      </c>
      <c r="BT21" s="18">
        <v>0</v>
      </c>
      <c r="BU21" s="18">
        <v>0</v>
      </c>
      <c r="BV21" s="18">
        <v>2480.5700000000002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306141.40000000002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3760520.25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249</v>
      </c>
      <c r="DW21" s="18">
        <v>0</v>
      </c>
      <c r="DX21" s="18">
        <v>194803.58</v>
      </c>
      <c r="DY21" s="18">
        <v>0</v>
      </c>
      <c r="DZ21" s="18">
        <v>0</v>
      </c>
      <c r="EA21" s="18">
        <v>0</v>
      </c>
      <c r="EB21" s="18">
        <v>4510637.3600000003</v>
      </c>
      <c r="EC21" s="18">
        <v>0</v>
      </c>
      <c r="ED21" s="18">
        <v>3518145.54</v>
      </c>
      <c r="EE21" s="18">
        <v>0</v>
      </c>
      <c r="EF21" s="18">
        <v>14232111.050000001</v>
      </c>
      <c r="EG21" s="18">
        <v>0</v>
      </c>
      <c r="EH21" s="18">
        <v>6437511.79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5598229.0599999996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5016223.8499999996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4641535.53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19426729.34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19306725.34</v>
      </c>
      <c r="FU21" s="80">
        <v>0</v>
      </c>
      <c r="FV21" s="18">
        <v>19306725.34</v>
      </c>
      <c r="FW21" s="18">
        <v>0</v>
      </c>
      <c r="FX21" s="18">
        <v>0</v>
      </c>
      <c r="FY21" s="18">
        <v>0</v>
      </c>
      <c r="FZ21" s="80">
        <v>120004</v>
      </c>
      <c r="GA21" s="80">
        <v>0</v>
      </c>
      <c r="GB21" s="18">
        <v>120004</v>
      </c>
      <c r="GC21" s="18">
        <v>0</v>
      </c>
      <c r="GD21" s="18">
        <v>0</v>
      </c>
      <c r="GE21" s="18">
        <v>0</v>
      </c>
      <c r="GF21" s="18">
        <v>13966439.18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355607316.29999995</v>
      </c>
      <c r="HU21" s="18">
        <v>0</v>
      </c>
      <c r="HV21" s="19">
        <v>355607316.29999995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284117473.15999997</v>
      </c>
      <c r="E22" s="19">
        <v>10895632.41</v>
      </c>
      <c r="F22" s="18">
        <v>58234043.349999994</v>
      </c>
      <c r="G22" s="18">
        <v>5005037.13</v>
      </c>
      <c r="H22" s="18">
        <v>115250004.70999999</v>
      </c>
      <c r="I22" s="18">
        <v>5453533.8799999999</v>
      </c>
      <c r="J22" s="18">
        <v>110633425.09999999</v>
      </c>
      <c r="K22" s="18">
        <v>437061.4</v>
      </c>
      <c r="L22" s="18">
        <v>8286204.6500000004</v>
      </c>
      <c r="M22" s="18">
        <v>64958.75</v>
      </c>
      <c r="N22" s="18">
        <v>38907183.840000004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40624174.799999997</v>
      </c>
      <c r="AA22" s="18">
        <v>413897.37</v>
      </c>
      <c r="AB22" s="18">
        <v>0</v>
      </c>
      <c r="AC22" s="18">
        <v>0</v>
      </c>
      <c r="AD22" s="18">
        <v>28585300.989999998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630256888.02999997</v>
      </c>
      <c r="AK22" s="18">
        <v>0</v>
      </c>
      <c r="AL22" s="18">
        <v>26951945.66</v>
      </c>
      <c r="AM22" s="18">
        <v>0</v>
      </c>
      <c r="AN22" s="18">
        <v>62538205.799999997</v>
      </c>
      <c r="AO22" s="18">
        <v>8524640.8100000005</v>
      </c>
      <c r="AP22" s="18">
        <v>954969802.8499999</v>
      </c>
      <c r="AQ22" s="18">
        <v>51264200.149999999</v>
      </c>
      <c r="AR22" s="18">
        <v>0</v>
      </c>
      <c r="AS22" s="18">
        <v>0</v>
      </c>
      <c r="AT22" s="18">
        <v>5579146.4800000004</v>
      </c>
      <c r="AU22" s="18">
        <v>74936.92</v>
      </c>
      <c r="AV22" s="18">
        <v>4446707.3600000003</v>
      </c>
      <c r="AW22" s="18">
        <v>47520.84</v>
      </c>
      <c r="AX22" s="18">
        <v>36767.46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1394541.37</v>
      </c>
      <c r="BE22" s="18">
        <v>48697.06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463233.12</v>
      </c>
      <c r="BQ22" s="18">
        <v>0</v>
      </c>
      <c r="BR22" s="18">
        <v>35065.980000000003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302019.78000000003</v>
      </c>
      <c r="CC22" s="18">
        <v>4403.9799999999996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14827394.469999999</v>
      </c>
      <c r="DE22" s="18">
        <v>817413.24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7446333.9900000002</v>
      </c>
      <c r="DU22" s="18">
        <v>0</v>
      </c>
      <c r="DV22" s="18">
        <v>0</v>
      </c>
      <c r="DW22" s="18">
        <v>0</v>
      </c>
      <c r="DX22" s="18">
        <v>1270315.4300000002</v>
      </c>
      <c r="DY22" s="18">
        <v>8159.59</v>
      </c>
      <c r="DZ22" s="18">
        <v>0</v>
      </c>
      <c r="EA22" s="18">
        <v>0</v>
      </c>
      <c r="EB22" s="18">
        <v>30353187.739999998</v>
      </c>
      <c r="EC22" s="18">
        <v>838605.24</v>
      </c>
      <c r="ED22" s="18">
        <v>2579761.89</v>
      </c>
      <c r="EE22" s="18">
        <v>6695.27</v>
      </c>
      <c r="EF22" s="18">
        <v>2597765.87</v>
      </c>
      <c r="EG22" s="18">
        <v>31181.99</v>
      </c>
      <c r="EH22" s="18">
        <v>13579743.16</v>
      </c>
      <c r="EI22" s="18">
        <v>626501.09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273919.62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2952429.79</v>
      </c>
      <c r="EW22" s="18">
        <v>0</v>
      </c>
      <c r="EX22" s="18">
        <v>279851115.32000005</v>
      </c>
      <c r="EY22" s="18">
        <v>0</v>
      </c>
      <c r="EZ22" s="18">
        <v>3575123.7199999997</v>
      </c>
      <c r="FA22" s="18">
        <v>0</v>
      </c>
      <c r="FB22" s="18">
        <v>24598101.379999999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536574.94999999995</v>
      </c>
      <c r="FI22" s="18">
        <v>0</v>
      </c>
      <c r="FJ22" s="18">
        <v>3508905.32</v>
      </c>
      <c r="FK22" s="18">
        <v>0</v>
      </c>
      <c r="FL22" s="18">
        <v>0</v>
      </c>
      <c r="FM22" s="18">
        <v>0</v>
      </c>
      <c r="FN22" s="19">
        <v>630454585.9799999</v>
      </c>
      <c r="FO22" s="19">
        <v>2813232.12</v>
      </c>
      <c r="FP22" s="18">
        <v>65800</v>
      </c>
      <c r="FQ22" s="18">
        <v>600</v>
      </c>
      <c r="FR22" s="18">
        <v>1652474.14</v>
      </c>
      <c r="FS22" s="18">
        <v>0</v>
      </c>
      <c r="FT22" s="80">
        <v>112112881.65000001</v>
      </c>
      <c r="FU22" s="80">
        <v>0</v>
      </c>
      <c r="FV22" s="18">
        <v>3419801.7</v>
      </c>
      <c r="FW22" s="18">
        <v>0</v>
      </c>
      <c r="FX22" s="18">
        <v>108693079.95</v>
      </c>
      <c r="FY22" s="18">
        <v>0</v>
      </c>
      <c r="FZ22" s="80">
        <v>516623430.18999994</v>
      </c>
      <c r="GA22" s="80">
        <v>2812632.12</v>
      </c>
      <c r="GB22" s="18">
        <v>200030917.09999999</v>
      </c>
      <c r="GC22" s="18">
        <v>1280051.68</v>
      </c>
      <c r="GD22" s="18">
        <v>316592513.08999997</v>
      </c>
      <c r="GE22" s="18">
        <v>1532580.44</v>
      </c>
      <c r="GF22" s="18">
        <v>1695649.04</v>
      </c>
      <c r="GG22" s="18">
        <v>128468.11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3108293712.0600004</v>
      </c>
      <c r="HU22" s="18">
        <v>76770421.260000005</v>
      </c>
      <c r="HV22" s="19">
        <v>3185064133.3200006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2929436323.25</v>
      </c>
      <c r="E23" s="19">
        <v>8705814.6899999995</v>
      </c>
      <c r="F23" s="18">
        <v>1066401533.24</v>
      </c>
      <c r="G23" s="18">
        <v>781201.89</v>
      </c>
      <c r="H23" s="18">
        <v>1046165444.7900001</v>
      </c>
      <c r="I23" s="18">
        <v>7177363.6699999999</v>
      </c>
      <c r="J23" s="18">
        <v>816869345.22000003</v>
      </c>
      <c r="K23" s="18">
        <v>747249.13</v>
      </c>
      <c r="L23" s="18">
        <v>29284373.470000003</v>
      </c>
      <c r="M23" s="18">
        <v>6705.17</v>
      </c>
      <c r="N23" s="18">
        <v>697031397.77999997</v>
      </c>
      <c r="O23" s="18">
        <v>0</v>
      </c>
      <c r="P23" s="18">
        <v>94716.07</v>
      </c>
      <c r="Q23" s="18">
        <v>0</v>
      </c>
      <c r="R23" s="18">
        <v>6973956.8300000001</v>
      </c>
      <c r="S23" s="18">
        <v>0</v>
      </c>
      <c r="T23" s="18">
        <v>0</v>
      </c>
      <c r="U23" s="18">
        <v>0</v>
      </c>
      <c r="V23" s="18">
        <v>31374578.16</v>
      </c>
      <c r="W23" s="18">
        <v>0</v>
      </c>
      <c r="X23" s="18">
        <v>0</v>
      </c>
      <c r="Y23" s="18">
        <v>0</v>
      </c>
      <c r="Z23" s="18">
        <v>101631103.05</v>
      </c>
      <c r="AA23" s="18">
        <v>1632671.32</v>
      </c>
      <c r="AB23" s="18">
        <v>2198.81</v>
      </c>
      <c r="AC23" s="18">
        <v>0</v>
      </c>
      <c r="AD23" s="18">
        <v>250768224.42000002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6827730608.7000008</v>
      </c>
      <c r="AK23" s="18">
        <v>0</v>
      </c>
      <c r="AL23" s="18">
        <v>192822328.31999999</v>
      </c>
      <c r="AM23" s="18">
        <v>0</v>
      </c>
      <c r="AN23" s="18">
        <v>199389348.46000001</v>
      </c>
      <c r="AO23" s="18">
        <v>3155541.56</v>
      </c>
      <c r="AP23" s="18">
        <v>3169411537.2399993</v>
      </c>
      <c r="AQ23" s="18">
        <v>21360239.190000001</v>
      </c>
      <c r="AR23" s="18">
        <v>146257.01</v>
      </c>
      <c r="AS23" s="18">
        <v>0</v>
      </c>
      <c r="AT23" s="18">
        <v>184256159.89999998</v>
      </c>
      <c r="AU23" s="18">
        <v>1123440.1200000001</v>
      </c>
      <c r="AV23" s="18">
        <v>205333675.21000001</v>
      </c>
      <c r="AW23" s="18">
        <v>161863.19</v>
      </c>
      <c r="AX23" s="18">
        <v>8470</v>
      </c>
      <c r="AY23" s="18">
        <v>0</v>
      </c>
      <c r="AZ23" s="18">
        <v>0</v>
      </c>
      <c r="BA23" s="18">
        <v>0</v>
      </c>
      <c r="BB23" s="18">
        <v>1720335.25</v>
      </c>
      <c r="BC23" s="18">
        <v>0</v>
      </c>
      <c r="BD23" s="18">
        <v>113062457.94000001</v>
      </c>
      <c r="BE23" s="18">
        <v>1204628.2</v>
      </c>
      <c r="BF23" s="18">
        <v>218219.16</v>
      </c>
      <c r="BG23" s="18">
        <v>0</v>
      </c>
      <c r="BH23" s="18">
        <v>9371776.2599999998</v>
      </c>
      <c r="BI23" s="18">
        <v>0</v>
      </c>
      <c r="BJ23" s="18">
        <v>216433520.06</v>
      </c>
      <c r="BK23" s="18">
        <v>0</v>
      </c>
      <c r="BL23" s="18">
        <v>94646380.00999999</v>
      </c>
      <c r="BM23" s="18">
        <v>0</v>
      </c>
      <c r="BN23" s="18">
        <v>20699559.34</v>
      </c>
      <c r="BO23" s="18">
        <v>0</v>
      </c>
      <c r="BP23" s="18">
        <v>11113867.630000001</v>
      </c>
      <c r="BQ23" s="18">
        <v>0</v>
      </c>
      <c r="BR23" s="18">
        <v>221183.08000000002</v>
      </c>
      <c r="BS23" s="18">
        <v>0</v>
      </c>
      <c r="BT23" s="18">
        <v>0</v>
      </c>
      <c r="BU23" s="18">
        <v>0</v>
      </c>
      <c r="BV23" s="18">
        <v>163653779.24000001</v>
      </c>
      <c r="BW23" s="18">
        <v>432</v>
      </c>
      <c r="BX23" s="18">
        <v>664430.29</v>
      </c>
      <c r="BY23" s="18">
        <v>25000</v>
      </c>
      <c r="BZ23" s="18">
        <v>0</v>
      </c>
      <c r="CA23" s="18">
        <v>0</v>
      </c>
      <c r="CB23" s="18">
        <v>12955630.99</v>
      </c>
      <c r="CC23" s="18">
        <v>146612.85999999999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1994503507.3</v>
      </c>
      <c r="CK23" s="18">
        <v>12537675.729999999</v>
      </c>
      <c r="CL23" s="18">
        <v>487880332.13999999</v>
      </c>
      <c r="CM23" s="18">
        <v>1146957.1499999999</v>
      </c>
      <c r="CN23" s="18">
        <v>-83.74</v>
      </c>
      <c r="CO23" s="18">
        <v>0</v>
      </c>
      <c r="CP23" s="18">
        <v>0</v>
      </c>
      <c r="CQ23" s="18">
        <v>0</v>
      </c>
      <c r="CR23" s="18">
        <v>11803.58</v>
      </c>
      <c r="CS23" s="18">
        <v>47.12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2917430.79</v>
      </c>
      <c r="DC23" s="18">
        <v>3609.72</v>
      </c>
      <c r="DD23" s="18">
        <v>2038256474.8900001</v>
      </c>
      <c r="DE23" s="18">
        <v>2842912.21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929754.0199999999</v>
      </c>
      <c r="DM23" s="18">
        <v>1256.3800000000001</v>
      </c>
      <c r="DN23" s="18">
        <v>2401470.4299999997</v>
      </c>
      <c r="DO23" s="18">
        <v>10973003.75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6761637.2100000009</v>
      </c>
      <c r="DU23" s="18">
        <v>30337.79</v>
      </c>
      <c r="DV23" s="18">
        <v>0</v>
      </c>
      <c r="DW23" s="18">
        <v>0</v>
      </c>
      <c r="DX23" s="18">
        <v>71844952.679999992</v>
      </c>
      <c r="DY23" s="18">
        <v>103714.35</v>
      </c>
      <c r="DZ23" s="18">
        <v>0</v>
      </c>
      <c r="EA23" s="18">
        <v>0</v>
      </c>
      <c r="EB23" s="18">
        <v>373296247.35000002</v>
      </c>
      <c r="EC23" s="18">
        <v>782748.05</v>
      </c>
      <c r="ED23" s="18">
        <v>27404514.570000004</v>
      </c>
      <c r="EE23" s="18">
        <v>0</v>
      </c>
      <c r="EF23" s="18">
        <v>281295833.09999996</v>
      </c>
      <c r="EG23" s="18">
        <v>1841530.17</v>
      </c>
      <c r="EH23" s="18">
        <v>205945935.48000002</v>
      </c>
      <c r="EI23" s="18">
        <v>849998.95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27663788.289999999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213643815.66000003</v>
      </c>
      <c r="EW23" s="18">
        <v>0</v>
      </c>
      <c r="EX23" s="18">
        <v>3200115890.9100003</v>
      </c>
      <c r="EY23" s="18">
        <v>0</v>
      </c>
      <c r="EZ23" s="18">
        <v>42146039.739999995</v>
      </c>
      <c r="FA23" s="18">
        <v>0</v>
      </c>
      <c r="FB23" s="18">
        <v>2270945556.8099999</v>
      </c>
      <c r="FC23" s="18">
        <v>0</v>
      </c>
      <c r="FD23" s="18">
        <v>31960.69</v>
      </c>
      <c r="FE23" s="18">
        <v>0</v>
      </c>
      <c r="FF23" s="18">
        <v>0</v>
      </c>
      <c r="FG23" s="18">
        <v>0</v>
      </c>
      <c r="FH23" s="18">
        <v>29082316.709999997</v>
      </c>
      <c r="FI23" s="18">
        <v>0</v>
      </c>
      <c r="FJ23" s="18">
        <v>343998480.27000004</v>
      </c>
      <c r="FK23" s="18">
        <v>0</v>
      </c>
      <c r="FL23" s="18">
        <v>0</v>
      </c>
      <c r="FM23" s="18">
        <v>0</v>
      </c>
      <c r="FN23" s="19">
        <v>1205955202.29</v>
      </c>
      <c r="FO23" s="19">
        <v>2535853.9300000002</v>
      </c>
      <c r="FP23" s="18">
        <v>70192345.390000001</v>
      </c>
      <c r="FQ23" s="18">
        <v>0</v>
      </c>
      <c r="FR23" s="18">
        <v>3268027.94</v>
      </c>
      <c r="FS23" s="18">
        <v>0</v>
      </c>
      <c r="FT23" s="80">
        <v>498280348.58000004</v>
      </c>
      <c r="FU23" s="80">
        <v>0</v>
      </c>
      <c r="FV23" s="18">
        <v>34549414.670000002</v>
      </c>
      <c r="FW23" s="18">
        <v>0</v>
      </c>
      <c r="FX23" s="18">
        <v>463730933.91000003</v>
      </c>
      <c r="FY23" s="18">
        <v>0</v>
      </c>
      <c r="FZ23" s="80">
        <v>634214480.37999976</v>
      </c>
      <c r="GA23" s="80">
        <v>2535853.9300000002</v>
      </c>
      <c r="GB23" s="18">
        <v>54901916.18</v>
      </c>
      <c r="GC23" s="18">
        <v>562821.18000000005</v>
      </c>
      <c r="GD23" s="18">
        <v>579312564.19999981</v>
      </c>
      <c r="GE23" s="18">
        <v>1973032.7500000002</v>
      </c>
      <c r="GF23" s="18">
        <v>16909557.59</v>
      </c>
      <c r="GG23" s="18">
        <v>37286.379999999997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28314387543.280003</v>
      </c>
      <c r="HU23" s="18">
        <v>71209879.979999989</v>
      </c>
      <c r="HV23" s="19">
        <v>28385597423.260002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1422372711.9500003</v>
      </c>
      <c r="E24" s="19">
        <v>0</v>
      </c>
      <c r="F24" s="18">
        <v>263105869.02999991</v>
      </c>
      <c r="G24" s="18">
        <v>0</v>
      </c>
      <c r="H24" s="18">
        <v>587130861.31902814</v>
      </c>
      <c r="I24" s="18">
        <v>0</v>
      </c>
      <c r="J24" s="18">
        <v>572135981.60097218</v>
      </c>
      <c r="K24" s="18">
        <v>0</v>
      </c>
      <c r="L24" s="18">
        <v>0</v>
      </c>
      <c r="M24" s="18">
        <v>0</v>
      </c>
      <c r="N24" s="18">
        <v>170942014.72</v>
      </c>
      <c r="O24" s="18">
        <v>0</v>
      </c>
      <c r="P24" s="18">
        <v>0</v>
      </c>
      <c r="Q24" s="18">
        <v>0</v>
      </c>
      <c r="R24" s="18">
        <v>1708717.98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692968646.3900001</v>
      </c>
      <c r="AA24" s="18">
        <v>0</v>
      </c>
      <c r="AB24" s="18">
        <v>0</v>
      </c>
      <c r="AC24" s="18">
        <v>0</v>
      </c>
      <c r="AD24" s="18">
        <v>80007887.489999995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1609985234.45</v>
      </c>
      <c r="AK24" s="18">
        <v>0</v>
      </c>
      <c r="AL24" s="18">
        <v>249599813.44999999</v>
      </c>
      <c r="AM24" s="18">
        <v>0</v>
      </c>
      <c r="AN24" s="18">
        <v>369299712.95999998</v>
      </c>
      <c r="AO24" s="18">
        <v>0</v>
      </c>
      <c r="AP24" s="18">
        <v>6320324203.0599995</v>
      </c>
      <c r="AQ24" s="18">
        <v>0</v>
      </c>
      <c r="AR24" s="18">
        <v>3750282.66</v>
      </c>
      <c r="AS24" s="18">
        <v>0</v>
      </c>
      <c r="AT24" s="18">
        <v>489207448.58999997</v>
      </c>
      <c r="AU24" s="18">
        <v>0</v>
      </c>
      <c r="AV24" s="18">
        <v>325995465.81999999</v>
      </c>
      <c r="AW24" s="18">
        <v>0</v>
      </c>
      <c r="AX24" s="18">
        <v>43451.88</v>
      </c>
      <c r="AY24" s="18">
        <v>0</v>
      </c>
      <c r="AZ24" s="18">
        <v>0</v>
      </c>
      <c r="BA24" s="18">
        <v>0</v>
      </c>
      <c r="BB24" s="18">
        <v>49999.05</v>
      </c>
      <c r="BC24" s="18">
        <v>0</v>
      </c>
      <c r="BD24" s="18">
        <v>64183132.869999997</v>
      </c>
      <c r="BE24" s="18">
        <v>0</v>
      </c>
      <c r="BF24" s="18">
        <v>134703.12</v>
      </c>
      <c r="BG24" s="18">
        <v>0</v>
      </c>
      <c r="BH24" s="18">
        <v>5591501.2000000002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455435.27</v>
      </c>
      <c r="BQ24" s="18">
        <v>0</v>
      </c>
      <c r="BR24" s="18">
        <v>1102951.99</v>
      </c>
      <c r="BS24" s="18">
        <v>0</v>
      </c>
      <c r="BT24" s="18">
        <v>0</v>
      </c>
      <c r="BU24" s="18">
        <v>0</v>
      </c>
      <c r="BV24" s="18">
        <v>9060369.4499999993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69637786.390000001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85188.47</v>
      </c>
      <c r="CK24" s="18">
        <v>0</v>
      </c>
      <c r="CL24" s="18">
        <v>4703.3999999999996</v>
      </c>
      <c r="CM24" s="18">
        <v>0</v>
      </c>
      <c r="CN24" s="18">
        <v>7861.8</v>
      </c>
      <c r="CO24" s="18">
        <v>0</v>
      </c>
      <c r="CP24" s="18">
        <v>0</v>
      </c>
      <c r="CQ24" s="18">
        <v>0</v>
      </c>
      <c r="CR24" s="18">
        <v>1584.93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313862751.63</v>
      </c>
      <c r="DE24" s="18">
        <v>0</v>
      </c>
      <c r="DF24" s="18">
        <v>265241.09000000003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528890569.02999997</v>
      </c>
      <c r="DW24" s="18">
        <v>0</v>
      </c>
      <c r="DX24" s="18">
        <v>523489682.31</v>
      </c>
      <c r="DY24" s="18">
        <v>0</v>
      </c>
      <c r="DZ24" s="18">
        <v>0</v>
      </c>
      <c r="EA24" s="18">
        <v>0</v>
      </c>
      <c r="EB24" s="18">
        <v>247417888.34999999</v>
      </c>
      <c r="EC24" s="18">
        <v>0</v>
      </c>
      <c r="ED24" s="18">
        <v>22723406.220000003</v>
      </c>
      <c r="EE24" s="18">
        <v>0</v>
      </c>
      <c r="EF24" s="18">
        <v>62905165.729999997</v>
      </c>
      <c r="EG24" s="18">
        <v>0</v>
      </c>
      <c r="EH24" s="18">
        <v>66086349.210000001</v>
      </c>
      <c r="EI24" s="18">
        <v>0</v>
      </c>
      <c r="EJ24" s="18">
        <v>0</v>
      </c>
      <c r="EK24" s="18">
        <v>0</v>
      </c>
      <c r="EL24" s="18">
        <v>109523.7</v>
      </c>
      <c r="EM24" s="18">
        <v>0</v>
      </c>
      <c r="EN24" s="18">
        <v>28499379.600000001</v>
      </c>
      <c r="EO24" s="18">
        <v>0</v>
      </c>
      <c r="EP24" s="18">
        <v>27486.69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5197332.46</v>
      </c>
      <c r="EW24" s="18">
        <v>0</v>
      </c>
      <c r="EX24" s="18">
        <v>469081268.94</v>
      </c>
      <c r="EY24" s="18">
        <v>0</v>
      </c>
      <c r="EZ24" s="18">
        <v>68312.55</v>
      </c>
      <c r="FA24" s="18">
        <v>0</v>
      </c>
      <c r="FB24" s="18">
        <v>29555293.629999999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1679729.13</v>
      </c>
      <c r="FI24" s="18">
        <v>0</v>
      </c>
      <c r="FJ24" s="18">
        <v>1149773.1599999999</v>
      </c>
      <c r="FK24" s="18">
        <v>0</v>
      </c>
      <c r="FL24" s="18">
        <v>0</v>
      </c>
      <c r="FM24" s="18">
        <v>0</v>
      </c>
      <c r="FN24" s="19">
        <v>250611422.65499985</v>
      </c>
      <c r="FO24" s="19">
        <v>0</v>
      </c>
      <c r="FP24" s="18">
        <v>2360856.7799999942</v>
      </c>
      <c r="FQ24" s="18">
        <v>0</v>
      </c>
      <c r="FR24" s="18">
        <v>159273</v>
      </c>
      <c r="FS24" s="18">
        <v>0</v>
      </c>
      <c r="FT24" s="80">
        <v>72415912.924999923</v>
      </c>
      <c r="FU24" s="80">
        <v>0</v>
      </c>
      <c r="FV24" s="18">
        <v>26707360.589999933</v>
      </c>
      <c r="FW24" s="18">
        <v>0</v>
      </c>
      <c r="FX24" s="18">
        <v>45708552.334999986</v>
      </c>
      <c r="FY24" s="18">
        <v>0</v>
      </c>
      <c r="FZ24" s="80">
        <v>175675379.94999993</v>
      </c>
      <c r="GA24" s="80">
        <v>0</v>
      </c>
      <c r="GB24" s="18">
        <v>121066601.31999993</v>
      </c>
      <c r="GC24" s="18">
        <v>0</v>
      </c>
      <c r="GD24" s="18">
        <v>54608778.629999995</v>
      </c>
      <c r="GE24" s="18">
        <v>0</v>
      </c>
      <c r="GF24" s="18">
        <v>52308617.989999995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14490450003.414995</v>
      </c>
      <c r="HU24" s="18">
        <v>0</v>
      </c>
      <c r="HV24" s="19">
        <v>14490450003.414995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345533785.01999462</v>
      </c>
      <c r="E25" s="19">
        <v>0</v>
      </c>
      <c r="F25" s="18">
        <v>31652283.559999701</v>
      </c>
      <c r="G25" s="18">
        <v>0</v>
      </c>
      <c r="H25" s="18">
        <v>234008600.39999488</v>
      </c>
      <c r="I25" s="18">
        <v>0</v>
      </c>
      <c r="J25" s="18">
        <v>79872901.060000002</v>
      </c>
      <c r="K25" s="18">
        <v>0</v>
      </c>
      <c r="L25" s="18">
        <v>4882472.9400000004</v>
      </c>
      <c r="M25" s="18">
        <v>0</v>
      </c>
      <c r="N25" s="18">
        <v>47800446.550001003</v>
      </c>
      <c r="O25" s="18">
        <v>0</v>
      </c>
      <c r="P25" s="18">
        <v>31761.42</v>
      </c>
      <c r="Q25" s="18">
        <v>0</v>
      </c>
      <c r="R25" s="18">
        <v>8182255.1999999397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25825424.93</v>
      </c>
      <c r="AA25" s="18">
        <v>0</v>
      </c>
      <c r="AB25" s="18">
        <v>0</v>
      </c>
      <c r="AC25" s="18">
        <v>0</v>
      </c>
      <c r="AD25" s="18">
        <v>7859717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1263260989.71014</v>
      </c>
      <c r="AK25" s="18">
        <v>0</v>
      </c>
      <c r="AL25" s="18">
        <v>1083328.8</v>
      </c>
      <c r="AM25" s="18">
        <v>0</v>
      </c>
      <c r="AN25" s="18">
        <v>76227509.499995798</v>
      </c>
      <c r="AO25" s="18">
        <v>0</v>
      </c>
      <c r="AP25" s="18">
        <v>484298645.56000257</v>
      </c>
      <c r="AQ25" s="18">
        <v>0</v>
      </c>
      <c r="AR25" s="18">
        <v>0</v>
      </c>
      <c r="AS25" s="18">
        <v>0</v>
      </c>
      <c r="AT25" s="18">
        <v>7750660.9300000109</v>
      </c>
      <c r="AU25" s="18">
        <v>0</v>
      </c>
      <c r="AV25" s="18">
        <v>15190078.289999399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3188611.3900001398</v>
      </c>
      <c r="BC25" s="18">
        <v>0</v>
      </c>
      <c r="BD25" s="18">
        <v>3247615.0000000391</v>
      </c>
      <c r="BE25" s="18">
        <v>0</v>
      </c>
      <c r="BF25" s="18">
        <v>0</v>
      </c>
      <c r="BG25" s="18">
        <v>0</v>
      </c>
      <c r="BH25" s="18">
        <v>12840007.2399999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666537.5</v>
      </c>
      <c r="BQ25" s="18">
        <v>0</v>
      </c>
      <c r="BR25" s="18">
        <v>24109.16</v>
      </c>
      <c r="BS25" s="18">
        <v>0</v>
      </c>
      <c r="BT25" s="18">
        <v>0</v>
      </c>
      <c r="BU25" s="18">
        <v>0</v>
      </c>
      <c r="BV25" s="18">
        <v>1325997.72</v>
      </c>
      <c r="BW25" s="18">
        <v>0</v>
      </c>
      <c r="BX25" s="18">
        <v>45690</v>
      </c>
      <c r="BY25" s="18">
        <v>0</v>
      </c>
      <c r="BZ25" s="18">
        <v>0</v>
      </c>
      <c r="CA25" s="18">
        <v>0</v>
      </c>
      <c r="CB25" s="18">
        <v>401253.57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296019284.3799966</v>
      </c>
      <c r="CK25" s="18">
        <v>0</v>
      </c>
      <c r="CL25" s="18">
        <v>16733700.310000099</v>
      </c>
      <c r="CM25" s="18">
        <v>0</v>
      </c>
      <c r="CN25" s="18">
        <v>12223294.1100001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15673339.049999308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59320202.609988876</v>
      </c>
      <c r="DY25" s="18">
        <v>0</v>
      </c>
      <c r="DZ25" s="18">
        <v>0</v>
      </c>
      <c r="EA25" s="18">
        <v>0</v>
      </c>
      <c r="EB25" s="18">
        <v>70017234.0200001</v>
      </c>
      <c r="EC25" s="18">
        <v>0</v>
      </c>
      <c r="ED25" s="18">
        <v>0</v>
      </c>
      <c r="EE25" s="18">
        <v>0</v>
      </c>
      <c r="EF25" s="18">
        <v>23847617.029999997</v>
      </c>
      <c r="EG25" s="18">
        <v>0</v>
      </c>
      <c r="EH25" s="18">
        <v>10540270.870000135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1673857.8900000001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18480601.639999989</v>
      </c>
      <c r="EW25" s="18">
        <v>0</v>
      </c>
      <c r="EX25" s="18">
        <v>1852384954.8499601</v>
      </c>
      <c r="EY25" s="18">
        <v>0</v>
      </c>
      <c r="EZ25" s="18">
        <v>1920540.03</v>
      </c>
      <c r="FA25" s="18">
        <v>0</v>
      </c>
      <c r="FB25" s="18">
        <v>192476169.26999998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2068739.53</v>
      </c>
      <c r="FI25" s="18">
        <v>0</v>
      </c>
      <c r="FJ25" s="18">
        <v>31643871.5699999</v>
      </c>
      <c r="FK25" s="18">
        <v>0</v>
      </c>
      <c r="FL25" s="18">
        <v>2322878.9300000002</v>
      </c>
      <c r="FM25" s="18">
        <v>0</v>
      </c>
      <c r="FN25" s="19">
        <v>29363074.800000001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29363074.800000001</v>
      </c>
      <c r="FU25" s="80">
        <v>0</v>
      </c>
      <c r="FV25" s="18">
        <v>0</v>
      </c>
      <c r="FW25" s="18">
        <v>0</v>
      </c>
      <c r="FX25" s="18">
        <v>29363074.800000001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606899.78000000096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4947092758.1000786</v>
      </c>
      <c r="HU25" s="18">
        <v>0</v>
      </c>
      <c r="HV25" s="19">
        <v>4947092758.1000786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10642190.369999999</v>
      </c>
      <c r="E26" s="19">
        <v>0</v>
      </c>
      <c r="F26" s="18">
        <v>4820208.4630220002</v>
      </c>
      <c r="G26" s="18">
        <v>0</v>
      </c>
      <c r="H26" s="18">
        <v>2620857.6017540004</v>
      </c>
      <c r="I26" s="18">
        <v>0</v>
      </c>
      <c r="J26" s="18">
        <v>3201124.3052239995</v>
      </c>
      <c r="K26" s="18">
        <v>0</v>
      </c>
      <c r="L26" s="18">
        <v>14540.19</v>
      </c>
      <c r="M26" s="18">
        <v>0</v>
      </c>
      <c r="N26" s="18">
        <v>5775179.3699999992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15578713.257632004</v>
      </c>
      <c r="AA26" s="18">
        <v>0</v>
      </c>
      <c r="AB26" s="18">
        <v>0</v>
      </c>
      <c r="AC26" s="18">
        <v>0</v>
      </c>
      <c r="AD26" s="18">
        <v>2392950.34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249052188.78000003</v>
      </c>
      <c r="AK26" s="18">
        <v>0</v>
      </c>
      <c r="AL26" s="18">
        <v>4443821.0659739999</v>
      </c>
      <c r="AM26" s="18">
        <v>0</v>
      </c>
      <c r="AN26" s="18">
        <v>11920352.919999989</v>
      </c>
      <c r="AO26" s="18">
        <v>0</v>
      </c>
      <c r="AP26" s="18">
        <v>326389139.66000003</v>
      </c>
      <c r="AQ26" s="18">
        <v>0</v>
      </c>
      <c r="AR26" s="18">
        <v>0</v>
      </c>
      <c r="AS26" s="18">
        <v>0</v>
      </c>
      <c r="AT26" s="18">
        <v>1515139.17</v>
      </c>
      <c r="AU26" s="18">
        <v>0</v>
      </c>
      <c r="AV26" s="18">
        <v>6913108.6799999997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357644.36</v>
      </c>
      <c r="BC26" s="18">
        <v>0</v>
      </c>
      <c r="BD26" s="18">
        <v>529766.76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433403.08999999997</v>
      </c>
      <c r="BK26" s="18">
        <v>0</v>
      </c>
      <c r="BL26" s="18">
        <v>123864.52</v>
      </c>
      <c r="BM26" s="18">
        <v>0</v>
      </c>
      <c r="BN26" s="18">
        <v>0</v>
      </c>
      <c r="BO26" s="18">
        <v>0</v>
      </c>
      <c r="BP26" s="18">
        <v>894443.03</v>
      </c>
      <c r="BQ26" s="18">
        <v>0</v>
      </c>
      <c r="BR26" s="18">
        <v>16650.53</v>
      </c>
      <c r="BS26" s="18">
        <v>0</v>
      </c>
      <c r="BT26" s="18">
        <v>0</v>
      </c>
      <c r="BU26" s="18">
        <v>0</v>
      </c>
      <c r="BV26" s="18">
        <v>857912.16999999993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36034596.370000005</v>
      </c>
      <c r="CK26" s="18">
        <v>0</v>
      </c>
      <c r="CL26" s="18">
        <v>3144681.57</v>
      </c>
      <c r="CM26" s="18">
        <v>0</v>
      </c>
      <c r="CN26" s="18">
        <v>3165278.04</v>
      </c>
      <c r="CO26" s="18">
        <v>0</v>
      </c>
      <c r="CP26" s="18">
        <v>0</v>
      </c>
      <c r="CQ26" s="18">
        <v>0</v>
      </c>
      <c r="CR26" s="18">
        <v>880156.81890000007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-1668476.49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864201.51</v>
      </c>
      <c r="DY26" s="18">
        <v>0</v>
      </c>
      <c r="DZ26" s="18">
        <v>0</v>
      </c>
      <c r="EA26" s="18">
        <v>0</v>
      </c>
      <c r="EB26" s="18">
        <v>11283193.49</v>
      </c>
      <c r="EC26" s="18">
        <v>0</v>
      </c>
      <c r="ED26" s="18">
        <v>562447.52</v>
      </c>
      <c r="EE26" s="18">
        <v>0</v>
      </c>
      <c r="EF26" s="18">
        <v>6613205.8199999994</v>
      </c>
      <c r="EG26" s="18">
        <v>0</v>
      </c>
      <c r="EH26" s="18">
        <v>5336339.5199999996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57166.43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18478.87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504686.63</v>
      </c>
      <c r="FM26" s="18">
        <v>0</v>
      </c>
      <c r="FN26" s="19">
        <v>109070015.20999999</v>
      </c>
      <c r="FO26" s="19">
        <v>0</v>
      </c>
      <c r="FP26" s="18">
        <v>0</v>
      </c>
      <c r="FQ26" s="18">
        <v>0</v>
      </c>
      <c r="FR26" s="18">
        <v>8801869.3100000005</v>
      </c>
      <c r="FS26" s="18">
        <v>0</v>
      </c>
      <c r="FT26" s="80">
        <v>99888183.689999998</v>
      </c>
      <c r="FU26" s="80">
        <v>0</v>
      </c>
      <c r="FV26" s="18">
        <v>388454.87000000005</v>
      </c>
      <c r="FW26" s="18">
        <v>0</v>
      </c>
      <c r="FX26" s="18">
        <v>99499728.819999993</v>
      </c>
      <c r="FY26" s="18">
        <v>0</v>
      </c>
      <c r="FZ26" s="80">
        <v>379962.21</v>
      </c>
      <c r="GA26" s="80">
        <v>0</v>
      </c>
      <c r="GB26" s="18">
        <v>174482.32</v>
      </c>
      <c r="GC26" s="18">
        <v>0</v>
      </c>
      <c r="GD26" s="18">
        <v>205479.89</v>
      </c>
      <c r="GE26" s="18">
        <v>0</v>
      </c>
      <c r="GF26" s="18">
        <v>523650.76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815708867.04250586</v>
      </c>
      <c r="HU26" s="18">
        <v>0</v>
      </c>
      <c r="HV26" s="19">
        <v>815708867.04250586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1054197281.175</v>
      </c>
      <c r="E27" s="19">
        <v>5028650.4649999999</v>
      </c>
      <c r="F27" s="18">
        <v>111959605.00100116</v>
      </c>
      <c r="G27" s="18">
        <v>34571.171000000002</v>
      </c>
      <c r="H27" s="18">
        <v>786876181.18099856</v>
      </c>
      <c r="I27" s="18">
        <v>2799075.5359999998</v>
      </c>
      <c r="J27" s="18">
        <v>155361494.9930003</v>
      </c>
      <c r="K27" s="18">
        <v>2195003.7579999999</v>
      </c>
      <c r="L27" s="18">
        <v>6530152.1849999996</v>
      </c>
      <c r="M27" s="18">
        <v>12037.325000000001</v>
      </c>
      <c r="N27" s="18">
        <v>46010436.869999997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128489488.398</v>
      </c>
      <c r="AA27" s="18">
        <v>11182494.272</v>
      </c>
      <c r="AB27" s="18">
        <v>0</v>
      </c>
      <c r="AC27" s="18">
        <v>0</v>
      </c>
      <c r="AD27" s="18">
        <v>67595166.944000006</v>
      </c>
      <c r="AE27" s="18">
        <v>21486894.095999997</v>
      </c>
      <c r="AF27" s="18">
        <v>0</v>
      </c>
      <c r="AG27" s="18">
        <v>0</v>
      </c>
      <c r="AH27" s="18">
        <v>0</v>
      </c>
      <c r="AI27" s="18">
        <v>0</v>
      </c>
      <c r="AJ27" s="18">
        <v>1248454653.2415359</v>
      </c>
      <c r="AK27" s="18">
        <v>0</v>
      </c>
      <c r="AL27" s="18">
        <v>16687434.788464004</v>
      </c>
      <c r="AM27" s="18">
        <v>0</v>
      </c>
      <c r="AN27" s="18">
        <v>20520544.100000001</v>
      </c>
      <c r="AO27" s="18">
        <v>0</v>
      </c>
      <c r="AP27" s="18">
        <v>445235231.59999996</v>
      </c>
      <c r="AQ27" s="18">
        <v>0</v>
      </c>
      <c r="AR27" s="18">
        <v>0</v>
      </c>
      <c r="AS27" s="18">
        <v>0</v>
      </c>
      <c r="AT27" s="18">
        <v>77803760.032000005</v>
      </c>
      <c r="AU27" s="18">
        <v>953243.18799999997</v>
      </c>
      <c r="AV27" s="18">
        <v>49964198.324000001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5181998.1389999995</v>
      </c>
      <c r="BC27" s="18">
        <v>7406.8710000000001</v>
      </c>
      <c r="BD27" s="18">
        <v>20647036.702</v>
      </c>
      <c r="BE27" s="18">
        <v>60524.658000000003</v>
      </c>
      <c r="BF27" s="18">
        <v>0</v>
      </c>
      <c r="BG27" s="18">
        <v>0</v>
      </c>
      <c r="BH27" s="18">
        <v>1687136.1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293457.13999999996</v>
      </c>
      <c r="BQ27" s="18">
        <v>0</v>
      </c>
      <c r="BR27" s="18">
        <v>73064.33</v>
      </c>
      <c r="BS27" s="18">
        <v>0</v>
      </c>
      <c r="BT27" s="18">
        <v>0</v>
      </c>
      <c r="BU27" s="18">
        <v>0</v>
      </c>
      <c r="BV27" s="18">
        <v>8119184.4299999997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3114779.986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58244046.376999997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420945.71</v>
      </c>
      <c r="DY27" s="18">
        <v>0</v>
      </c>
      <c r="DZ27" s="18">
        <v>0</v>
      </c>
      <c r="EA27" s="18">
        <v>0</v>
      </c>
      <c r="EB27" s="18">
        <v>205676171.27500001</v>
      </c>
      <c r="EC27" s="18">
        <v>180199.505</v>
      </c>
      <c r="ED27" s="18">
        <v>55812173.986999996</v>
      </c>
      <c r="EE27" s="18">
        <v>8960006.8129999992</v>
      </c>
      <c r="EF27" s="18">
        <v>121076128.839</v>
      </c>
      <c r="EG27" s="18">
        <v>3488725.8309999998</v>
      </c>
      <c r="EH27" s="18">
        <v>142238812.62899998</v>
      </c>
      <c r="EI27" s="18">
        <v>324491.261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12707478.390000001</v>
      </c>
      <c r="EY27" s="18">
        <v>0</v>
      </c>
      <c r="EZ27" s="18">
        <v>0</v>
      </c>
      <c r="FA27" s="18">
        <v>0</v>
      </c>
      <c r="FB27" s="18">
        <v>4613000.9800000004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1981768319.0599999</v>
      </c>
      <c r="FO27" s="19">
        <v>0</v>
      </c>
      <c r="FP27" s="18">
        <v>21106.5</v>
      </c>
      <c r="FQ27" s="18">
        <v>0</v>
      </c>
      <c r="FR27" s="18">
        <v>352375.22</v>
      </c>
      <c r="FS27" s="18">
        <v>0</v>
      </c>
      <c r="FT27" s="80">
        <v>318910975.25009519</v>
      </c>
      <c r="FU27" s="80">
        <v>0</v>
      </c>
      <c r="FV27" s="18">
        <v>9603629.6399999764</v>
      </c>
      <c r="FW27" s="18">
        <v>0</v>
      </c>
      <c r="FX27" s="18">
        <v>309307345.6100952</v>
      </c>
      <c r="FY27" s="18">
        <v>0</v>
      </c>
      <c r="FZ27" s="80">
        <v>1662483862.0899048</v>
      </c>
      <c r="GA27" s="80">
        <v>0</v>
      </c>
      <c r="GB27" s="18">
        <v>313136654.78997988</v>
      </c>
      <c r="GC27" s="18">
        <v>0</v>
      </c>
      <c r="GD27" s="18">
        <v>1349347207.2999249</v>
      </c>
      <c r="GE27" s="18">
        <v>0</v>
      </c>
      <c r="GF27" s="18">
        <v>3432265.4900000016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5787395046.1820002</v>
      </c>
      <c r="HU27" s="18">
        <v>52559229.637999997</v>
      </c>
      <c r="HV27" s="19">
        <v>5839954275.8199997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253641629.24793446</v>
      </c>
      <c r="E28" s="19">
        <v>58.690000000000055</v>
      </c>
      <c r="F28" s="18">
        <v>58034418.369934969</v>
      </c>
      <c r="G28" s="18">
        <v>0</v>
      </c>
      <c r="H28" s="18">
        <v>53912362.747502662</v>
      </c>
      <c r="I28" s="18">
        <v>0</v>
      </c>
      <c r="J28" s="18">
        <v>141694848.13049683</v>
      </c>
      <c r="K28" s="18">
        <v>58.690000000000055</v>
      </c>
      <c r="L28" s="18">
        <v>4813499.01</v>
      </c>
      <c r="M28" s="18">
        <v>0</v>
      </c>
      <c r="N28" s="18">
        <v>86348623.909999996</v>
      </c>
      <c r="O28" s="18">
        <v>776.48</v>
      </c>
      <c r="P28" s="18">
        <v>-3453.99</v>
      </c>
      <c r="Q28" s="18">
        <v>0</v>
      </c>
      <c r="R28" s="18">
        <v>240000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6213881.2599999998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2245405746.46</v>
      </c>
      <c r="AK28" s="18">
        <v>0</v>
      </c>
      <c r="AL28" s="18">
        <v>2829656.26</v>
      </c>
      <c r="AM28" s="18">
        <v>0</v>
      </c>
      <c r="AN28" s="18">
        <v>256390030.22999999</v>
      </c>
      <c r="AO28" s="18">
        <v>0</v>
      </c>
      <c r="AP28" s="18">
        <v>1310574139.25</v>
      </c>
      <c r="AQ28" s="18">
        <v>0</v>
      </c>
      <c r="AR28" s="18">
        <v>0</v>
      </c>
      <c r="AS28" s="18">
        <v>0</v>
      </c>
      <c r="AT28" s="18">
        <v>26715430.080000002</v>
      </c>
      <c r="AU28" s="18">
        <v>0</v>
      </c>
      <c r="AV28" s="18">
        <v>46260097.210000001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2618971.5499999998</v>
      </c>
      <c r="BC28" s="18">
        <v>0</v>
      </c>
      <c r="BD28" s="18">
        <v>14868033.640000001</v>
      </c>
      <c r="BE28" s="18">
        <v>0</v>
      </c>
      <c r="BF28" s="18">
        <v>0</v>
      </c>
      <c r="BG28" s="18">
        <v>0</v>
      </c>
      <c r="BH28" s="18">
        <v>3368456.63</v>
      </c>
      <c r="BI28" s="18">
        <v>0</v>
      </c>
      <c r="BJ28" s="18">
        <v>6138046.9199999999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371521.22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21027486.890000001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14790070.15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379809798.25999999</v>
      </c>
      <c r="CK28" s="18">
        <v>354988.37</v>
      </c>
      <c r="CL28" s="18">
        <v>4079397.16</v>
      </c>
      <c r="CM28" s="18">
        <v>14.24</v>
      </c>
      <c r="CN28" s="18">
        <v>3584824.09</v>
      </c>
      <c r="CO28" s="18">
        <v>28.45</v>
      </c>
      <c r="CP28" s="18">
        <v>0</v>
      </c>
      <c r="CQ28" s="18">
        <v>0</v>
      </c>
      <c r="CR28" s="18">
        <v>3484815.47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241880404.65000001</v>
      </c>
      <c r="DE28" s="18">
        <v>0</v>
      </c>
      <c r="DF28" s="18">
        <v>4039.1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24338794.329999998</v>
      </c>
      <c r="DY28" s="18">
        <v>0</v>
      </c>
      <c r="DZ28" s="18">
        <v>0</v>
      </c>
      <c r="EA28" s="18">
        <v>0</v>
      </c>
      <c r="EB28" s="18">
        <v>160884766.03</v>
      </c>
      <c r="EC28" s="18">
        <v>2701809.55</v>
      </c>
      <c r="ED28" s="18">
        <v>2609330.66</v>
      </c>
      <c r="EE28" s="18">
        <v>0</v>
      </c>
      <c r="EF28" s="18">
        <v>41961767.200000003</v>
      </c>
      <c r="EG28" s="18">
        <v>0</v>
      </c>
      <c r="EH28" s="18">
        <v>109667101.39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211079.38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4018188.82</v>
      </c>
      <c r="EW28" s="18">
        <v>0</v>
      </c>
      <c r="EX28" s="18">
        <v>179532084.41</v>
      </c>
      <c r="EY28" s="18">
        <v>0</v>
      </c>
      <c r="EZ28" s="18">
        <v>256361.74</v>
      </c>
      <c r="FA28" s="18">
        <v>0</v>
      </c>
      <c r="FB28" s="18">
        <v>15783228.960000001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312876.80000000005</v>
      </c>
      <c r="FI28" s="18">
        <v>0</v>
      </c>
      <c r="FJ28" s="18">
        <v>3264723.63</v>
      </c>
      <c r="FK28" s="18">
        <v>0</v>
      </c>
      <c r="FL28" s="18">
        <v>0</v>
      </c>
      <c r="FM28" s="18">
        <v>0</v>
      </c>
      <c r="FN28" s="19">
        <v>172666811.45999995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6085041.4500000002</v>
      </c>
      <c r="FU28" s="80">
        <v>0</v>
      </c>
      <c r="FV28" s="18">
        <v>33485.03</v>
      </c>
      <c r="FW28" s="18">
        <v>0</v>
      </c>
      <c r="FX28" s="18">
        <v>6051556.4199999999</v>
      </c>
      <c r="FY28" s="18">
        <v>0</v>
      </c>
      <c r="FZ28" s="80">
        <v>166581770.00999996</v>
      </c>
      <c r="GA28" s="80">
        <v>0</v>
      </c>
      <c r="GB28" s="18">
        <v>0</v>
      </c>
      <c r="GC28" s="18">
        <v>0</v>
      </c>
      <c r="GD28" s="18">
        <v>166581770.00999996</v>
      </c>
      <c r="GE28" s="18">
        <v>0</v>
      </c>
      <c r="GF28" s="18">
        <v>673237.78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5655758088.6579342</v>
      </c>
      <c r="HU28" s="18">
        <v>3057690.02</v>
      </c>
      <c r="HV28" s="19">
        <v>5658815778.6779346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69552439.189999998</v>
      </c>
      <c r="E29" s="19">
        <v>7419194.6100000003</v>
      </c>
      <c r="F29" s="18">
        <v>10378421.060000001</v>
      </c>
      <c r="G29" s="18">
        <v>0</v>
      </c>
      <c r="H29" s="18">
        <v>50112979.130000003</v>
      </c>
      <c r="I29" s="18">
        <v>693827.67</v>
      </c>
      <c r="J29" s="18">
        <v>9061039</v>
      </c>
      <c r="K29" s="18">
        <v>6725366.9400000004</v>
      </c>
      <c r="L29" s="18">
        <v>75600.320000000007</v>
      </c>
      <c r="M29" s="18">
        <v>0</v>
      </c>
      <c r="N29" s="18">
        <v>2740664.18</v>
      </c>
      <c r="O29" s="18">
        <v>0</v>
      </c>
      <c r="P29" s="18">
        <v>6627.95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7260655.3399999999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241156558.66999999</v>
      </c>
      <c r="AQ29" s="18">
        <v>0</v>
      </c>
      <c r="AR29" s="18">
        <v>0</v>
      </c>
      <c r="AS29" s="18">
        <v>0</v>
      </c>
      <c r="AT29" s="18">
        <v>1462356.1</v>
      </c>
      <c r="AU29" s="18">
        <v>0</v>
      </c>
      <c r="AV29" s="18">
        <v>15226300.35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37854.21</v>
      </c>
      <c r="BC29" s="18">
        <v>0.27</v>
      </c>
      <c r="BD29" s="18">
        <v>355814.68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2060455.19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298777.34000000003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90787.38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16605.259999999998</v>
      </c>
      <c r="DA29" s="18">
        <v>0</v>
      </c>
      <c r="DB29" s="18">
        <v>0</v>
      </c>
      <c r="DC29" s="18">
        <v>0</v>
      </c>
      <c r="DD29" s="18">
        <v>749148.95</v>
      </c>
      <c r="DE29" s="18">
        <v>0</v>
      </c>
      <c r="DF29" s="18">
        <v>-3318.51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929191.23</v>
      </c>
      <c r="DY29" s="18">
        <v>0</v>
      </c>
      <c r="DZ29" s="18">
        <v>0</v>
      </c>
      <c r="EA29" s="18">
        <v>0</v>
      </c>
      <c r="EB29" s="18">
        <v>3084866.34</v>
      </c>
      <c r="EC29" s="18">
        <v>69234.5</v>
      </c>
      <c r="ED29" s="18">
        <v>54560.59</v>
      </c>
      <c r="EE29" s="18">
        <v>6683.66</v>
      </c>
      <c r="EF29" s="18">
        <v>3916804.8</v>
      </c>
      <c r="EG29" s="18">
        <v>1005171.22</v>
      </c>
      <c r="EH29" s="18">
        <v>6447382.2199999997</v>
      </c>
      <c r="EI29" s="18">
        <v>138233.17000000001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1185984.22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371168152.26000005</v>
      </c>
      <c r="HU29" s="18">
        <v>8638517.4299999997</v>
      </c>
      <c r="HV29" s="19">
        <v>379806669.69000006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393918757.11900002</v>
      </c>
      <c r="E30" s="19">
        <v>0</v>
      </c>
      <c r="F30" s="18">
        <v>34212500.802545324</v>
      </c>
      <c r="G30" s="18">
        <v>0</v>
      </c>
      <c r="H30" s="18">
        <v>257114360.91523987</v>
      </c>
      <c r="I30" s="18">
        <v>0</v>
      </c>
      <c r="J30" s="18">
        <v>102591895.40121484</v>
      </c>
      <c r="K30" s="18">
        <v>0</v>
      </c>
      <c r="L30" s="18">
        <v>103578392.22920001</v>
      </c>
      <c r="M30" s="18">
        <v>0</v>
      </c>
      <c r="N30" s="18">
        <v>96461141.450000003</v>
      </c>
      <c r="O30" s="18">
        <v>0</v>
      </c>
      <c r="P30" s="18">
        <v>158114.07999999999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4374874.68</v>
      </c>
      <c r="W30" s="18">
        <v>0</v>
      </c>
      <c r="X30" s="18">
        <v>0</v>
      </c>
      <c r="Y30" s="18">
        <v>0</v>
      </c>
      <c r="Z30" s="18">
        <v>220903975.947</v>
      </c>
      <c r="AA30" s="18">
        <v>0</v>
      </c>
      <c r="AB30" s="18">
        <v>0</v>
      </c>
      <c r="AC30" s="18">
        <v>0</v>
      </c>
      <c r="AD30" s="18">
        <v>40433520.308499999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2091929629.3467002</v>
      </c>
      <c r="AK30" s="18">
        <v>0</v>
      </c>
      <c r="AL30" s="18">
        <v>246808.85680000001</v>
      </c>
      <c r="AM30" s="18">
        <v>0</v>
      </c>
      <c r="AN30" s="18">
        <v>92231671.607500017</v>
      </c>
      <c r="AO30" s="18">
        <v>0</v>
      </c>
      <c r="AP30" s="18">
        <v>1197673506.1178</v>
      </c>
      <c r="AQ30" s="18">
        <v>0</v>
      </c>
      <c r="AR30" s="18">
        <v>79770.559999999998</v>
      </c>
      <c r="AS30" s="18">
        <v>0</v>
      </c>
      <c r="AT30" s="18">
        <v>50862219.076200001</v>
      </c>
      <c r="AU30" s="18">
        <v>0</v>
      </c>
      <c r="AV30" s="18">
        <v>96483732.368200004</v>
      </c>
      <c r="AW30" s="18">
        <v>0</v>
      </c>
      <c r="AX30" s="18">
        <v>2912.3300000000004</v>
      </c>
      <c r="AY30" s="18">
        <v>0</v>
      </c>
      <c r="AZ30" s="18">
        <v>0</v>
      </c>
      <c r="BA30" s="18">
        <v>0</v>
      </c>
      <c r="BB30" s="18">
        <v>4376809.7186000003</v>
      </c>
      <c r="BC30" s="18">
        <v>0</v>
      </c>
      <c r="BD30" s="18">
        <v>54644957.278700002</v>
      </c>
      <c r="BE30" s="18">
        <v>0</v>
      </c>
      <c r="BF30" s="18">
        <v>7250</v>
      </c>
      <c r="BG30" s="18">
        <v>0</v>
      </c>
      <c r="BH30" s="18">
        <v>9247317.9801000003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832332.05169999995</v>
      </c>
      <c r="BQ30" s="18">
        <v>0</v>
      </c>
      <c r="BR30" s="18">
        <v>980047.25</v>
      </c>
      <c r="BS30" s="18">
        <v>0</v>
      </c>
      <c r="BT30" s="18">
        <v>0</v>
      </c>
      <c r="BU30" s="18">
        <v>0</v>
      </c>
      <c r="BV30" s="18">
        <v>499691.25109999999</v>
      </c>
      <c r="BW30" s="18">
        <v>0</v>
      </c>
      <c r="BX30" s="18">
        <v>643072.46</v>
      </c>
      <c r="BY30" s="18">
        <v>0</v>
      </c>
      <c r="BZ30" s="18">
        <v>0</v>
      </c>
      <c r="CA30" s="18">
        <v>0</v>
      </c>
      <c r="CB30" s="18">
        <v>3217326.2420999999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517544911.97460002</v>
      </c>
      <c r="CK30" s="18">
        <v>0</v>
      </c>
      <c r="CL30" s="18">
        <v>42960424.566600002</v>
      </c>
      <c r="CM30" s="18">
        <v>0</v>
      </c>
      <c r="CN30" s="18">
        <v>85115494.399000004</v>
      </c>
      <c r="CO30" s="18">
        <v>0</v>
      </c>
      <c r="CP30" s="18">
        <v>0</v>
      </c>
      <c r="CQ30" s="18">
        <v>0</v>
      </c>
      <c r="CR30" s="18">
        <v>41514446.170699999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27076394.033299997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9194293.0057999995</v>
      </c>
      <c r="DY30" s="18">
        <v>0</v>
      </c>
      <c r="DZ30" s="18">
        <v>0</v>
      </c>
      <c r="EA30" s="18">
        <v>0</v>
      </c>
      <c r="EB30" s="18">
        <v>199157130.43700001</v>
      </c>
      <c r="EC30" s="18">
        <v>0</v>
      </c>
      <c r="ED30" s="18">
        <v>14721200.947900001</v>
      </c>
      <c r="EE30" s="18">
        <v>0</v>
      </c>
      <c r="EF30" s="18">
        <v>109427617.70519999</v>
      </c>
      <c r="EG30" s="18">
        <v>0</v>
      </c>
      <c r="EH30" s="18">
        <v>81893642.408000007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6424617.5800000001</v>
      </c>
      <c r="EO30" s="18">
        <v>0</v>
      </c>
      <c r="EP30" s="18">
        <v>267863.2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7662814.4600000009</v>
      </c>
      <c r="EW30" s="18">
        <v>0</v>
      </c>
      <c r="EX30" s="18">
        <v>275390828.59999996</v>
      </c>
      <c r="EY30" s="18">
        <v>0</v>
      </c>
      <c r="EZ30" s="18">
        <v>11328664.629999999</v>
      </c>
      <c r="FA30" s="18">
        <v>0</v>
      </c>
      <c r="FB30" s="18">
        <v>2873621.97</v>
      </c>
      <c r="FC30" s="18">
        <v>0</v>
      </c>
      <c r="FD30" s="18">
        <v>0</v>
      </c>
      <c r="FE30" s="18">
        <v>0</v>
      </c>
      <c r="FF30" s="18">
        <v>536574.94999999995</v>
      </c>
      <c r="FG30" s="18">
        <v>0</v>
      </c>
      <c r="FH30" s="18">
        <v>31632916.34</v>
      </c>
      <c r="FI30" s="18">
        <v>0</v>
      </c>
      <c r="FJ30" s="18">
        <v>3465444.58</v>
      </c>
      <c r="FK30" s="18">
        <v>0</v>
      </c>
      <c r="FL30" s="18">
        <v>0</v>
      </c>
      <c r="FM30" s="18">
        <v>0</v>
      </c>
      <c r="FN30" s="19">
        <v>88138138.49000001</v>
      </c>
      <c r="FO30" s="19">
        <v>0</v>
      </c>
      <c r="FP30" s="18">
        <v>537573.71</v>
      </c>
      <c r="FQ30" s="18">
        <v>0</v>
      </c>
      <c r="FR30" s="18">
        <v>13182729.439999999</v>
      </c>
      <c r="FS30" s="18">
        <v>0</v>
      </c>
      <c r="FT30" s="80">
        <v>43452304.670000002</v>
      </c>
      <c r="FU30" s="80">
        <v>0</v>
      </c>
      <c r="FV30" s="18">
        <v>625573.31999999995</v>
      </c>
      <c r="FW30" s="18">
        <v>0</v>
      </c>
      <c r="FX30" s="18">
        <v>42826731.350000001</v>
      </c>
      <c r="FY30" s="18">
        <v>0</v>
      </c>
      <c r="FZ30" s="80">
        <v>30965530.670000002</v>
      </c>
      <c r="GA30" s="80">
        <v>0</v>
      </c>
      <c r="GB30" s="18">
        <v>7262208.5</v>
      </c>
      <c r="GC30" s="18">
        <v>0</v>
      </c>
      <c r="GD30" s="18">
        <v>23703322.170000002</v>
      </c>
      <c r="GE30" s="18">
        <v>0</v>
      </c>
      <c r="GF30" s="18">
        <v>4047578.14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6025818414.7273006</v>
      </c>
      <c r="HU30" s="18">
        <v>0</v>
      </c>
      <c r="HV30" s="19">
        <v>6025818414.7273006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20514982.539999999</v>
      </c>
      <c r="E31" s="19">
        <v>0</v>
      </c>
      <c r="F31" s="18">
        <v>2120062.2400000002</v>
      </c>
      <c r="G31" s="18">
        <v>0</v>
      </c>
      <c r="H31" s="18">
        <v>7443373.7199999988</v>
      </c>
      <c r="I31" s="18">
        <v>0</v>
      </c>
      <c r="J31" s="18">
        <v>10951546.58</v>
      </c>
      <c r="K31" s="18">
        <v>0</v>
      </c>
      <c r="L31" s="18">
        <v>3865412.42</v>
      </c>
      <c r="M31" s="18">
        <v>0</v>
      </c>
      <c r="N31" s="18">
        <v>8816664.6799999997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3967678.87</v>
      </c>
      <c r="AA31" s="18">
        <v>0</v>
      </c>
      <c r="AB31" s="18">
        <v>0</v>
      </c>
      <c r="AC31" s="18">
        <v>0</v>
      </c>
      <c r="AD31" s="18">
        <v>1582315.9699999997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326447700.32999992</v>
      </c>
      <c r="AK31" s="18">
        <v>0</v>
      </c>
      <c r="AL31" s="18">
        <v>2655664.8800000004</v>
      </c>
      <c r="AM31" s="18">
        <v>0</v>
      </c>
      <c r="AN31" s="18">
        <v>1719308.77</v>
      </c>
      <c r="AO31" s="18">
        <v>0</v>
      </c>
      <c r="AP31" s="18">
        <v>23214768.670000002</v>
      </c>
      <c r="AQ31" s="18">
        <v>0</v>
      </c>
      <c r="AR31" s="18">
        <v>0</v>
      </c>
      <c r="AS31" s="18">
        <v>0</v>
      </c>
      <c r="AT31" s="18">
        <v>1988816.8199999998</v>
      </c>
      <c r="AU31" s="18">
        <v>0</v>
      </c>
      <c r="AV31" s="18">
        <v>4934818.6000000006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724479.39</v>
      </c>
      <c r="BC31" s="18">
        <v>0</v>
      </c>
      <c r="BD31" s="18">
        <v>10548022.66</v>
      </c>
      <c r="BE31" s="18">
        <v>0</v>
      </c>
      <c r="BF31" s="18">
        <v>0</v>
      </c>
      <c r="BG31" s="18">
        <v>0</v>
      </c>
      <c r="BH31" s="18">
        <v>91695.75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240440.43000000002</v>
      </c>
      <c r="BQ31" s="18">
        <v>0</v>
      </c>
      <c r="BR31" s="18">
        <v>63169.07</v>
      </c>
      <c r="BS31" s="18">
        <v>0</v>
      </c>
      <c r="BT31" s="18">
        <v>0</v>
      </c>
      <c r="BU31" s="18">
        <v>0</v>
      </c>
      <c r="BV31" s="18">
        <v>219933.83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57513518.509999998</v>
      </c>
      <c r="CK31" s="18">
        <v>0</v>
      </c>
      <c r="CL31" s="18">
        <v>3395766.84</v>
      </c>
      <c r="CM31" s="18">
        <v>0</v>
      </c>
      <c r="CN31" s="18">
        <v>4909965.76</v>
      </c>
      <c r="CO31" s="18">
        <v>0</v>
      </c>
      <c r="CP31" s="18">
        <v>0</v>
      </c>
      <c r="CQ31" s="18">
        <v>0</v>
      </c>
      <c r="CR31" s="18">
        <v>2454812.2799999998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24140673.179999996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139103</v>
      </c>
      <c r="DU31" s="18">
        <v>0</v>
      </c>
      <c r="DV31" s="18">
        <v>0</v>
      </c>
      <c r="DW31" s="18">
        <v>0</v>
      </c>
      <c r="DX31" s="18">
        <v>17980.150000000001</v>
      </c>
      <c r="DY31" s="18">
        <v>0</v>
      </c>
      <c r="DZ31" s="18">
        <v>0</v>
      </c>
      <c r="EA31" s="18">
        <v>0</v>
      </c>
      <c r="EB31" s="18">
        <v>12647466.920000002</v>
      </c>
      <c r="EC31" s="18">
        <v>0</v>
      </c>
      <c r="ED31" s="18">
        <v>92774.47</v>
      </c>
      <c r="EE31" s="18">
        <v>0</v>
      </c>
      <c r="EF31" s="18">
        <v>13899069.779999999</v>
      </c>
      <c r="EG31" s="18">
        <v>0</v>
      </c>
      <c r="EH31" s="18">
        <v>4444100.3099999996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797982.53999999992</v>
      </c>
      <c r="EW31" s="18">
        <v>0</v>
      </c>
      <c r="EX31" s="18">
        <v>30513604.420000002</v>
      </c>
      <c r="EY31" s="18">
        <v>0</v>
      </c>
      <c r="EZ31" s="18">
        <v>0</v>
      </c>
      <c r="FA31" s="18">
        <v>0</v>
      </c>
      <c r="FB31" s="18">
        <v>893088.15999999992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76703695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76703695</v>
      </c>
      <c r="GA31" s="80">
        <v>0</v>
      </c>
      <c r="GB31" s="18">
        <v>0</v>
      </c>
      <c r="GC31" s="18">
        <v>0</v>
      </c>
      <c r="GD31" s="18">
        <v>76703695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644173496.99999988</v>
      </c>
      <c r="HU31" s="18">
        <v>0</v>
      </c>
      <c r="HV31" s="19">
        <v>644173496.99999988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421216352.29219913</v>
      </c>
      <c r="E32" s="19">
        <v>0</v>
      </c>
      <c r="F32" s="18">
        <v>50196021.580057003</v>
      </c>
      <c r="G32" s="18">
        <v>0</v>
      </c>
      <c r="H32" s="18">
        <v>103180226.875828</v>
      </c>
      <c r="I32" s="18">
        <v>0</v>
      </c>
      <c r="J32" s="18">
        <v>267840103.83631408</v>
      </c>
      <c r="K32" s="18">
        <v>0</v>
      </c>
      <c r="L32" s="18">
        <v>44559235.225574002</v>
      </c>
      <c r="M32" s="18">
        <v>0</v>
      </c>
      <c r="N32" s="18">
        <v>71560041.670000002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151060269.69109899</v>
      </c>
      <c r="AA32" s="18">
        <v>0</v>
      </c>
      <c r="AB32" s="18">
        <v>0</v>
      </c>
      <c r="AC32" s="18">
        <v>0</v>
      </c>
      <c r="AD32" s="18">
        <v>51874550.937417001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3672477765.2199993</v>
      </c>
      <c r="AK32" s="18">
        <v>0</v>
      </c>
      <c r="AL32" s="18">
        <v>0</v>
      </c>
      <c r="AM32" s="18">
        <v>0</v>
      </c>
      <c r="AN32" s="18">
        <v>234817716.18000001</v>
      </c>
      <c r="AO32" s="18">
        <v>0</v>
      </c>
      <c r="AP32" s="18">
        <v>2720196101.71</v>
      </c>
      <c r="AQ32" s="18">
        <v>0</v>
      </c>
      <c r="AR32" s="18">
        <v>1249081.44</v>
      </c>
      <c r="AS32" s="18">
        <v>0</v>
      </c>
      <c r="AT32" s="18">
        <v>104454788.47999999</v>
      </c>
      <c r="AU32" s="18">
        <v>0</v>
      </c>
      <c r="AV32" s="18">
        <v>30879313.129999999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13063175.84014</v>
      </c>
      <c r="BC32" s="18">
        <v>0</v>
      </c>
      <c r="BD32" s="18">
        <v>50558316.005296007</v>
      </c>
      <c r="BE32" s="18">
        <v>0</v>
      </c>
      <c r="BF32" s="18">
        <v>47851</v>
      </c>
      <c r="BG32" s="18">
        <v>0</v>
      </c>
      <c r="BH32" s="18">
        <v>6300569.8900000006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1509049.21</v>
      </c>
      <c r="BQ32" s="18">
        <v>0</v>
      </c>
      <c r="BR32" s="18">
        <v>1809531.06</v>
      </c>
      <c r="BS32" s="18">
        <v>0</v>
      </c>
      <c r="BT32" s="18">
        <v>0</v>
      </c>
      <c r="BU32" s="18">
        <v>0</v>
      </c>
      <c r="BV32" s="18">
        <v>17039871.079999998</v>
      </c>
      <c r="BW32" s="18">
        <v>0</v>
      </c>
      <c r="BX32" s="18">
        <v>494761.64</v>
      </c>
      <c r="BY32" s="18">
        <v>0</v>
      </c>
      <c r="BZ32" s="18">
        <v>388384.12</v>
      </c>
      <c r="CA32" s="18">
        <v>0</v>
      </c>
      <c r="CB32" s="18">
        <v>2156845.73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638796131.00489604</v>
      </c>
      <c r="CK32" s="18">
        <v>0</v>
      </c>
      <c r="CL32" s="18">
        <v>52828306.196696006</v>
      </c>
      <c r="CM32" s="18">
        <v>0</v>
      </c>
      <c r="CN32" s="18">
        <v>36664278.157195993</v>
      </c>
      <c r="CO32" s="18">
        <v>0</v>
      </c>
      <c r="CP32" s="18">
        <v>0</v>
      </c>
      <c r="CQ32" s="18">
        <v>0</v>
      </c>
      <c r="CR32" s="18">
        <v>31872829.757142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26596023.119998001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1854831.0700000003</v>
      </c>
      <c r="DU32" s="18">
        <v>0</v>
      </c>
      <c r="DV32" s="18">
        <v>0</v>
      </c>
      <c r="DW32" s="18">
        <v>0</v>
      </c>
      <c r="DX32" s="18">
        <v>40193990.550017998</v>
      </c>
      <c r="DY32" s="18">
        <v>0</v>
      </c>
      <c r="DZ32" s="18">
        <v>0</v>
      </c>
      <c r="EA32" s="18">
        <v>0</v>
      </c>
      <c r="EB32" s="18">
        <v>200963362.27893201</v>
      </c>
      <c r="EC32" s="18">
        <v>0</v>
      </c>
      <c r="ED32" s="18">
        <v>36794068.976711005</v>
      </c>
      <c r="EE32" s="18">
        <v>0</v>
      </c>
      <c r="EF32" s="18">
        <v>125206555.97226201</v>
      </c>
      <c r="EG32" s="18">
        <v>0</v>
      </c>
      <c r="EH32" s="18">
        <v>108629424.710039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22168242.309999995</v>
      </c>
      <c r="EO32" s="18">
        <v>0</v>
      </c>
      <c r="EP32" s="18">
        <v>269544.62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4781307.9800000004</v>
      </c>
      <c r="EW32" s="18">
        <v>0</v>
      </c>
      <c r="EX32" s="18">
        <v>148991556.92000002</v>
      </c>
      <c r="EY32" s="18">
        <v>0</v>
      </c>
      <c r="EZ32" s="18">
        <v>537298.26</v>
      </c>
      <c r="FA32" s="18">
        <v>0</v>
      </c>
      <c r="FB32" s="18">
        <v>28476424.57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716976.22</v>
      </c>
      <c r="FI32" s="18">
        <v>0</v>
      </c>
      <c r="FJ32" s="18">
        <v>3789107.56</v>
      </c>
      <c r="FK32" s="18">
        <v>0</v>
      </c>
      <c r="FL32" s="18">
        <v>344885.73</v>
      </c>
      <c r="FM32" s="18">
        <v>0</v>
      </c>
      <c r="FN32" s="19">
        <v>217225860.84999999</v>
      </c>
      <c r="FO32" s="19">
        <v>0</v>
      </c>
      <c r="FP32" s="18">
        <v>2321214.61</v>
      </c>
      <c r="FQ32" s="18">
        <v>0</v>
      </c>
      <c r="FR32" s="18">
        <v>48672983.820003994</v>
      </c>
      <c r="FS32" s="18">
        <v>0</v>
      </c>
      <c r="FT32" s="80">
        <v>165819928.88999999</v>
      </c>
      <c r="FU32" s="80">
        <v>0</v>
      </c>
      <c r="FV32" s="18">
        <v>8501313.8900000006</v>
      </c>
      <c r="FW32" s="18">
        <v>0</v>
      </c>
      <c r="FX32" s="18">
        <v>157318615</v>
      </c>
      <c r="FY32" s="18">
        <v>0</v>
      </c>
      <c r="FZ32" s="80">
        <v>411733.529996</v>
      </c>
      <c r="GA32" s="80">
        <v>0</v>
      </c>
      <c r="GB32" s="18">
        <v>238791.29999599999</v>
      </c>
      <c r="GC32" s="18">
        <v>0</v>
      </c>
      <c r="GD32" s="18">
        <v>172942.23</v>
      </c>
      <c r="GE32" s="18">
        <v>0</v>
      </c>
      <c r="GF32" s="18">
        <v>37266203.399999999</v>
      </c>
      <c r="GG32" s="18">
        <v>0</v>
      </c>
      <c r="GH32" s="18">
        <v>0</v>
      </c>
      <c r="GI32" s="18">
        <v>0</v>
      </c>
      <c r="GJ32" s="18">
        <v>100168.63999999998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9362780950.4056149</v>
      </c>
      <c r="HU32" s="18">
        <v>0</v>
      </c>
      <c r="HV32" s="19">
        <v>9362780950.4056149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266071865.51977807</v>
      </c>
      <c r="E33" s="19">
        <v>0</v>
      </c>
      <c r="F33" s="18">
        <v>136386794.32977834</v>
      </c>
      <c r="G33" s="18">
        <v>0</v>
      </c>
      <c r="H33" s="18">
        <v>50785406.489999831</v>
      </c>
      <c r="I33" s="18">
        <v>0</v>
      </c>
      <c r="J33" s="18">
        <v>78899664.699999914</v>
      </c>
      <c r="K33" s="18">
        <v>0</v>
      </c>
      <c r="L33" s="18">
        <v>8665912.5199999977</v>
      </c>
      <c r="M33" s="18">
        <v>0</v>
      </c>
      <c r="N33" s="18">
        <v>103946827.00000092</v>
      </c>
      <c r="O33" s="18">
        <v>0</v>
      </c>
      <c r="P33" s="18">
        <v>2916014.2499999967</v>
      </c>
      <c r="Q33" s="18">
        <v>0</v>
      </c>
      <c r="R33" s="18">
        <v>942577.84999999986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173286724.89000005</v>
      </c>
      <c r="AA33" s="18">
        <v>0</v>
      </c>
      <c r="AB33" s="18">
        <v>0</v>
      </c>
      <c r="AC33" s="18">
        <v>0</v>
      </c>
      <c r="AD33" s="18">
        <v>1850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1924718569.4586093</v>
      </c>
      <c r="AK33" s="18">
        <v>0</v>
      </c>
      <c r="AL33" s="18">
        <v>123565375.09999993</v>
      </c>
      <c r="AM33" s="18">
        <v>0</v>
      </c>
      <c r="AN33" s="18">
        <v>38509371.759999856</v>
      </c>
      <c r="AO33" s="18">
        <v>0</v>
      </c>
      <c r="AP33" s="18">
        <v>654234661.93001509</v>
      </c>
      <c r="AQ33" s="18">
        <v>0</v>
      </c>
      <c r="AR33" s="18">
        <v>7921104.4699988449</v>
      </c>
      <c r="AS33" s="18">
        <v>0</v>
      </c>
      <c r="AT33" s="18">
        <v>76624427.760000095</v>
      </c>
      <c r="AU33" s="18">
        <v>0</v>
      </c>
      <c r="AV33" s="18">
        <v>50320171.240000136</v>
      </c>
      <c r="AW33" s="18">
        <v>0</v>
      </c>
      <c r="AX33" s="18">
        <v>122933.87999999998</v>
      </c>
      <c r="AY33" s="18">
        <v>0</v>
      </c>
      <c r="AZ33" s="18">
        <v>0</v>
      </c>
      <c r="BA33" s="18">
        <v>0</v>
      </c>
      <c r="BB33" s="18">
        <v>3294018.0299998568</v>
      </c>
      <c r="BC33" s="18">
        <v>0</v>
      </c>
      <c r="BD33" s="18">
        <v>28402321.209996145</v>
      </c>
      <c r="BE33" s="18">
        <v>0</v>
      </c>
      <c r="BF33" s="18">
        <v>17800</v>
      </c>
      <c r="BG33" s="18">
        <v>0</v>
      </c>
      <c r="BH33" s="18">
        <v>1070184.0699999998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467647</v>
      </c>
      <c r="BQ33" s="18">
        <v>0</v>
      </c>
      <c r="BR33" s="18">
        <v>166692.66000000006</v>
      </c>
      <c r="BS33" s="18">
        <v>0</v>
      </c>
      <c r="BT33" s="18">
        <v>0</v>
      </c>
      <c r="BU33" s="18">
        <v>0</v>
      </c>
      <c r="BV33" s="18">
        <v>14790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942734.23000000056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378804828.36999923</v>
      </c>
      <c r="CK33" s="18">
        <v>0</v>
      </c>
      <c r="CL33" s="18">
        <v>36761989.530024134</v>
      </c>
      <c r="CM33" s="18">
        <v>0</v>
      </c>
      <c r="CN33" s="18">
        <v>7431676.3899998721</v>
      </c>
      <c r="CO33" s="18">
        <v>0</v>
      </c>
      <c r="CP33" s="18">
        <v>0</v>
      </c>
      <c r="CQ33" s="18">
        <v>0</v>
      </c>
      <c r="CR33" s="18">
        <v>6532411.1200030893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40614073.249996252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1785240.6999999618</v>
      </c>
      <c r="DY33" s="18">
        <v>0</v>
      </c>
      <c r="DZ33" s="18">
        <v>0</v>
      </c>
      <c r="EA33" s="18">
        <v>0</v>
      </c>
      <c r="EB33" s="18">
        <v>84151974.899999976</v>
      </c>
      <c r="EC33" s="18">
        <v>0</v>
      </c>
      <c r="ED33" s="18">
        <v>692440.94999999972</v>
      </c>
      <c r="EE33" s="18">
        <v>0</v>
      </c>
      <c r="EF33" s="18">
        <v>6800540.9599999981</v>
      </c>
      <c r="EG33" s="18">
        <v>0</v>
      </c>
      <c r="EH33" s="18">
        <v>16782322.72000001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41492.130000000005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7864159.7599999988</v>
      </c>
      <c r="EW33" s="18">
        <v>0</v>
      </c>
      <c r="EX33" s="18">
        <v>177575143.71999922</v>
      </c>
      <c r="EY33" s="18">
        <v>0</v>
      </c>
      <c r="EZ33" s="18">
        <v>0</v>
      </c>
      <c r="FA33" s="18">
        <v>0</v>
      </c>
      <c r="FB33" s="18">
        <v>16494125.639999999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50610</v>
      </c>
      <c r="FI33" s="18">
        <v>0</v>
      </c>
      <c r="FJ33" s="18">
        <v>739202.96999999962</v>
      </c>
      <c r="FK33" s="18">
        <v>0</v>
      </c>
      <c r="FL33" s="18">
        <v>7616864.6100000013</v>
      </c>
      <c r="FM33" s="18">
        <v>0</v>
      </c>
      <c r="FN33" s="19">
        <v>215865042.86999977</v>
      </c>
      <c r="FO33" s="19">
        <v>0</v>
      </c>
      <c r="FP33" s="18">
        <v>29283074.21999979</v>
      </c>
      <c r="FQ33" s="18">
        <v>0</v>
      </c>
      <c r="FR33" s="18">
        <v>2853773.5699999994</v>
      </c>
      <c r="FS33" s="18">
        <v>0</v>
      </c>
      <c r="FT33" s="80">
        <v>183728195.07999998</v>
      </c>
      <c r="FU33" s="80">
        <v>0</v>
      </c>
      <c r="FV33" s="18">
        <v>5070871.4800000004</v>
      </c>
      <c r="FW33" s="18">
        <v>0</v>
      </c>
      <c r="FX33" s="18">
        <v>178657323.59999999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4264793.2200000165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4477093508.638422</v>
      </c>
      <c r="HU33" s="18">
        <v>0</v>
      </c>
      <c r="HV33" s="19">
        <v>4477093508.638422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16458138.110000297</v>
      </c>
      <c r="E34" s="19">
        <v>0</v>
      </c>
      <c r="F34" s="18">
        <v>11728437.140000278</v>
      </c>
      <c r="G34" s="18">
        <v>0</v>
      </c>
      <c r="H34" s="18">
        <v>953779.3399999995</v>
      </c>
      <c r="I34" s="18">
        <v>0</v>
      </c>
      <c r="J34" s="18">
        <v>3775921.6300000204</v>
      </c>
      <c r="K34" s="18">
        <v>0</v>
      </c>
      <c r="L34" s="18">
        <v>3573.54</v>
      </c>
      <c r="M34" s="18">
        <v>0</v>
      </c>
      <c r="N34" s="18">
        <v>30028872.060000621</v>
      </c>
      <c r="O34" s="18">
        <v>0</v>
      </c>
      <c r="P34" s="18">
        <v>0</v>
      </c>
      <c r="Q34" s="18">
        <v>0</v>
      </c>
      <c r="R34" s="18">
        <v>1251724.2699999993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6718764.8899999931</v>
      </c>
      <c r="AA34" s="18">
        <v>0</v>
      </c>
      <c r="AB34" s="18">
        <v>5655676.8499999996</v>
      </c>
      <c r="AC34" s="18">
        <v>0</v>
      </c>
      <c r="AD34" s="18">
        <v>22357.66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717195787.100106</v>
      </c>
      <c r="AK34" s="18">
        <v>0</v>
      </c>
      <c r="AL34" s="18">
        <v>3008584.97</v>
      </c>
      <c r="AM34" s="18">
        <v>0</v>
      </c>
      <c r="AN34" s="18">
        <v>15264138.68000051</v>
      </c>
      <c r="AO34" s="18">
        <v>0</v>
      </c>
      <c r="AP34" s="18">
        <v>323628290.71990144</v>
      </c>
      <c r="AQ34" s="18">
        <v>0</v>
      </c>
      <c r="AR34" s="18">
        <v>0</v>
      </c>
      <c r="AS34" s="18">
        <v>0</v>
      </c>
      <c r="AT34" s="18">
        <v>3665146.42</v>
      </c>
      <c r="AU34" s="18">
        <v>0</v>
      </c>
      <c r="AV34" s="18">
        <v>7622826.0599999949</v>
      </c>
      <c r="AW34" s="18">
        <v>0</v>
      </c>
      <c r="AX34" s="18">
        <v>3235.5599999999995</v>
      </c>
      <c r="AY34" s="18">
        <v>0</v>
      </c>
      <c r="AZ34" s="18">
        <v>0</v>
      </c>
      <c r="BA34" s="18">
        <v>0</v>
      </c>
      <c r="BB34" s="18">
        <v>433420.23000000347</v>
      </c>
      <c r="BC34" s="18">
        <v>0</v>
      </c>
      <c r="BD34" s="18">
        <v>6950658.1499999771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381607.63999999996</v>
      </c>
      <c r="BQ34" s="18">
        <v>0</v>
      </c>
      <c r="BR34" s="18">
        <v>65337.560000000034</v>
      </c>
      <c r="BS34" s="18">
        <v>0</v>
      </c>
      <c r="BT34" s="18">
        <v>0</v>
      </c>
      <c r="BU34" s="18">
        <v>0</v>
      </c>
      <c r="BV34" s="18">
        <v>1224891.1200000001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5278.36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18129303.770000141</v>
      </c>
      <c r="CK34" s="18">
        <v>0</v>
      </c>
      <c r="CL34" s="18">
        <v>285401.60000000137</v>
      </c>
      <c r="CM34" s="18">
        <v>0</v>
      </c>
      <c r="CN34" s="18">
        <v>477802.84999999288</v>
      </c>
      <c r="CO34" s="18">
        <v>0</v>
      </c>
      <c r="CP34" s="18">
        <v>0</v>
      </c>
      <c r="CQ34" s="18">
        <v>0</v>
      </c>
      <c r="CR34" s="18">
        <v>517765.8400000016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2975646.67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1046396.8499999907</v>
      </c>
      <c r="DY34" s="18">
        <v>0</v>
      </c>
      <c r="DZ34" s="18">
        <v>0</v>
      </c>
      <c r="EA34" s="18">
        <v>0</v>
      </c>
      <c r="EB34" s="18">
        <v>625181.1100000001</v>
      </c>
      <c r="EC34" s="18">
        <v>0</v>
      </c>
      <c r="ED34" s="18">
        <v>0</v>
      </c>
      <c r="EE34" s="18">
        <v>0</v>
      </c>
      <c r="EF34" s="18">
        <v>88747.449999999968</v>
      </c>
      <c r="EG34" s="18">
        <v>0</v>
      </c>
      <c r="EH34" s="18">
        <v>1453618.4100000034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2328825.6699999995</v>
      </c>
      <c r="EW34" s="18">
        <v>0</v>
      </c>
      <c r="EX34" s="18">
        <v>48967190.70000001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10618860.81000014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1227151210.580009</v>
      </c>
      <c r="HU34" s="18">
        <v>0</v>
      </c>
      <c r="HV34" s="19">
        <v>1227151210.580009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69909479.836600006</v>
      </c>
      <c r="E35" s="19">
        <v>1297597.5533999901</v>
      </c>
      <c r="F35" s="18">
        <v>13493714.9</v>
      </c>
      <c r="G35" s="18">
        <v>0</v>
      </c>
      <c r="H35" s="18">
        <v>56415764.9366</v>
      </c>
      <c r="I35" s="18">
        <v>1297597.5533999901</v>
      </c>
      <c r="J35" s="18">
        <v>0</v>
      </c>
      <c r="K35" s="18">
        <v>0</v>
      </c>
      <c r="L35" s="18">
        <v>108001894.56999999</v>
      </c>
      <c r="M35" s="18">
        <v>507371.46</v>
      </c>
      <c r="N35" s="18">
        <v>7448413.0300000003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122732595.16</v>
      </c>
      <c r="AA35" s="18">
        <v>6397842.2800000003</v>
      </c>
      <c r="AB35" s="18">
        <v>0</v>
      </c>
      <c r="AC35" s="18">
        <v>0</v>
      </c>
      <c r="AD35" s="18">
        <v>12578906.529999999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45046.42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45468209.109999999</v>
      </c>
      <c r="AQ35" s="18">
        <v>0</v>
      </c>
      <c r="AR35" s="18">
        <v>0</v>
      </c>
      <c r="AS35" s="18">
        <v>0</v>
      </c>
      <c r="AT35" s="18">
        <v>54730043.240000002</v>
      </c>
      <c r="AU35" s="18">
        <v>80214.98</v>
      </c>
      <c r="AV35" s="18">
        <v>21164521.720000003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1932214.8</v>
      </c>
      <c r="BC35" s="18">
        <v>0</v>
      </c>
      <c r="BD35" s="18">
        <v>20762127.737099998</v>
      </c>
      <c r="BE35" s="18">
        <v>2.8999997302889798E-3</v>
      </c>
      <c r="BF35" s="18">
        <v>0</v>
      </c>
      <c r="BG35" s="18">
        <v>0</v>
      </c>
      <c r="BH35" s="18">
        <v>2065457.98</v>
      </c>
      <c r="BI35" s="18">
        <v>0</v>
      </c>
      <c r="BJ35" s="18">
        <v>0</v>
      </c>
      <c r="BK35" s="18">
        <v>0</v>
      </c>
      <c r="BL35" s="18">
        <v>6841528.3200000003</v>
      </c>
      <c r="BM35" s="18">
        <v>0</v>
      </c>
      <c r="BN35" s="18">
        <v>0</v>
      </c>
      <c r="BO35" s="18">
        <v>0</v>
      </c>
      <c r="BP35" s="18">
        <v>840</v>
      </c>
      <c r="BQ35" s="18">
        <v>289436.96999999997</v>
      </c>
      <c r="BR35" s="18">
        <v>13070.12</v>
      </c>
      <c r="BS35" s="18">
        <v>0</v>
      </c>
      <c r="BT35" s="18">
        <v>0</v>
      </c>
      <c r="BU35" s="18">
        <v>0</v>
      </c>
      <c r="BV35" s="18">
        <v>101883653.5</v>
      </c>
      <c r="BW35" s="18">
        <v>0</v>
      </c>
      <c r="BX35" s="18">
        <v>4259231.1399999997</v>
      </c>
      <c r="BY35" s="18">
        <v>0</v>
      </c>
      <c r="BZ35" s="18">
        <v>2624712.2200000002</v>
      </c>
      <c r="CA35" s="18">
        <v>0</v>
      </c>
      <c r="CB35" s="18">
        <v>16733875.819999998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259899001.96850002</v>
      </c>
      <c r="CK35" s="18">
        <v>3729353.6914999699</v>
      </c>
      <c r="CL35" s="18">
        <v>8184873.3663999997</v>
      </c>
      <c r="CM35" s="18">
        <v>182.96359999992899</v>
      </c>
      <c r="CN35" s="18">
        <v>3216121.19</v>
      </c>
      <c r="CO35" s="18">
        <v>182.96000000010699</v>
      </c>
      <c r="CP35" s="18">
        <v>0</v>
      </c>
      <c r="CQ35" s="18">
        <v>0</v>
      </c>
      <c r="CR35" s="18">
        <v>2345316.36</v>
      </c>
      <c r="CS35" s="18">
        <v>182.959999999991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26103404.629999999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10037365.66</v>
      </c>
      <c r="EC35" s="18">
        <v>0</v>
      </c>
      <c r="ED35" s="18">
        <v>2917226.85</v>
      </c>
      <c r="EE35" s="18">
        <v>0</v>
      </c>
      <c r="EF35" s="18">
        <v>3587379.71</v>
      </c>
      <c r="EG35" s="18">
        <v>0</v>
      </c>
      <c r="EH35" s="18">
        <v>1301469735.5500002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48267767.109999999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982463.38</v>
      </c>
      <c r="FM35" s="18">
        <v>0</v>
      </c>
      <c r="FN35" s="19">
        <v>24392976.98</v>
      </c>
      <c r="FO35" s="19">
        <v>0</v>
      </c>
      <c r="FP35" s="18">
        <v>155888.42000000001</v>
      </c>
      <c r="FQ35" s="18">
        <v>0</v>
      </c>
      <c r="FR35" s="18">
        <v>24237088.559999999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17665211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2308547715.9086003</v>
      </c>
      <c r="HU35" s="18">
        <v>12302366.241399962</v>
      </c>
      <c r="HV35" s="19">
        <v>2320850082.1500001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31033628.630000003</v>
      </c>
      <c r="E36" s="19">
        <v>0</v>
      </c>
      <c r="F36" s="18">
        <v>5488359</v>
      </c>
      <c r="G36" s="18">
        <v>0</v>
      </c>
      <c r="H36" s="18">
        <v>12388495.630000003</v>
      </c>
      <c r="I36" s="18">
        <v>0</v>
      </c>
      <c r="J36" s="18">
        <v>13156774</v>
      </c>
      <c r="K36" s="18">
        <v>0</v>
      </c>
      <c r="L36" s="18">
        <v>0</v>
      </c>
      <c r="M36" s="18">
        <v>0</v>
      </c>
      <c r="N36" s="18">
        <v>15643279</v>
      </c>
      <c r="O36" s="18">
        <v>0</v>
      </c>
      <c r="P36" s="18">
        <v>857362.51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18523923</v>
      </c>
      <c r="AA36" s="18">
        <v>0</v>
      </c>
      <c r="AB36" s="18">
        <v>0</v>
      </c>
      <c r="AC36" s="18">
        <v>0</v>
      </c>
      <c r="AD36" s="18">
        <v>21848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388450515.09000003</v>
      </c>
      <c r="AK36" s="18">
        <v>0</v>
      </c>
      <c r="AL36" s="18">
        <v>4482010</v>
      </c>
      <c r="AM36" s="18">
        <v>0</v>
      </c>
      <c r="AN36" s="18">
        <v>25073158</v>
      </c>
      <c r="AO36" s="18">
        <v>0</v>
      </c>
      <c r="AP36" s="18">
        <v>372739426.98000002</v>
      </c>
      <c r="AQ36" s="18">
        <v>0</v>
      </c>
      <c r="AR36" s="18">
        <v>7557796</v>
      </c>
      <c r="AS36" s="18">
        <v>0</v>
      </c>
      <c r="AT36" s="18">
        <v>9482625.5300000012</v>
      </c>
      <c r="AU36" s="18">
        <v>0</v>
      </c>
      <c r="AV36" s="18">
        <v>11116448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1348031</v>
      </c>
      <c r="BC36" s="18">
        <v>0</v>
      </c>
      <c r="BD36" s="18">
        <v>5264855</v>
      </c>
      <c r="BE36" s="18">
        <v>0</v>
      </c>
      <c r="BF36" s="18">
        <v>0</v>
      </c>
      <c r="BG36" s="18">
        <v>0</v>
      </c>
      <c r="BH36" s="18">
        <v>109178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872806</v>
      </c>
      <c r="BQ36" s="18">
        <v>0</v>
      </c>
      <c r="BR36" s="18">
        <v>271937</v>
      </c>
      <c r="BS36" s="18">
        <v>0</v>
      </c>
      <c r="BT36" s="18">
        <v>0</v>
      </c>
      <c r="BU36" s="18">
        <v>0</v>
      </c>
      <c r="BV36" s="18">
        <v>4182095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499199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33484400</v>
      </c>
      <c r="CK36" s="18">
        <v>0</v>
      </c>
      <c r="CL36" s="18">
        <v>3624285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20078250.390000001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3014236</v>
      </c>
      <c r="EC36" s="18">
        <v>0</v>
      </c>
      <c r="ED36" s="18">
        <v>295293</v>
      </c>
      <c r="EE36" s="18">
        <v>0</v>
      </c>
      <c r="EF36" s="18">
        <v>4578877</v>
      </c>
      <c r="EG36" s="18">
        <v>0</v>
      </c>
      <c r="EH36" s="18">
        <v>5492890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337974026.79000008</v>
      </c>
      <c r="FO36" s="19">
        <v>0</v>
      </c>
      <c r="FP36" s="18">
        <v>0</v>
      </c>
      <c r="FQ36" s="18">
        <v>0</v>
      </c>
      <c r="FR36" s="18">
        <v>185908353.89000002</v>
      </c>
      <c r="FS36" s="18">
        <v>0</v>
      </c>
      <c r="FT36" s="80">
        <v>152065672.9000001</v>
      </c>
      <c r="FU36" s="80">
        <v>0</v>
      </c>
      <c r="FV36" s="18">
        <v>0</v>
      </c>
      <c r="FW36" s="18">
        <v>0</v>
      </c>
      <c r="FX36" s="18">
        <v>152065672.9000001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8935141.4800000004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1315007521.4000001</v>
      </c>
      <c r="HU36" s="18">
        <v>0</v>
      </c>
      <c r="HV36" s="19">
        <v>1315007521.4000001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525207777.28000003</v>
      </c>
      <c r="AE37" s="18">
        <v>20207313.409999996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306666773.13999999</v>
      </c>
      <c r="CA37" s="18">
        <v>22145065.039999999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831874550.42000008</v>
      </c>
      <c r="HU37" s="18">
        <v>42352378.449999996</v>
      </c>
      <c r="HV37" s="19">
        <v>874226928.87000012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665570190.77998269</v>
      </c>
      <c r="E38" s="19">
        <v>5816947.52999999</v>
      </c>
      <c r="F38" s="18">
        <v>96794971.839977607</v>
      </c>
      <c r="G38" s="18">
        <v>3175438.4899999802</v>
      </c>
      <c r="H38" s="18">
        <v>392957501.28000498</v>
      </c>
      <c r="I38" s="18">
        <v>2270610.6900000102</v>
      </c>
      <c r="J38" s="18">
        <v>175817717.66</v>
      </c>
      <c r="K38" s="18">
        <v>370898.35</v>
      </c>
      <c r="L38" s="18">
        <v>24870849.080000002</v>
      </c>
      <c r="M38" s="18">
        <v>7874.06</v>
      </c>
      <c r="N38" s="18">
        <v>21708882.620000001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93377883.479999989</v>
      </c>
      <c r="AA38" s="18">
        <v>1115813.95</v>
      </c>
      <c r="AB38" s="18">
        <v>313511.3</v>
      </c>
      <c r="AC38" s="18">
        <v>1002.74</v>
      </c>
      <c r="AD38" s="18">
        <v>8418172.1699999999</v>
      </c>
      <c r="AE38" s="18">
        <v>41318.99</v>
      </c>
      <c r="AF38" s="18">
        <v>0</v>
      </c>
      <c r="AG38" s="18">
        <v>0</v>
      </c>
      <c r="AH38" s="18">
        <v>0</v>
      </c>
      <c r="AI38" s="18">
        <v>0</v>
      </c>
      <c r="AJ38" s="18">
        <v>599527167.98000002</v>
      </c>
      <c r="AK38" s="18">
        <v>984449.19</v>
      </c>
      <c r="AL38" s="18">
        <v>0</v>
      </c>
      <c r="AM38" s="18">
        <v>0</v>
      </c>
      <c r="AN38" s="18">
        <v>70958754.280000001</v>
      </c>
      <c r="AO38" s="18">
        <v>0</v>
      </c>
      <c r="AP38" s="18">
        <v>767182044.52999997</v>
      </c>
      <c r="AQ38" s="18">
        <v>5915849.3499999996</v>
      </c>
      <c r="AR38" s="18">
        <v>1500</v>
      </c>
      <c r="AS38" s="18">
        <v>0</v>
      </c>
      <c r="AT38" s="18">
        <v>30743481.93</v>
      </c>
      <c r="AU38" s="18">
        <v>137212.23000000001</v>
      </c>
      <c r="AV38" s="18">
        <v>46026754.68</v>
      </c>
      <c r="AW38" s="18">
        <v>140322.82999999999</v>
      </c>
      <c r="AX38" s="18">
        <v>0</v>
      </c>
      <c r="AY38" s="18">
        <v>0</v>
      </c>
      <c r="AZ38" s="18">
        <v>0</v>
      </c>
      <c r="BA38" s="18">
        <v>0</v>
      </c>
      <c r="BB38" s="18">
        <v>5779052.3499999996</v>
      </c>
      <c r="BC38" s="18">
        <v>188034.8</v>
      </c>
      <c r="BD38" s="18">
        <v>26215298.920000002</v>
      </c>
      <c r="BE38" s="18">
        <v>416948.94</v>
      </c>
      <c r="BF38" s="18">
        <v>2955386</v>
      </c>
      <c r="BG38" s="18">
        <v>0</v>
      </c>
      <c r="BH38" s="18">
        <v>5105570.13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484944.47000000003</v>
      </c>
      <c r="BQ38" s="18">
        <v>0</v>
      </c>
      <c r="BR38" s="18">
        <v>264443.8</v>
      </c>
      <c r="BS38" s="18">
        <v>0</v>
      </c>
      <c r="BT38" s="18">
        <v>0</v>
      </c>
      <c r="BU38" s="18">
        <v>0</v>
      </c>
      <c r="BV38" s="18">
        <v>155550150.87</v>
      </c>
      <c r="BW38" s="18">
        <v>47139.27</v>
      </c>
      <c r="BX38" s="18">
        <v>0</v>
      </c>
      <c r="BY38" s="18">
        <v>0</v>
      </c>
      <c r="BZ38" s="18">
        <v>0</v>
      </c>
      <c r="CA38" s="18">
        <v>0</v>
      </c>
      <c r="CB38" s="18">
        <v>5938418.7999999998</v>
      </c>
      <c r="CC38" s="18">
        <v>487780.9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26443365.420000002</v>
      </c>
      <c r="DE38" s="18">
        <v>1497376.11</v>
      </c>
      <c r="DF38" s="18">
        <v>-2348965.39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151097.88</v>
      </c>
      <c r="DU38" s="18">
        <v>0</v>
      </c>
      <c r="DV38" s="18">
        <v>9785.2000000000007</v>
      </c>
      <c r="DW38" s="18">
        <v>0</v>
      </c>
      <c r="DX38" s="18">
        <v>2874870.56</v>
      </c>
      <c r="DY38" s="18">
        <v>30781.599999999999</v>
      </c>
      <c r="DZ38" s="18">
        <v>0</v>
      </c>
      <c r="EA38" s="18">
        <v>0</v>
      </c>
      <c r="EB38" s="18">
        <v>70223751.269999996</v>
      </c>
      <c r="EC38" s="18">
        <v>332212.51</v>
      </c>
      <c r="ED38" s="18">
        <v>2176475.61</v>
      </c>
      <c r="EE38" s="18">
        <v>0</v>
      </c>
      <c r="EF38" s="18">
        <v>11169842.369999999</v>
      </c>
      <c r="EG38" s="18">
        <v>724971.18</v>
      </c>
      <c r="EH38" s="18">
        <v>24422576.699999999</v>
      </c>
      <c r="EI38" s="18">
        <v>575438.68999999994</v>
      </c>
      <c r="EJ38" s="18">
        <v>0</v>
      </c>
      <c r="EK38" s="18">
        <v>0</v>
      </c>
      <c r="EL38" s="18">
        <v>0</v>
      </c>
      <c r="EM38" s="18">
        <v>0</v>
      </c>
      <c r="EN38" s="18">
        <v>17027574.100000001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380347.14</v>
      </c>
      <c r="EW38" s="18">
        <v>0</v>
      </c>
      <c r="EX38" s="18">
        <v>22770930.420000002</v>
      </c>
      <c r="EY38" s="18">
        <v>0</v>
      </c>
      <c r="EZ38" s="18">
        <v>0</v>
      </c>
      <c r="FA38" s="18">
        <v>0</v>
      </c>
      <c r="FB38" s="18">
        <v>265577.25</v>
      </c>
      <c r="FC38" s="18">
        <v>0</v>
      </c>
      <c r="FD38" s="18">
        <v>699829.33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65622559.910004601</v>
      </c>
      <c r="FO38" s="19">
        <v>1418115.62</v>
      </c>
      <c r="FP38" s="18">
        <v>14229.97</v>
      </c>
      <c r="FQ38" s="18">
        <v>0</v>
      </c>
      <c r="FR38" s="18">
        <v>0</v>
      </c>
      <c r="FS38" s="18">
        <v>0</v>
      </c>
      <c r="FT38" s="80">
        <v>52822203.719999999</v>
      </c>
      <c r="FU38" s="80">
        <v>0</v>
      </c>
      <c r="FV38" s="18">
        <v>16403135.7700001</v>
      </c>
      <c r="FW38" s="18">
        <v>0</v>
      </c>
      <c r="FX38" s="18">
        <v>36419067.949999899</v>
      </c>
      <c r="FY38" s="18">
        <v>0</v>
      </c>
      <c r="FZ38" s="80">
        <v>12786126.2200046</v>
      </c>
      <c r="GA38" s="80">
        <v>1418115.62</v>
      </c>
      <c r="GB38" s="18">
        <v>0</v>
      </c>
      <c r="GC38" s="18">
        <v>0</v>
      </c>
      <c r="GD38" s="18">
        <v>12786126.2200046</v>
      </c>
      <c r="GE38" s="18">
        <v>1418115.62</v>
      </c>
      <c r="GF38" s="18">
        <v>938104.59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2773820180.5299878</v>
      </c>
      <c r="HU38" s="18">
        <v>19920311.589999992</v>
      </c>
      <c r="HV38" s="19">
        <v>2793740492.119988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88610745.780000001</v>
      </c>
      <c r="E39" s="19">
        <v>0</v>
      </c>
      <c r="F39" s="18">
        <v>76743635.25</v>
      </c>
      <c r="G39" s="18">
        <v>0</v>
      </c>
      <c r="H39" s="18">
        <v>11867110.529999999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65445518.560000002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2124590011.4199998</v>
      </c>
      <c r="AK39" s="18">
        <v>0</v>
      </c>
      <c r="AL39" s="18">
        <v>2999387.68</v>
      </c>
      <c r="AM39" s="18">
        <v>0</v>
      </c>
      <c r="AN39" s="18">
        <v>58445853.93</v>
      </c>
      <c r="AO39" s="18">
        <v>0</v>
      </c>
      <c r="AP39" s="18">
        <v>175221544.13999999</v>
      </c>
      <c r="AQ39" s="18">
        <v>0</v>
      </c>
      <c r="AR39" s="18">
        <v>0</v>
      </c>
      <c r="AS39" s="18">
        <v>0</v>
      </c>
      <c r="AT39" s="18">
        <v>35621.480000000003</v>
      </c>
      <c r="AU39" s="18">
        <v>0</v>
      </c>
      <c r="AV39" s="18">
        <v>1131882.1100000001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5367223.25</v>
      </c>
      <c r="BC39" s="18">
        <v>0</v>
      </c>
      <c r="BD39" s="18">
        <v>9569653.3800000008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278617.3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142024.87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16613334.9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23805486.859999999</v>
      </c>
      <c r="DY39" s="18">
        <v>0</v>
      </c>
      <c r="DZ39" s="18">
        <v>0</v>
      </c>
      <c r="EA39" s="18">
        <v>0</v>
      </c>
      <c r="EB39" s="18">
        <v>110856.5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1344272.7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81709354.260000005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81709354.260000005</v>
      </c>
      <c r="FU39" s="80">
        <v>0</v>
      </c>
      <c r="FV39" s="18">
        <v>1367513.04</v>
      </c>
      <c r="FW39" s="18">
        <v>0</v>
      </c>
      <c r="FX39" s="18">
        <v>80341841.219999999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953794.64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2656375183.7600002</v>
      </c>
      <c r="HU39" s="18">
        <v>0</v>
      </c>
      <c r="HV39" s="19">
        <v>2656375183.7600002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24770572.050000001</v>
      </c>
      <c r="E40" s="19">
        <v>0</v>
      </c>
      <c r="F40" s="18">
        <v>3576781.3499999996</v>
      </c>
      <c r="G40" s="18">
        <v>0</v>
      </c>
      <c r="H40" s="18">
        <v>14902186.34</v>
      </c>
      <c r="I40" s="18">
        <v>0</v>
      </c>
      <c r="J40" s="18">
        <v>6291604.3600000003</v>
      </c>
      <c r="K40" s="18">
        <v>0</v>
      </c>
      <c r="L40" s="18">
        <v>1281733.3348449999</v>
      </c>
      <c r="M40" s="18">
        <v>24911.94</v>
      </c>
      <c r="N40" s="18">
        <v>24261429.559999999</v>
      </c>
      <c r="O40" s="18">
        <v>0</v>
      </c>
      <c r="P40" s="18">
        <v>0</v>
      </c>
      <c r="Q40" s="18">
        <v>0</v>
      </c>
      <c r="R40" s="18">
        <v>9313425.3399999999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257155</v>
      </c>
      <c r="Y40" s="18">
        <v>0</v>
      </c>
      <c r="Z40" s="18">
        <v>62296210.876759999</v>
      </c>
      <c r="AA40" s="18">
        <v>0</v>
      </c>
      <c r="AB40" s="18">
        <v>0</v>
      </c>
      <c r="AC40" s="18">
        <v>0</v>
      </c>
      <c r="AD40" s="18">
        <v>3133343.141361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8004234089.6011295</v>
      </c>
      <c r="AK40" s="18">
        <v>0</v>
      </c>
      <c r="AL40" s="18">
        <v>0</v>
      </c>
      <c r="AM40" s="18">
        <v>2460482.27</v>
      </c>
      <c r="AN40" s="18">
        <v>251233409.39074999</v>
      </c>
      <c r="AO40" s="18">
        <v>0</v>
      </c>
      <c r="AP40" s="18">
        <v>10415663.640000001</v>
      </c>
      <c r="AQ40" s="18">
        <v>0</v>
      </c>
      <c r="AR40" s="18">
        <v>0</v>
      </c>
      <c r="AS40" s="18">
        <v>0</v>
      </c>
      <c r="AT40" s="18">
        <v>12637135.686484</v>
      </c>
      <c r="AU40" s="18">
        <v>47353.89</v>
      </c>
      <c r="AV40" s="18">
        <v>6583485.7071909998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642723.25561600004</v>
      </c>
      <c r="BC40" s="18">
        <v>10278.459999999999</v>
      </c>
      <c r="BD40" s="18">
        <v>10681122.213610001</v>
      </c>
      <c r="BE40" s="18">
        <v>61862.96</v>
      </c>
      <c r="BF40" s="18">
        <v>2850</v>
      </c>
      <c r="BG40" s="18">
        <v>0</v>
      </c>
      <c r="BH40" s="18">
        <v>523832.8</v>
      </c>
      <c r="BI40" s="18">
        <v>0</v>
      </c>
      <c r="BJ40" s="18">
        <v>5203547.34</v>
      </c>
      <c r="BK40" s="18">
        <v>0</v>
      </c>
      <c r="BL40" s="18">
        <v>7250204.0694220001</v>
      </c>
      <c r="BM40" s="18">
        <v>0</v>
      </c>
      <c r="BN40" s="18">
        <v>0</v>
      </c>
      <c r="BO40" s="18">
        <v>0</v>
      </c>
      <c r="BP40" s="18">
        <v>2538162.0499999998</v>
      </c>
      <c r="BQ40" s="18">
        <v>0</v>
      </c>
      <c r="BR40" s="18">
        <v>21626.52</v>
      </c>
      <c r="BS40" s="18">
        <v>0</v>
      </c>
      <c r="BT40" s="18">
        <v>0</v>
      </c>
      <c r="BU40" s="18">
        <v>0</v>
      </c>
      <c r="BV40" s="18">
        <v>872594.73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54001.29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73022886.366318002</v>
      </c>
      <c r="CK40" s="18">
        <v>982290.24</v>
      </c>
      <c r="CL40" s="18">
        <v>2979086.0385580002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2530986.5548459999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2224718.4920920003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4178359.522996</v>
      </c>
      <c r="DY40" s="18">
        <v>51532.23</v>
      </c>
      <c r="DZ40" s="18">
        <v>0</v>
      </c>
      <c r="EA40" s="18">
        <v>0</v>
      </c>
      <c r="EB40" s="18">
        <v>35072925.212126002</v>
      </c>
      <c r="EC40" s="18">
        <v>2600846.4899999998</v>
      </c>
      <c r="ED40" s="18">
        <v>10156709.060000001</v>
      </c>
      <c r="EE40" s="18">
        <v>3275889</v>
      </c>
      <c r="EF40" s="18">
        <v>51782628.939999998</v>
      </c>
      <c r="EG40" s="18">
        <v>6220347.4100000001</v>
      </c>
      <c r="EH40" s="18">
        <v>5957371.3660899997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530461.37</v>
      </c>
      <c r="EW40" s="18">
        <v>0</v>
      </c>
      <c r="EX40" s="18">
        <v>25341376.68</v>
      </c>
      <c r="EY40" s="18">
        <v>0</v>
      </c>
      <c r="EZ40" s="18">
        <v>0</v>
      </c>
      <c r="FA40" s="18">
        <v>0</v>
      </c>
      <c r="FB40" s="18">
        <v>766673.88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157716.73000000001</v>
      </c>
      <c r="FK40" s="18">
        <v>0</v>
      </c>
      <c r="FL40" s="18">
        <v>2117.38</v>
      </c>
      <c r="FM40" s="18">
        <v>0</v>
      </c>
      <c r="FN40" s="19">
        <v>57364701.159999996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57364701.159999996</v>
      </c>
      <c r="FU40" s="80">
        <v>0</v>
      </c>
      <c r="FV40" s="18">
        <v>0</v>
      </c>
      <c r="FW40" s="18">
        <v>0</v>
      </c>
      <c r="FX40" s="18">
        <v>57364701.159999996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15671115.979723001</v>
      </c>
      <c r="GG40" s="18">
        <v>0</v>
      </c>
      <c r="GH40" s="18">
        <v>625081694.42320895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9351043382.583128</v>
      </c>
      <c r="HU40" s="18">
        <v>15842465.99</v>
      </c>
      <c r="HV40" s="19">
        <v>9366885848.5731277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7596959.9299999997</v>
      </c>
      <c r="E41" s="19">
        <v>0</v>
      </c>
      <c r="F41" s="18">
        <v>1286144.2</v>
      </c>
      <c r="G41" s="18">
        <v>0</v>
      </c>
      <c r="H41" s="18">
        <v>3388820.21</v>
      </c>
      <c r="I41" s="18">
        <v>0</v>
      </c>
      <c r="J41" s="18">
        <v>2921995.52</v>
      </c>
      <c r="K41" s="18">
        <v>0</v>
      </c>
      <c r="L41" s="18">
        <v>41224.590000000004</v>
      </c>
      <c r="M41" s="18">
        <v>0</v>
      </c>
      <c r="N41" s="18">
        <v>1368606.87</v>
      </c>
      <c r="O41" s="18">
        <v>0</v>
      </c>
      <c r="P41" s="18">
        <v>0</v>
      </c>
      <c r="Q41" s="18">
        <v>0</v>
      </c>
      <c r="R41" s="18">
        <v>90623.45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19960524.82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394673332.43000001</v>
      </c>
      <c r="AQ41" s="18">
        <v>0</v>
      </c>
      <c r="AR41" s="18">
        <v>6327429.6100000003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312560.29000000004</v>
      </c>
      <c r="BC41" s="18">
        <v>0</v>
      </c>
      <c r="BD41" s="18">
        <v>256962.03999999998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23278169.919999998</v>
      </c>
      <c r="CK41" s="18">
        <v>0</v>
      </c>
      <c r="CL41" s="18">
        <v>769984.73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2570396.5499999998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7946542.4900000002</v>
      </c>
      <c r="DY41" s="18">
        <v>0</v>
      </c>
      <c r="DZ41" s="18">
        <v>0</v>
      </c>
      <c r="EA41" s="18">
        <v>0</v>
      </c>
      <c r="EB41" s="18">
        <v>1581277.1600000001</v>
      </c>
      <c r="EC41" s="18">
        <v>0</v>
      </c>
      <c r="ED41" s="18">
        <v>0</v>
      </c>
      <c r="EE41" s="18">
        <v>0</v>
      </c>
      <c r="EF41" s="18">
        <v>1896381.28</v>
      </c>
      <c r="EG41" s="18">
        <v>0</v>
      </c>
      <c r="EH41" s="18">
        <v>674892.14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469345868.30000001</v>
      </c>
      <c r="HU41" s="18">
        <v>0</v>
      </c>
      <c r="HV41" s="19">
        <v>469345868.30000001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9138.83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32947659.640000165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283281.42999999155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151093.51000000007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33391173.410000157</v>
      </c>
      <c r="HU42" s="18">
        <v>0</v>
      </c>
      <c r="HV42" s="19">
        <v>33391173.410000157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10066946.610000001</v>
      </c>
      <c r="E43" s="19">
        <v>0</v>
      </c>
      <c r="F43" s="18">
        <v>5622382.5300000599</v>
      </c>
      <c r="G43" s="18">
        <v>0</v>
      </c>
      <c r="H43" s="18">
        <v>208967.80000000008</v>
      </c>
      <c r="I43" s="18">
        <v>0</v>
      </c>
      <c r="J43" s="18">
        <v>4235596.2799999416</v>
      </c>
      <c r="K43" s="18">
        <v>0</v>
      </c>
      <c r="L43" s="18">
        <v>0</v>
      </c>
      <c r="M43" s="18">
        <v>0</v>
      </c>
      <c r="N43" s="18">
        <v>5361809.0599999642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405627.39</v>
      </c>
      <c r="AA43" s="18">
        <v>0</v>
      </c>
      <c r="AB43" s="18">
        <v>0</v>
      </c>
      <c r="AC43" s="18">
        <v>0</v>
      </c>
      <c r="AD43" s="18">
        <v>106437.98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67050779.219999962</v>
      </c>
      <c r="AK43" s="18">
        <v>0</v>
      </c>
      <c r="AL43" s="18">
        <v>1162242.45</v>
      </c>
      <c r="AM43" s="18">
        <v>0</v>
      </c>
      <c r="AN43" s="18">
        <v>1190694.149999972</v>
      </c>
      <c r="AO43" s="18">
        <v>0</v>
      </c>
      <c r="AP43" s="18">
        <v>45653438.039999895</v>
      </c>
      <c r="AQ43" s="18">
        <v>0</v>
      </c>
      <c r="AR43" s="18">
        <v>0</v>
      </c>
      <c r="AS43" s="18">
        <v>0</v>
      </c>
      <c r="AT43" s="18">
        <v>34632.959999999999</v>
      </c>
      <c r="AU43" s="18">
        <v>0</v>
      </c>
      <c r="AV43" s="18">
        <v>222100.12000000023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144425.50999999643</v>
      </c>
      <c r="BC43" s="18">
        <v>0</v>
      </c>
      <c r="BD43" s="18">
        <v>127372.47000000881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240429.61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40227962.720000364</v>
      </c>
      <c r="CK43" s="18">
        <v>0</v>
      </c>
      <c r="CL43" s="18">
        <v>2401909.8300000089</v>
      </c>
      <c r="CM43" s="18">
        <v>0</v>
      </c>
      <c r="CN43" s="18">
        <v>516479.36999999941</v>
      </c>
      <c r="CO43" s="18">
        <v>0</v>
      </c>
      <c r="CP43" s="18">
        <v>0</v>
      </c>
      <c r="CQ43" s="18">
        <v>0</v>
      </c>
      <c r="CR43" s="18">
        <v>441821.5699999975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19148786.190000199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72676.999999999869</v>
      </c>
      <c r="DU43" s="18">
        <v>0</v>
      </c>
      <c r="DV43" s="18">
        <v>0</v>
      </c>
      <c r="DW43" s="18">
        <v>0</v>
      </c>
      <c r="DX43" s="18">
        <v>193273.31000000043</v>
      </c>
      <c r="DY43" s="18">
        <v>0</v>
      </c>
      <c r="DZ43" s="18">
        <v>0</v>
      </c>
      <c r="EA43" s="18">
        <v>0</v>
      </c>
      <c r="EB43" s="18">
        <v>17663239.899999999</v>
      </c>
      <c r="EC43" s="18">
        <v>0</v>
      </c>
      <c r="ED43" s="18">
        <v>0</v>
      </c>
      <c r="EE43" s="18">
        <v>0</v>
      </c>
      <c r="EF43" s="18">
        <v>61758.540000000008</v>
      </c>
      <c r="EG43" s="18">
        <v>0</v>
      </c>
      <c r="EH43" s="18">
        <v>8911967.500000013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221409511.50000039</v>
      </c>
      <c r="HU43" s="18">
        <v>0</v>
      </c>
      <c r="HV43" s="19">
        <v>221409511.50000039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7037308.2299999753</v>
      </c>
      <c r="E44" s="19">
        <v>0</v>
      </c>
      <c r="F44" s="18">
        <v>5439614.0799999731</v>
      </c>
      <c r="G44" s="18">
        <v>0</v>
      </c>
      <c r="H44" s="18">
        <v>0</v>
      </c>
      <c r="I44" s="18">
        <v>0</v>
      </c>
      <c r="J44" s="18">
        <v>1597694.150000002</v>
      </c>
      <c r="K44" s="18">
        <v>0</v>
      </c>
      <c r="L44" s="18">
        <v>0</v>
      </c>
      <c r="M44" s="18">
        <v>0</v>
      </c>
      <c r="N44" s="18">
        <v>15124967.959999816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2071555.8399999978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320737813.75990009</v>
      </c>
      <c r="AK44" s="18">
        <v>0</v>
      </c>
      <c r="AL44" s="18">
        <v>9343006.3999999911</v>
      </c>
      <c r="AM44" s="18">
        <v>0</v>
      </c>
      <c r="AN44" s="18">
        <v>41052173.159999952</v>
      </c>
      <c r="AO44" s="18">
        <v>0</v>
      </c>
      <c r="AP44" s="18">
        <v>335582489.76000941</v>
      </c>
      <c r="AQ44" s="18">
        <v>0</v>
      </c>
      <c r="AR44" s="18">
        <v>0</v>
      </c>
      <c r="AS44" s="18">
        <v>0</v>
      </c>
      <c r="AT44" s="18">
        <v>45003.909999999996</v>
      </c>
      <c r="AU44" s="18">
        <v>0</v>
      </c>
      <c r="AV44" s="18">
        <v>138849.08999999994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744748.91999999678</v>
      </c>
      <c r="BC44" s="18">
        <v>0</v>
      </c>
      <c r="BD44" s="18">
        <v>368127.19999999949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279382.33999999997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19595.09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14503979.590000331</v>
      </c>
      <c r="CK44" s="18">
        <v>0</v>
      </c>
      <c r="CL44" s="18">
        <v>783430.23000000382</v>
      </c>
      <c r="CM44" s="18">
        <v>0</v>
      </c>
      <c r="CN44" s="18">
        <v>713881.49000000337</v>
      </c>
      <c r="CO44" s="18">
        <v>0</v>
      </c>
      <c r="CP44" s="18">
        <v>0</v>
      </c>
      <c r="CQ44" s="18">
        <v>0</v>
      </c>
      <c r="CR44" s="18">
        <v>701499.76000000408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11157167.749998985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4466780.3100000387</v>
      </c>
      <c r="DY44" s="18">
        <v>0</v>
      </c>
      <c r="DZ44" s="18">
        <v>0</v>
      </c>
      <c r="EA44" s="18">
        <v>0</v>
      </c>
      <c r="EB44" s="18">
        <v>201785.93000000034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601531.38999999803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2655923.0900000008</v>
      </c>
      <c r="EW44" s="18">
        <v>0</v>
      </c>
      <c r="EX44" s="18">
        <v>44956340.329999827</v>
      </c>
      <c r="EY44" s="18">
        <v>0</v>
      </c>
      <c r="EZ44" s="18">
        <v>0</v>
      </c>
      <c r="FA44" s="18">
        <v>0</v>
      </c>
      <c r="FB44" s="18">
        <v>551447.84999999986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81200.929999999993</v>
      </c>
      <c r="FK44" s="18">
        <v>0</v>
      </c>
      <c r="FL44" s="18">
        <v>0</v>
      </c>
      <c r="FM44" s="18">
        <v>0</v>
      </c>
      <c r="FN44" s="19">
        <v>32393517.799999997</v>
      </c>
      <c r="FO44" s="19">
        <v>0</v>
      </c>
      <c r="FP44" s="18">
        <v>0</v>
      </c>
      <c r="FQ44" s="18">
        <v>0</v>
      </c>
      <c r="FR44" s="18">
        <v>652611.15999999992</v>
      </c>
      <c r="FS44" s="18">
        <v>0</v>
      </c>
      <c r="FT44" s="80">
        <v>31740906.639999997</v>
      </c>
      <c r="FU44" s="80">
        <v>0</v>
      </c>
      <c r="FV44" s="18">
        <v>568670.15</v>
      </c>
      <c r="FW44" s="18">
        <v>0</v>
      </c>
      <c r="FX44" s="18">
        <v>31172236.489999998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1175604.8500000047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847501420.13990831</v>
      </c>
      <c r="HU44" s="18">
        <v>0</v>
      </c>
      <c r="HV44" s="19">
        <v>847501420.13990831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12781589.849999968</v>
      </c>
      <c r="E45" s="19">
        <v>0</v>
      </c>
      <c r="F45" s="18">
        <v>3525764.4299999764</v>
      </c>
      <c r="G45" s="18">
        <v>0</v>
      </c>
      <c r="H45" s="18">
        <v>6256565.0699999975</v>
      </c>
      <c r="I45" s="18">
        <v>0</v>
      </c>
      <c r="J45" s="18">
        <v>2999260.349999994</v>
      </c>
      <c r="K45" s="18">
        <v>0</v>
      </c>
      <c r="L45" s="18">
        <v>0</v>
      </c>
      <c r="M45" s="18">
        <v>0</v>
      </c>
      <c r="N45" s="18">
        <v>10936066.05000007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523287653.01997769</v>
      </c>
      <c r="AQ45" s="18">
        <v>0</v>
      </c>
      <c r="AR45" s="18">
        <v>7605987.2500000428</v>
      </c>
      <c r="AS45" s="18">
        <v>0</v>
      </c>
      <c r="AT45" s="18">
        <v>527420.53</v>
      </c>
      <c r="AU45" s="18">
        <v>0</v>
      </c>
      <c r="AV45" s="18">
        <v>3896635.1500004265</v>
      </c>
      <c r="AW45" s="18">
        <v>0</v>
      </c>
      <c r="AX45" s="18">
        <v>1352.19</v>
      </c>
      <c r="AY45" s="18">
        <v>0</v>
      </c>
      <c r="AZ45" s="18">
        <v>0</v>
      </c>
      <c r="BA45" s="18">
        <v>0</v>
      </c>
      <c r="BB45" s="18">
        <v>532449.36000000406</v>
      </c>
      <c r="BC45" s="18">
        <v>0</v>
      </c>
      <c r="BD45" s="18">
        <v>1068566.5400000145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269440.43</v>
      </c>
      <c r="BQ45" s="18">
        <v>0</v>
      </c>
      <c r="BR45" s="18">
        <v>524090.50999999774</v>
      </c>
      <c r="BS45" s="18">
        <v>0</v>
      </c>
      <c r="BT45" s="18">
        <v>0</v>
      </c>
      <c r="BU45" s="18">
        <v>0</v>
      </c>
      <c r="BV45" s="18">
        <v>271294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37740297.079999991</v>
      </c>
      <c r="CK45" s="18">
        <v>0</v>
      </c>
      <c r="CL45" s="18">
        <v>22727710.339999687</v>
      </c>
      <c r="CM45" s="18">
        <v>0</v>
      </c>
      <c r="CN45" s="18">
        <v>169438.67000000077</v>
      </c>
      <c r="CO45" s="18">
        <v>0</v>
      </c>
      <c r="CP45" s="18">
        <v>0</v>
      </c>
      <c r="CQ45" s="18">
        <v>0</v>
      </c>
      <c r="CR45" s="18">
        <v>167425.16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5380758.219999766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3074162.3899999983</v>
      </c>
      <c r="EC45" s="18">
        <v>0</v>
      </c>
      <c r="ED45" s="18">
        <v>0</v>
      </c>
      <c r="EE45" s="18">
        <v>0</v>
      </c>
      <c r="EF45" s="18">
        <v>6425611.459999999</v>
      </c>
      <c r="EG45" s="18">
        <v>0</v>
      </c>
      <c r="EH45" s="18">
        <v>472892.51000000042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1538596.3000000007</v>
      </c>
      <c r="EY45" s="18">
        <v>0</v>
      </c>
      <c r="EZ45" s="18">
        <v>0</v>
      </c>
      <c r="FA45" s="18">
        <v>0</v>
      </c>
      <c r="FB45" s="18">
        <v>-87888.399999999965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100354.84999999998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640499601.36997747</v>
      </c>
      <c r="HU45" s="18">
        <v>0</v>
      </c>
      <c r="HV45" s="19">
        <v>640499601.36997747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16103966.73</v>
      </c>
      <c r="E46" s="19">
        <v>0</v>
      </c>
      <c r="F46" s="18">
        <v>71365.460000000006</v>
      </c>
      <c r="G46" s="18">
        <v>0</v>
      </c>
      <c r="H46" s="18">
        <v>9380176.5199999996</v>
      </c>
      <c r="I46" s="18">
        <v>0</v>
      </c>
      <c r="J46" s="18">
        <v>6652424.75</v>
      </c>
      <c r="K46" s="18">
        <v>0</v>
      </c>
      <c r="L46" s="18">
        <v>86464.39</v>
      </c>
      <c r="M46" s="18">
        <v>0</v>
      </c>
      <c r="N46" s="18">
        <v>445639.78</v>
      </c>
      <c r="O46" s="18">
        <v>0</v>
      </c>
      <c r="P46" s="18">
        <v>0</v>
      </c>
      <c r="Q46" s="18">
        <v>0</v>
      </c>
      <c r="R46" s="18">
        <v>92319482.199999988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14433304.48</v>
      </c>
      <c r="AA46" s="18">
        <v>0</v>
      </c>
      <c r="AB46" s="18">
        <v>0</v>
      </c>
      <c r="AC46" s="18">
        <v>0</v>
      </c>
      <c r="AD46" s="18">
        <v>4582351.97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51169588.659999996</v>
      </c>
      <c r="AQ46" s="18">
        <v>0</v>
      </c>
      <c r="AR46" s="18">
        <v>189467.85</v>
      </c>
      <c r="AS46" s="18">
        <v>0</v>
      </c>
      <c r="AT46" s="18">
        <v>18227709.609999999</v>
      </c>
      <c r="AU46" s="18">
        <v>0</v>
      </c>
      <c r="AV46" s="18">
        <v>40122994.890000001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39497.17</v>
      </c>
      <c r="BC46" s="18">
        <v>0</v>
      </c>
      <c r="BD46" s="18">
        <v>5202246.62</v>
      </c>
      <c r="BE46" s="18">
        <v>0</v>
      </c>
      <c r="BF46" s="18">
        <v>0</v>
      </c>
      <c r="BG46" s="18">
        <v>0</v>
      </c>
      <c r="BH46" s="18">
        <v>531027.01</v>
      </c>
      <c r="BI46" s="18">
        <v>0</v>
      </c>
      <c r="BJ46" s="18">
        <v>-13965494.65</v>
      </c>
      <c r="BK46" s="18">
        <v>0</v>
      </c>
      <c r="BL46" s="18">
        <v>0</v>
      </c>
      <c r="BM46" s="18">
        <v>0</v>
      </c>
      <c r="BN46" s="18">
        <v>76017297.850000009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5045835.7200000007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434614.1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44369838.899999999</v>
      </c>
      <c r="CK46" s="18">
        <v>0</v>
      </c>
      <c r="CL46" s="18">
        <v>2474684.4900000002</v>
      </c>
      <c r="CM46" s="18">
        <v>0</v>
      </c>
      <c r="CN46" s="18">
        <v>465506.7</v>
      </c>
      <c r="CO46" s="18">
        <v>0</v>
      </c>
      <c r="CP46" s="18">
        <v>0</v>
      </c>
      <c r="CQ46" s="18">
        <v>0</v>
      </c>
      <c r="CR46" s="18">
        <v>464831.23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7069378.3699999992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3134.95</v>
      </c>
      <c r="DU46" s="18">
        <v>0</v>
      </c>
      <c r="DV46" s="18">
        <v>0</v>
      </c>
      <c r="DW46" s="18">
        <v>0</v>
      </c>
      <c r="DX46" s="18">
        <v>49557027.209999993</v>
      </c>
      <c r="DY46" s="18">
        <v>0</v>
      </c>
      <c r="DZ46" s="18">
        <v>0</v>
      </c>
      <c r="EA46" s="18">
        <v>0</v>
      </c>
      <c r="EB46" s="18">
        <v>17316868.98</v>
      </c>
      <c r="EC46" s="18">
        <v>0</v>
      </c>
      <c r="ED46" s="18">
        <v>327293.05999999994</v>
      </c>
      <c r="EE46" s="18">
        <v>0</v>
      </c>
      <c r="EF46" s="18">
        <v>15768026.530000001</v>
      </c>
      <c r="EG46" s="18">
        <v>0</v>
      </c>
      <c r="EH46" s="18">
        <v>2903257.7199999997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210432</v>
      </c>
      <c r="FM46" s="18">
        <v>0</v>
      </c>
      <c r="FN46" s="19">
        <v>18306466.640000001</v>
      </c>
      <c r="FO46" s="19">
        <v>0</v>
      </c>
      <c r="FP46" s="18">
        <v>0</v>
      </c>
      <c r="FQ46" s="18">
        <v>0</v>
      </c>
      <c r="FR46" s="18">
        <v>18306466.640000001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9570697.1300000008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479796092.97000003</v>
      </c>
      <c r="HU46" s="18">
        <v>0</v>
      </c>
      <c r="HV46" s="19">
        <v>479796092.97000003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390169.75999999983</v>
      </c>
      <c r="E47" s="19">
        <v>0</v>
      </c>
      <c r="F47" s="18">
        <v>25443</v>
      </c>
      <c r="G47" s="18">
        <v>0</v>
      </c>
      <c r="H47" s="18">
        <v>0</v>
      </c>
      <c r="I47" s="18">
        <v>0</v>
      </c>
      <c r="J47" s="18">
        <v>364726.75999999983</v>
      </c>
      <c r="K47" s="18">
        <v>0</v>
      </c>
      <c r="L47" s="18">
        <v>368912.75</v>
      </c>
      <c r="M47" s="18">
        <v>0</v>
      </c>
      <c r="N47" s="18">
        <v>92360.77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211966.7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347539.87000000029</v>
      </c>
      <c r="AQ47" s="18">
        <v>0</v>
      </c>
      <c r="AR47" s="18">
        <v>0</v>
      </c>
      <c r="AS47" s="18">
        <v>0</v>
      </c>
      <c r="AT47" s="18">
        <v>53519.72</v>
      </c>
      <c r="AU47" s="18">
        <v>0</v>
      </c>
      <c r="AV47" s="18">
        <v>342510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1045.0999999999999</v>
      </c>
      <c r="BC47" s="18">
        <v>0</v>
      </c>
      <c r="BD47" s="18">
        <v>14395.92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4450353.42</v>
      </c>
      <c r="CK47" s="18">
        <v>0</v>
      </c>
      <c r="CL47" s="18">
        <v>83527.17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5848.52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344928.02999999991</v>
      </c>
      <c r="DY47" s="18">
        <v>0</v>
      </c>
      <c r="DZ47" s="18">
        <v>0</v>
      </c>
      <c r="EA47" s="18">
        <v>0</v>
      </c>
      <c r="EB47" s="18">
        <v>79085.190000000031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93485.62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1653091.46</v>
      </c>
      <c r="FO47" s="19">
        <v>0</v>
      </c>
      <c r="FP47" s="18">
        <v>0</v>
      </c>
      <c r="FQ47" s="18">
        <v>0</v>
      </c>
      <c r="FR47" s="18">
        <v>1653091.46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59252.599999999962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8610339.25</v>
      </c>
      <c r="HU47" s="18">
        <v>0</v>
      </c>
      <c r="HV47" s="19">
        <v>8610339.25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4290.1100000000006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1856710352.3200002</v>
      </c>
      <c r="AK48" s="18">
        <v>0</v>
      </c>
      <c r="AL48" s="18">
        <v>2352075</v>
      </c>
      <c r="AM48" s="18">
        <v>0</v>
      </c>
      <c r="AN48" s="18">
        <v>107163889.50999998</v>
      </c>
      <c r="AO48" s="18">
        <v>0</v>
      </c>
      <c r="AP48" s="18">
        <v>784839343.18299997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612521.34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184891.38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162971686.91999999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163476.74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2751367.08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54936562.07</v>
      </c>
      <c r="FO48" s="19">
        <v>0</v>
      </c>
      <c r="FP48" s="18">
        <v>0</v>
      </c>
      <c r="FQ48" s="18">
        <v>0</v>
      </c>
      <c r="FR48" s="18">
        <v>25181494.780000001</v>
      </c>
      <c r="FS48" s="18">
        <v>0</v>
      </c>
      <c r="FT48" s="80">
        <v>29755067.289999999</v>
      </c>
      <c r="FU48" s="80">
        <v>0</v>
      </c>
      <c r="FV48" s="18">
        <v>498489.48</v>
      </c>
      <c r="FW48" s="18">
        <v>0</v>
      </c>
      <c r="FX48" s="18">
        <v>29256577.809999999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7241463.0999999996</v>
      </c>
      <c r="GG48" s="18">
        <v>0</v>
      </c>
      <c r="GH48" s="18">
        <v>0</v>
      </c>
      <c r="GI48" s="18">
        <v>0</v>
      </c>
      <c r="GJ48" s="18">
        <v>653017.69000000006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2980584936.4430003</v>
      </c>
      <c r="HU48" s="18">
        <v>0</v>
      </c>
      <c r="HV48" s="19">
        <v>2980584936.4430003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13068352.430000003</v>
      </c>
      <c r="E49" s="19">
        <v>0</v>
      </c>
      <c r="F49" s="18">
        <v>2672194.6500000008</v>
      </c>
      <c r="G49" s="18">
        <v>0</v>
      </c>
      <c r="H49" s="18">
        <v>1046653.7000000001</v>
      </c>
      <c r="I49" s="18">
        <v>0</v>
      </c>
      <c r="J49" s="18">
        <v>9349504.0800000019</v>
      </c>
      <c r="K49" s="18">
        <v>0</v>
      </c>
      <c r="L49" s="18">
        <v>241351.97999999998</v>
      </c>
      <c r="M49" s="18">
        <v>0</v>
      </c>
      <c r="N49" s="18">
        <v>4652712.1800000016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63028.83</v>
      </c>
      <c r="AA49" s="18">
        <v>0</v>
      </c>
      <c r="AB49" s="18">
        <v>0</v>
      </c>
      <c r="AC49" s="18">
        <v>0</v>
      </c>
      <c r="AD49" s="18">
        <v>14243.2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682742520.67000031</v>
      </c>
      <c r="AQ49" s="18">
        <v>0</v>
      </c>
      <c r="AR49" s="18">
        <v>0</v>
      </c>
      <c r="AS49" s="18">
        <v>0</v>
      </c>
      <c r="AT49" s="18">
        <v>653358.46</v>
      </c>
      <c r="AU49" s="18">
        <v>0</v>
      </c>
      <c r="AV49" s="18">
        <v>701550.06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451471.94</v>
      </c>
      <c r="BC49" s="18">
        <v>0</v>
      </c>
      <c r="BD49" s="18">
        <v>7392749.7599999998</v>
      </c>
      <c r="BE49" s="18">
        <v>0</v>
      </c>
      <c r="BF49" s="18">
        <v>0</v>
      </c>
      <c r="BG49" s="18">
        <v>0</v>
      </c>
      <c r="BH49" s="18">
        <v>17971.96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27173.919999999998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49725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2228.25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34667932.989999995</v>
      </c>
      <c r="CK49" s="18">
        <v>0</v>
      </c>
      <c r="CL49" s="18">
        <v>4867488.97</v>
      </c>
      <c r="CM49" s="18">
        <v>0</v>
      </c>
      <c r="CN49" s="18">
        <v>1871565.52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8088073.4499999974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1498604.8700000006</v>
      </c>
      <c r="DY49" s="18">
        <v>0</v>
      </c>
      <c r="DZ49" s="18">
        <v>0</v>
      </c>
      <c r="EA49" s="18">
        <v>0</v>
      </c>
      <c r="EB49" s="18">
        <v>36885887.460000001</v>
      </c>
      <c r="EC49" s="18">
        <v>0</v>
      </c>
      <c r="ED49" s="18">
        <v>53024.13</v>
      </c>
      <c r="EE49" s="18">
        <v>0</v>
      </c>
      <c r="EF49" s="18">
        <v>152272.85999999999</v>
      </c>
      <c r="EG49" s="18">
        <v>0</v>
      </c>
      <c r="EH49" s="18">
        <v>1194318.5000000002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244677.72</v>
      </c>
      <c r="EU49" s="18">
        <v>0</v>
      </c>
      <c r="EV49" s="18">
        <v>161941.47</v>
      </c>
      <c r="EW49" s="18">
        <v>0</v>
      </c>
      <c r="EX49" s="18">
        <v>75906651.239999995</v>
      </c>
      <c r="EY49" s="18">
        <v>0</v>
      </c>
      <c r="EZ49" s="18">
        <v>686720</v>
      </c>
      <c r="FA49" s="18">
        <v>0</v>
      </c>
      <c r="FB49" s="18">
        <v>2230906.04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27354509.079999998</v>
      </c>
      <c r="FO49" s="19">
        <v>0</v>
      </c>
      <c r="FP49" s="18">
        <v>4017</v>
      </c>
      <c r="FQ49" s="18">
        <v>0</v>
      </c>
      <c r="FR49" s="18">
        <v>1570312.08</v>
      </c>
      <c r="FS49" s="18">
        <v>0</v>
      </c>
      <c r="FT49" s="80">
        <v>25780180</v>
      </c>
      <c r="FU49" s="80">
        <v>0</v>
      </c>
      <c r="FV49" s="18">
        <v>0</v>
      </c>
      <c r="FW49" s="18">
        <v>0</v>
      </c>
      <c r="FX49" s="18">
        <v>25780180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3173630.1200000015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909145448.31000054</v>
      </c>
      <c r="HU49" s="18">
        <v>0</v>
      </c>
      <c r="HV49" s="19">
        <v>909145448.31000054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4370505.2799999993</v>
      </c>
      <c r="E50" s="19">
        <v>0</v>
      </c>
      <c r="F50" s="18">
        <v>3232939.9</v>
      </c>
      <c r="G50" s="18">
        <v>0</v>
      </c>
      <c r="H50" s="18">
        <v>240610.28</v>
      </c>
      <c r="I50" s="18">
        <v>0</v>
      </c>
      <c r="J50" s="18">
        <v>896955.1</v>
      </c>
      <c r="K50" s="18">
        <v>0</v>
      </c>
      <c r="L50" s="18">
        <v>3415.18</v>
      </c>
      <c r="M50" s="18">
        <v>0</v>
      </c>
      <c r="N50" s="18">
        <v>9024330.0399999991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39809806.950000003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1008258308.6799999</v>
      </c>
      <c r="AQ50" s="18">
        <v>0</v>
      </c>
      <c r="AR50" s="18">
        <v>0</v>
      </c>
      <c r="AS50" s="18">
        <v>0</v>
      </c>
      <c r="AT50" s="18">
        <v>997554.87</v>
      </c>
      <c r="AU50" s="18">
        <v>0</v>
      </c>
      <c r="AV50" s="18">
        <v>348548.27</v>
      </c>
      <c r="AW50" s="18">
        <v>0</v>
      </c>
      <c r="AX50" s="18">
        <v>8422.7199999999993</v>
      </c>
      <c r="AY50" s="18">
        <v>0</v>
      </c>
      <c r="AZ50" s="18">
        <v>63726</v>
      </c>
      <c r="BA50" s="18">
        <v>0</v>
      </c>
      <c r="BB50" s="18">
        <v>183611.91</v>
      </c>
      <c r="BC50" s="18">
        <v>0</v>
      </c>
      <c r="BD50" s="18">
        <v>470927</v>
      </c>
      <c r="BE50" s="18">
        <v>0</v>
      </c>
      <c r="BF50" s="18">
        <v>0</v>
      </c>
      <c r="BG50" s="18">
        <v>0</v>
      </c>
      <c r="BH50" s="18">
        <v>3476.33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334532.38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338135.24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18060401.07</v>
      </c>
      <c r="CK50" s="18">
        <v>0</v>
      </c>
      <c r="CL50" s="18">
        <v>222146.42</v>
      </c>
      <c r="CM50" s="18">
        <v>0</v>
      </c>
      <c r="CN50" s="18">
        <v>607214.43999999994</v>
      </c>
      <c r="CO50" s="18">
        <v>0</v>
      </c>
      <c r="CP50" s="18">
        <v>0</v>
      </c>
      <c r="CQ50" s="18">
        <v>0</v>
      </c>
      <c r="CR50" s="18">
        <v>204113.82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12054520.26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7089003.3799999999</v>
      </c>
      <c r="DY50" s="18">
        <v>0</v>
      </c>
      <c r="DZ50" s="18">
        <v>0</v>
      </c>
      <c r="EA50" s="18">
        <v>0</v>
      </c>
      <c r="EB50" s="18">
        <v>300207.89</v>
      </c>
      <c r="EC50" s="18">
        <v>0</v>
      </c>
      <c r="ED50" s="18">
        <v>0</v>
      </c>
      <c r="EE50" s="18">
        <v>0</v>
      </c>
      <c r="EF50" s="18">
        <v>604291.27</v>
      </c>
      <c r="EG50" s="18">
        <v>0</v>
      </c>
      <c r="EH50" s="18">
        <v>830962.5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13146291.279999999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1117334453.1800003</v>
      </c>
      <c r="HU50" s="18">
        <v>0</v>
      </c>
      <c r="HV50" s="19">
        <v>1117334453.1800003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77450374.309574783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27256.120000000003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83750</v>
      </c>
      <c r="FO51" s="19">
        <v>0</v>
      </c>
      <c r="FP51" s="18">
        <v>0</v>
      </c>
      <c r="FQ51" s="18">
        <v>0</v>
      </c>
      <c r="FR51" s="18">
        <v>83750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724291670.95000005</v>
      </c>
      <c r="GG51" s="18">
        <v>0</v>
      </c>
      <c r="GH51" s="18">
        <v>68103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801921154.37957478</v>
      </c>
      <c r="HU51" s="18">
        <v>0</v>
      </c>
      <c r="HV51" s="19">
        <v>801921154.37957478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77737767.470000088</v>
      </c>
      <c r="E52" s="19">
        <v>0</v>
      </c>
      <c r="F52" s="18">
        <v>35366081.710000113</v>
      </c>
      <c r="G52" s="18">
        <v>0</v>
      </c>
      <c r="H52" s="18">
        <v>34152399.889999978</v>
      </c>
      <c r="I52" s="18">
        <v>0</v>
      </c>
      <c r="J52" s="18">
        <v>8219285.870000002</v>
      </c>
      <c r="K52" s="18">
        <v>0</v>
      </c>
      <c r="L52" s="18">
        <v>0</v>
      </c>
      <c r="M52" s="18">
        <v>0</v>
      </c>
      <c r="N52" s="18">
        <v>8063515.0099999998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1917258.13</v>
      </c>
      <c r="AA52" s="18">
        <v>0</v>
      </c>
      <c r="AB52" s="18">
        <v>0</v>
      </c>
      <c r="AC52" s="18">
        <v>0</v>
      </c>
      <c r="AD52" s="18">
        <v>53983.35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203668899.56</v>
      </c>
      <c r="AQ52" s="18">
        <v>0</v>
      </c>
      <c r="AR52" s="18">
        <v>156915.76999999999</v>
      </c>
      <c r="AS52" s="18">
        <v>0</v>
      </c>
      <c r="AT52" s="18">
        <v>2590572.4300000002</v>
      </c>
      <c r="AU52" s="18">
        <v>0</v>
      </c>
      <c r="AV52" s="18">
        <v>1234717.21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3725553.55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101153.04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37358271.049999997</v>
      </c>
      <c r="DE52" s="18">
        <v>0</v>
      </c>
      <c r="DF52" s="18">
        <v>452077.46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165885359.71000001</v>
      </c>
      <c r="DY52" s="18">
        <v>0</v>
      </c>
      <c r="DZ52" s="18">
        <v>0</v>
      </c>
      <c r="EA52" s="18">
        <v>0</v>
      </c>
      <c r="EB52" s="18">
        <v>41076657.18</v>
      </c>
      <c r="EC52" s="18">
        <v>0</v>
      </c>
      <c r="ED52" s="18">
        <v>239644.37</v>
      </c>
      <c r="EE52" s="18">
        <v>0</v>
      </c>
      <c r="EF52" s="18">
        <v>1679247.34</v>
      </c>
      <c r="EG52" s="18">
        <v>0</v>
      </c>
      <c r="EH52" s="18">
        <v>3137581.33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41689.599999999999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549125939.16000021</v>
      </c>
      <c r="HU52" s="18">
        <v>0</v>
      </c>
      <c r="HV52" s="19">
        <v>549125939.16000021</v>
      </c>
    </row>
    <row r="53" spans="1:230" ht="12.75" customHeight="1">
      <c r="A53" s="57" t="s">
        <v>239</v>
      </c>
      <c r="B53" s="17">
        <v>1058</v>
      </c>
      <c r="C53" s="58" t="s">
        <v>146</v>
      </c>
      <c r="D53" s="19">
        <v>18099917.600000001</v>
      </c>
      <c r="E53" s="19">
        <v>0</v>
      </c>
      <c r="F53" s="18">
        <v>1094.92</v>
      </c>
      <c r="G53" s="18">
        <v>0</v>
      </c>
      <c r="H53" s="18">
        <v>18098822.68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5793.85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10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275738.32</v>
      </c>
      <c r="AQ53" s="18">
        <v>0</v>
      </c>
      <c r="AR53" s="18">
        <v>0</v>
      </c>
      <c r="AS53" s="18">
        <v>0</v>
      </c>
      <c r="AT53" s="18">
        <v>24753428.640000001</v>
      </c>
      <c r="AU53" s="18">
        <v>0</v>
      </c>
      <c r="AV53" s="18">
        <v>24917315.710000001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11777.69</v>
      </c>
      <c r="BC53" s="18">
        <v>0</v>
      </c>
      <c r="BD53" s="18">
        <v>2183829.29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1037424.14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5451.1</v>
      </c>
      <c r="CK53" s="18">
        <v>0</v>
      </c>
      <c r="CL53" s="18">
        <v>324</v>
      </c>
      <c r="CM53" s="18">
        <v>0</v>
      </c>
      <c r="CN53" s="18">
        <v>324</v>
      </c>
      <c r="CO53" s="18">
        <v>0</v>
      </c>
      <c r="CP53" s="18">
        <v>0</v>
      </c>
      <c r="CQ53" s="18">
        <v>0</v>
      </c>
      <c r="CR53" s="18">
        <v>109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5112141.99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131522353.39</v>
      </c>
      <c r="DW53" s="18">
        <v>0</v>
      </c>
      <c r="DX53" s="18">
        <v>38046707.310000002</v>
      </c>
      <c r="DY53" s="18">
        <v>0</v>
      </c>
      <c r="DZ53" s="18">
        <v>0</v>
      </c>
      <c r="EA53" s="18">
        <v>0</v>
      </c>
      <c r="EB53" s="18">
        <v>21.88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2057.0700000000002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245974724.97999999</v>
      </c>
      <c r="HU53" s="18">
        <v>0</v>
      </c>
      <c r="HV53" s="19">
        <v>245974724.97999999</v>
      </c>
    </row>
    <row r="54" spans="1:230" ht="12.75" customHeight="1">
      <c r="A54" s="57" t="s">
        <v>241</v>
      </c>
      <c r="B54" s="17">
        <v>1059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27841.87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5921610.8700000001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756520.77</v>
      </c>
      <c r="DE54" s="18">
        <v>0</v>
      </c>
      <c r="DF54" s="18">
        <v>907269.6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5921610.8700000001</v>
      </c>
      <c r="DU54" s="18">
        <v>0</v>
      </c>
      <c r="DV54" s="18">
        <v>4462030.9000000004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5443726.9900000002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23440611.870000001</v>
      </c>
      <c r="HU54" s="18">
        <v>0</v>
      </c>
      <c r="HV54" s="19">
        <v>23440611.870000001</v>
      </c>
    </row>
    <row r="55" spans="1:230" ht="12.75" customHeight="1">
      <c r="A55" s="57" t="s">
        <v>243</v>
      </c>
      <c r="B55" s="17">
        <v>2001</v>
      </c>
      <c r="C55" s="58" t="s">
        <v>146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7829723761.3568964</v>
      </c>
      <c r="FO55" s="19">
        <v>0</v>
      </c>
      <c r="FP55" s="18">
        <v>3051471.2149999999</v>
      </c>
      <c r="FQ55" s="18">
        <v>0</v>
      </c>
      <c r="FR55" s="18">
        <v>48784.122299999843</v>
      </c>
      <c r="FS55" s="18">
        <v>0</v>
      </c>
      <c r="FT55" s="80">
        <v>1368500945.9335005</v>
      </c>
      <c r="FU55" s="80">
        <v>0</v>
      </c>
      <c r="FV55" s="18">
        <v>22118467.299000371</v>
      </c>
      <c r="FW55" s="18">
        <v>0</v>
      </c>
      <c r="FX55" s="18">
        <v>1346382478.6345</v>
      </c>
      <c r="FY55" s="18">
        <v>0</v>
      </c>
      <c r="FZ55" s="80">
        <v>6458122560.0860958</v>
      </c>
      <c r="GA55" s="80">
        <v>0</v>
      </c>
      <c r="GB55" s="18">
        <v>510866869.44150078</v>
      </c>
      <c r="GC55" s="18">
        <v>0</v>
      </c>
      <c r="GD55" s="18">
        <v>5947255690.6445961</v>
      </c>
      <c r="GE55" s="18">
        <v>0</v>
      </c>
      <c r="GF55" s="18">
        <v>536809.53000000049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7830260570.8868942</v>
      </c>
      <c r="HU55" s="18">
        <v>0</v>
      </c>
      <c r="HV55" s="19">
        <v>7830260570.8868942</v>
      </c>
    </row>
    <row r="56" spans="1:230" ht="12.75" customHeight="1">
      <c r="A56" s="57" t="s">
        <v>245</v>
      </c>
      <c r="B56" s="17">
        <v>2002</v>
      </c>
      <c r="C56" s="58" t="s">
        <v>246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4285562.1100000003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363.48571428571427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1017286484.5350103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1021572410.1307247</v>
      </c>
      <c r="HU56" s="18">
        <v>0</v>
      </c>
      <c r="HV56" s="19">
        <v>1021572410.1307247</v>
      </c>
    </row>
    <row r="57" spans="1:230" ht="12.75" customHeight="1">
      <c r="A57" s="57" t="s">
        <v>248</v>
      </c>
      <c r="B57" s="17">
        <v>2005</v>
      </c>
      <c r="C57" s="58" t="s">
        <v>246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1114124.8000000464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368075966.99000001</v>
      </c>
      <c r="FO57" s="19">
        <v>0</v>
      </c>
      <c r="FP57" s="18">
        <v>17484.150000000005</v>
      </c>
      <c r="FQ57" s="18">
        <v>0</v>
      </c>
      <c r="FR57" s="18">
        <v>93785262.990000561</v>
      </c>
      <c r="FS57" s="18">
        <v>0</v>
      </c>
      <c r="FT57" s="80">
        <v>164011441.53999928</v>
      </c>
      <c r="FU57" s="80">
        <v>0</v>
      </c>
      <c r="FV57" s="18">
        <v>511911.44000000058</v>
      </c>
      <c r="FW57" s="18">
        <v>0</v>
      </c>
      <c r="FX57" s="18">
        <v>163499530.09999925</v>
      </c>
      <c r="FY57" s="18">
        <v>0</v>
      </c>
      <c r="FZ57" s="80">
        <v>110261778.31000012</v>
      </c>
      <c r="GA57" s="80">
        <v>0</v>
      </c>
      <c r="GB57" s="18">
        <v>12956877.830000004</v>
      </c>
      <c r="GC57" s="18">
        <v>0</v>
      </c>
      <c r="GD57" s="18">
        <v>97304900.480000123</v>
      </c>
      <c r="GE57" s="18">
        <v>0</v>
      </c>
      <c r="GF57" s="18">
        <v>59058806.559959501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220198.20000000004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428469096.54995948</v>
      </c>
      <c r="HU57" s="18">
        <v>0</v>
      </c>
      <c r="HV57" s="19">
        <v>428469096.54995948</v>
      </c>
    </row>
    <row r="58" spans="1:230" ht="12.75" customHeight="1">
      <c r="A58" s="57" t="s">
        <v>250</v>
      </c>
      <c r="B58" s="17">
        <v>2006</v>
      </c>
      <c r="C58" s="58" t="s">
        <v>246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171149.69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100143727.86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100314877.55</v>
      </c>
      <c r="HU58" s="18">
        <v>0</v>
      </c>
      <c r="HV58" s="19">
        <v>100314877.55</v>
      </c>
    </row>
    <row r="59" spans="1:230" ht="12.75" customHeight="1">
      <c r="A59" s="57" t="s">
        <v>252</v>
      </c>
      <c r="B59" s="17">
        <v>2007</v>
      </c>
      <c r="C59" s="58" t="s">
        <v>246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469383.21000000008</v>
      </c>
      <c r="DE59" s="18">
        <v>0</v>
      </c>
      <c r="DF59" s="18">
        <v>818602.32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84526008.410000011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85813993.940000013</v>
      </c>
      <c r="HU59" s="18">
        <v>0</v>
      </c>
      <c r="HV59" s="19">
        <v>85813993.940000013</v>
      </c>
    </row>
    <row r="60" spans="1:230" ht="12.75" customHeight="1">
      <c r="A60" s="57" t="s">
        <v>254</v>
      </c>
      <c r="B60" s="17">
        <v>3001</v>
      </c>
      <c r="C60" s="58" t="s">
        <v>255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0.01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13304708.675499998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13304708.675499998</v>
      </c>
      <c r="GA60" s="80">
        <v>0</v>
      </c>
      <c r="GB60" s="18">
        <v>0.01</v>
      </c>
      <c r="GC60" s="18">
        <v>0</v>
      </c>
      <c r="GD60" s="18">
        <v>13304708.665499998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0.1</v>
      </c>
      <c r="GM60" s="18">
        <v>0</v>
      </c>
      <c r="GN60" s="18">
        <v>3061734943.9401574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3075039652.725657</v>
      </c>
      <c r="HU60" s="18">
        <v>0</v>
      </c>
      <c r="HV60" s="19">
        <v>3075039652.725657</v>
      </c>
    </row>
    <row r="61" spans="1:230" ht="12.75" customHeight="1">
      <c r="A61" s="57" t="s">
        <v>257</v>
      </c>
      <c r="B61" s="17">
        <v>3002</v>
      </c>
      <c r="C61" s="58" t="s">
        <v>255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745862.84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290906222.50999999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291652085.34999996</v>
      </c>
      <c r="HU61" s="18">
        <v>0</v>
      </c>
      <c r="HV61" s="19">
        <v>291652085.34999996</v>
      </c>
    </row>
    <row r="62" spans="1:230" ht="12.75" customHeight="1">
      <c r="A62" s="57" t="s">
        <v>259</v>
      </c>
      <c r="B62" s="17">
        <v>3003</v>
      </c>
      <c r="C62" s="58" t="s">
        <v>255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210154.45</v>
      </c>
      <c r="DE62" s="18">
        <v>0</v>
      </c>
      <c r="DF62" s="18">
        <v>1163645.0699999998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2702441944.2199998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2703815743.7399998</v>
      </c>
      <c r="HU62" s="18">
        <v>0</v>
      </c>
      <c r="HV62" s="19">
        <v>2703815743.7399998</v>
      </c>
    </row>
    <row r="63" spans="1:230" ht="12.75" customHeight="1">
      <c r="A63" s="57" t="s">
        <v>261</v>
      </c>
      <c r="B63" s="17">
        <v>3004</v>
      </c>
      <c r="C63" s="58" t="s">
        <v>255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1069903.74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82785107.930000007</v>
      </c>
      <c r="GM63" s="18">
        <v>2906841.95</v>
      </c>
      <c r="GN63" s="18">
        <v>3264671947.79</v>
      </c>
      <c r="GO63" s="18">
        <v>122486025.92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3348526959.46</v>
      </c>
      <c r="HU63" s="18">
        <v>125392867.87</v>
      </c>
      <c r="HV63" s="19">
        <v>3473919827.3299999</v>
      </c>
    </row>
    <row r="64" spans="1:230" ht="12.75" customHeight="1">
      <c r="A64" s="57" t="s">
        <v>263</v>
      </c>
      <c r="B64" s="17">
        <v>3005</v>
      </c>
      <c r="C64" s="58" t="s">
        <v>255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31256712.399999581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8018847.4799999995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8018847.4799999995</v>
      </c>
      <c r="FU64" s="80">
        <v>0</v>
      </c>
      <c r="FV64" s="18">
        <v>8018847.4799999995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390478187.1000002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429753746.97999972</v>
      </c>
      <c r="HU64" s="18">
        <v>0</v>
      </c>
      <c r="HV64" s="19">
        <v>429753746.97999972</v>
      </c>
    </row>
    <row r="65" spans="1:242" ht="12.75" customHeight="1">
      <c r="A65" s="57" t="s">
        <v>265</v>
      </c>
      <c r="B65" s="17">
        <v>3006</v>
      </c>
      <c r="C65" s="58" t="s">
        <v>255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78767624.840000004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3759553338.3700004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3838320963.2100005</v>
      </c>
      <c r="HU65" s="18">
        <v>0</v>
      </c>
      <c r="HV65" s="19">
        <v>3838320963.2100005</v>
      </c>
    </row>
    <row r="66" spans="1:242" ht="12.75" customHeight="1">
      <c r="A66" s="57" t="s">
        <v>267</v>
      </c>
      <c r="B66" s="17">
        <v>3007</v>
      </c>
      <c r="C66" s="58" t="s">
        <v>255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124336.35</v>
      </c>
      <c r="DE66" s="18">
        <v>2857.1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48029498.960000001</v>
      </c>
      <c r="GO66" s="18">
        <v>1672227.79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48153835.310000002</v>
      </c>
      <c r="HU66" s="18">
        <v>1675084.8900000001</v>
      </c>
      <c r="HV66" s="19">
        <v>49828920.200000003</v>
      </c>
    </row>
    <row r="67" spans="1:242" ht="12.75" customHeight="1">
      <c r="A67" s="57" t="s">
        <v>269</v>
      </c>
      <c r="B67" s="17">
        <v>3008</v>
      </c>
      <c r="C67" s="58" t="s">
        <v>255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27550902.259999998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783663339.029899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811214241.28989899</v>
      </c>
      <c r="HU67" s="18">
        <v>0</v>
      </c>
      <c r="HV67" s="19">
        <v>811214241.28989899</v>
      </c>
    </row>
    <row r="68" spans="1:242" ht="12.75" customHeight="1">
      <c r="A68" s="57" t="s">
        <v>271</v>
      </c>
      <c r="B68" s="17">
        <v>3009</v>
      </c>
      <c r="C68" s="58" t="s">
        <v>255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133667592.51999982</v>
      </c>
      <c r="DE68" s="18">
        <v>0</v>
      </c>
      <c r="DF68" s="18">
        <v>102133104.10000002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146081128.22999999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146081128.22999999</v>
      </c>
      <c r="FU68" s="80">
        <v>0</v>
      </c>
      <c r="FV68" s="18">
        <v>21016546.100000001</v>
      </c>
      <c r="FW68" s="18">
        <v>0</v>
      </c>
      <c r="FX68" s="18">
        <v>125064582.13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1870440427.2399969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2252322252.0899968</v>
      </c>
      <c r="HU68" s="18">
        <v>0</v>
      </c>
      <c r="HV68" s="19">
        <v>2252322252.0899968</v>
      </c>
    </row>
    <row r="69" spans="1:242" ht="12.75" customHeight="1">
      <c r="A69" s="57" t="s">
        <v>273</v>
      </c>
      <c r="B69" s="17">
        <v>3011</v>
      </c>
      <c r="C69" s="58" t="s">
        <v>255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333334097.00119323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7560887.9500000048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7563724.6800000053</v>
      </c>
      <c r="FU69" s="80">
        <v>0</v>
      </c>
      <c r="FV69" s="18">
        <v>243916.28</v>
      </c>
      <c r="FW69" s="18">
        <v>0</v>
      </c>
      <c r="FX69" s="18">
        <v>7319808.400000005</v>
      </c>
      <c r="FY69" s="18">
        <v>0</v>
      </c>
      <c r="FZ69" s="80">
        <v>-2836.73</v>
      </c>
      <c r="GA69" s="80">
        <v>0</v>
      </c>
      <c r="GB69" s="18">
        <v>0</v>
      </c>
      <c r="GC69" s="18">
        <v>0</v>
      </c>
      <c r="GD69" s="18">
        <v>-2836.73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850254489.81888759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1191149474.7700806</v>
      </c>
      <c r="HU69" s="18">
        <v>0</v>
      </c>
      <c r="HV69" s="19">
        <v>1191149474.7700806</v>
      </c>
    </row>
    <row r="70" spans="1:242" ht="12.75" customHeight="1">
      <c r="A70" s="57" t="s">
        <v>275</v>
      </c>
      <c r="B70" s="17">
        <v>3012</v>
      </c>
      <c r="C70" s="58" t="s">
        <v>255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2948.6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9744590.1899999995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9744590.1899999995</v>
      </c>
      <c r="FU70" s="80">
        <v>0</v>
      </c>
      <c r="FV70" s="18">
        <v>1820784.27</v>
      </c>
      <c r="FW70" s="18">
        <v>0</v>
      </c>
      <c r="FX70" s="18">
        <v>7923805.9199999999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2641836345.7800002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2651583884.5700002</v>
      </c>
      <c r="HU70" s="18">
        <v>0</v>
      </c>
      <c r="HV70" s="19">
        <v>2651583884.5700002</v>
      </c>
    </row>
    <row r="71" spans="1:242" ht="12.75" customHeight="1">
      <c r="A71" s="57" t="s">
        <v>277</v>
      </c>
      <c r="B71" s="17">
        <v>3013</v>
      </c>
      <c r="C71" s="58" t="s">
        <v>246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524309.1399999999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50996925.550000012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51521234.690000013</v>
      </c>
      <c r="HU71" s="18">
        <v>0</v>
      </c>
      <c r="HV71" s="19">
        <v>51521234.690000013</v>
      </c>
    </row>
    <row r="72" spans="1:242" ht="12.75" customHeight="1">
      <c r="A72" s="57" t="s">
        <v>279</v>
      </c>
      <c r="B72" s="17">
        <v>3015</v>
      </c>
      <c r="C72" s="58" t="s">
        <v>255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17434805.320000008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50680241.240000024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50680241.240000024</v>
      </c>
      <c r="FU72" s="80">
        <v>0</v>
      </c>
      <c r="FV72" s="18">
        <v>0</v>
      </c>
      <c r="FW72" s="18">
        <v>0</v>
      </c>
      <c r="FX72" s="18">
        <v>50680241.240000024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133414983.37000003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201530029.93000007</v>
      </c>
      <c r="HU72" s="18">
        <v>0</v>
      </c>
      <c r="HV72" s="19">
        <v>201530029.93000007</v>
      </c>
    </row>
    <row r="73" spans="1:242" ht="12.75" customHeight="1">
      <c r="A73" s="57" t="s">
        <v>281</v>
      </c>
      <c r="B73" s="17">
        <v>3016</v>
      </c>
      <c r="C73" s="58" t="s">
        <v>255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12702964</v>
      </c>
      <c r="DE73" s="18">
        <v>0</v>
      </c>
      <c r="DF73" s="18">
        <v>77451188.799999997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494970508.99000418</v>
      </c>
      <c r="FO73" s="19">
        <v>0</v>
      </c>
      <c r="FP73" s="18">
        <v>64751.25</v>
      </c>
      <c r="FQ73" s="18">
        <v>0</v>
      </c>
      <c r="FR73" s="18">
        <v>352804.42</v>
      </c>
      <c r="FS73" s="18">
        <v>0</v>
      </c>
      <c r="FT73" s="80">
        <v>77883113.560000002</v>
      </c>
      <c r="FU73" s="80">
        <v>0</v>
      </c>
      <c r="FV73" s="18">
        <v>664961.47000000009</v>
      </c>
      <c r="FW73" s="18">
        <v>0</v>
      </c>
      <c r="FX73" s="18">
        <v>77218152.090000004</v>
      </c>
      <c r="FY73" s="18">
        <v>0</v>
      </c>
      <c r="FZ73" s="80">
        <v>416669839.76000422</v>
      </c>
      <c r="GA73" s="80">
        <v>0</v>
      </c>
      <c r="GB73" s="18">
        <v>1304498.4699999997</v>
      </c>
      <c r="GC73" s="18">
        <v>0</v>
      </c>
      <c r="GD73" s="18">
        <v>415365341.29000425</v>
      </c>
      <c r="GE73" s="18">
        <v>0</v>
      </c>
      <c r="GF73" s="18">
        <v>2676937.690002053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203998509.72999999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791800109.21000612</v>
      </c>
      <c r="HU73" s="18">
        <v>0</v>
      </c>
      <c r="HV73" s="19">
        <v>791800109.21000612</v>
      </c>
    </row>
    <row r="74" spans="1:242" ht="12.75" customHeight="1">
      <c r="A74" s="57" t="s">
        <v>283</v>
      </c>
      <c r="B74" s="17">
        <v>3017</v>
      </c>
      <c r="C74" s="58" t="s">
        <v>255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482151399.42999697</v>
      </c>
      <c r="DE74" s="18">
        <v>0</v>
      </c>
      <c r="DF74" s="18">
        <v>57831101.449999824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1699099.46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1699099.46</v>
      </c>
      <c r="FU74" s="80">
        <v>0</v>
      </c>
      <c r="FV74" s="18">
        <v>72812.62</v>
      </c>
      <c r="FW74" s="18">
        <v>0</v>
      </c>
      <c r="FX74" s="18">
        <v>1626286.8399999999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1713288889.0868599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2254970489.426857</v>
      </c>
      <c r="HU74" s="18">
        <v>0</v>
      </c>
      <c r="HV74" s="19">
        <v>2254970489.426857</v>
      </c>
    </row>
    <row r="75" spans="1:242" ht="12.75" customHeight="1">
      <c r="A75" s="57" t="s">
        <v>285</v>
      </c>
      <c r="B75" s="17">
        <v>3018</v>
      </c>
      <c r="C75" s="58" t="s">
        <v>255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0</v>
      </c>
      <c r="BE75" s="18">
        <v>0</v>
      </c>
      <c r="BF75" s="18">
        <v>0</v>
      </c>
      <c r="BG75" s="18">
        <v>0</v>
      </c>
      <c r="BH75" s="18">
        <v>0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  <c r="BQ75" s="18">
        <v>0</v>
      </c>
      <c r="BR75" s="18">
        <v>0</v>
      </c>
      <c r="BS75" s="18">
        <v>0</v>
      </c>
      <c r="BT75" s="18">
        <v>0</v>
      </c>
      <c r="BU75" s="18">
        <v>0</v>
      </c>
      <c r="BV75" s="18">
        <v>0</v>
      </c>
      <c r="BW75" s="18">
        <v>0</v>
      </c>
      <c r="BX75" s="18">
        <v>0</v>
      </c>
      <c r="BY75" s="18">
        <v>0</v>
      </c>
      <c r="BZ75" s="18">
        <v>0</v>
      </c>
      <c r="CA75" s="18">
        <v>0</v>
      </c>
      <c r="CB75" s="18">
        <v>0</v>
      </c>
      <c r="CC75" s="18">
        <v>0</v>
      </c>
      <c r="CD75" s="18">
        <v>0</v>
      </c>
      <c r="CE75" s="18">
        <v>0</v>
      </c>
      <c r="CF75" s="18">
        <v>0</v>
      </c>
      <c r="CG75" s="18">
        <v>0</v>
      </c>
      <c r="CH75" s="18">
        <v>0</v>
      </c>
      <c r="CI75" s="18">
        <v>0</v>
      </c>
      <c r="CJ75" s="18">
        <v>0</v>
      </c>
      <c r="CK75" s="18">
        <v>0</v>
      </c>
      <c r="CL75" s="18">
        <v>0</v>
      </c>
      <c r="CM75" s="18">
        <v>0</v>
      </c>
      <c r="CN75" s="18">
        <v>0</v>
      </c>
      <c r="CO75" s="18">
        <v>0</v>
      </c>
      <c r="CP75" s="18">
        <v>0</v>
      </c>
      <c r="CQ75" s="18">
        <v>0</v>
      </c>
      <c r="CR75" s="18">
        <v>0</v>
      </c>
      <c r="CS75" s="18">
        <v>0</v>
      </c>
      <c r="CT75" s="18">
        <v>0</v>
      </c>
      <c r="CU75" s="18">
        <v>0</v>
      </c>
      <c r="CV75" s="18">
        <v>0</v>
      </c>
      <c r="CW75" s="18">
        <v>0</v>
      </c>
      <c r="CX75" s="18">
        <v>0</v>
      </c>
      <c r="CY75" s="18">
        <v>0</v>
      </c>
      <c r="CZ75" s="18">
        <v>0</v>
      </c>
      <c r="DA75" s="18">
        <v>0</v>
      </c>
      <c r="DB75" s="18">
        <v>0</v>
      </c>
      <c r="DC75" s="18">
        <v>0</v>
      </c>
      <c r="DD75" s="18">
        <v>5883941.6800000016</v>
      </c>
      <c r="DE75" s="18">
        <v>0</v>
      </c>
      <c r="DF75" s="18">
        <v>0</v>
      </c>
      <c r="DG75" s="18">
        <v>0</v>
      </c>
      <c r="DH75" s="18">
        <v>0</v>
      </c>
      <c r="DI75" s="18">
        <v>0</v>
      </c>
      <c r="DJ75" s="18">
        <v>0</v>
      </c>
      <c r="DK75" s="18">
        <v>0</v>
      </c>
      <c r="DL75" s="18">
        <v>0</v>
      </c>
      <c r="DM75" s="18">
        <v>0</v>
      </c>
      <c r="DN75" s="18">
        <v>0</v>
      </c>
      <c r="DO75" s="18">
        <v>0</v>
      </c>
      <c r="DP75" s="18">
        <v>0</v>
      </c>
      <c r="DQ75" s="18">
        <v>0</v>
      </c>
      <c r="DR75" s="18">
        <v>0</v>
      </c>
      <c r="DS75" s="18">
        <v>0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0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9">
        <v>0</v>
      </c>
      <c r="FO75" s="19">
        <v>0</v>
      </c>
      <c r="FP75" s="18">
        <v>0</v>
      </c>
      <c r="FQ75" s="18">
        <v>0</v>
      </c>
      <c r="FR75" s="18">
        <v>0</v>
      </c>
      <c r="FS75" s="18">
        <v>0</v>
      </c>
      <c r="FT75" s="80">
        <v>0</v>
      </c>
      <c r="FU75" s="80">
        <v>0</v>
      </c>
      <c r="FV75" s="18">
        <v>0</v>
      </c>
      <c r="FW75" s="18">
        <v>0</v>
      </c>
      <c r="FX75" s="18">
        <v>0</v>
      </c>
      <c r="FY75" s="18">
        <v>0</v>
      </c>
      <c r="FZ75" s="80">
        <v>0</v>
      </c>
      <c r="GA75" s="80">
        <v>0</v>
      </c>
      <c r="GB75" s="18">
        <v>0</v>
      </c>
      <c r="GC75" s="18">
        <v>0</v>
      </c>
      <c r="GD75" s="18">
        <v>0</v>
      </c>
      <c r="GE75" s="18">
        <v>0</v>
      </c>
      <c r="GF75" s="18">
        <v>0</v>
      </c>
      <c r="GG75" s="18">
        <v>0</v>
      </c>
      <c r="GH75" s="18">
        <v>0</v>
      </c>
      <c r="GI75" s="18">
        <v>0</v>
      </c>
      <c r="GJ75" s="18">
        <v>0</v>
      </c>
      <c r="GK75" s="18">
        <v>0</v>
      </c>
      <c r="GL75" s="18">
        <v>0</v>
      </c>
      <c r="GM75" s="18">
        <v>0</v>
      </c>
      <c r="GN75" s="18">
        <v>6152369460.5800009</v>
      </c>
      <c r="GO75" s="18">
        <v>0</v>
      </c>
      <c r="GP75" s="18">
        <v>0</v>
      </c>
      <c r="GQ75" s="18">
        <v>0</v>
      </c>
      <c r="GR75" s="18">
        <v>0</v>
      </c>
      <c r="GS75" s="18">
        <v>0</v>
      </c>
      <c r="GT75" s="18">
        <v>0</v>
      </c>
      <c r="GU75" s="18">
        <v>0</v>
      </c>
      <c r="GV75" s="18">
        <v>0</v>
      </c>
      <c r="GW75" s="18">
        <v>0</v>
      </c>
      <c r="GX75" s="18">
        <v>0</v>
      </c>
      <c r="GY75" s="18">
        <v>0</v>
      </c>
      <c r="GZ75" s="80">
        <v>0</v>
      </c>
      <c r="HA75" s="80">
        <v>0</v>
      </c>
      <c r="HB75" s="18">
        <v>0</v>
      </c>
      <c r="HC75" s="18">
        <v>0</v>
      </c>
      <c r="HD75" s="18">
        <v>0</v>
      </c>
      <c r="HE75" s="18">
        <v>0</v>
      </c>
      <c r="HF75" s="80">
        <v>0</v>
      </c>
      <c r="HG75" s="80">
        <v>0</v>
      </c>
      <c r="HH75" s="18">
        <v>0</v>
      </c>
      <c r="HI75" s="18">
        <v>0</v>
      </c>
      <c r="HJ75" s="18">
        <v>0</v>
      </c>
      <c r="HK75" s="18">
        <v>0</v>
      </c>
      <c r="HL75" s="80">
        <v>0</v>
      </c>
      <c r="HM75" s="80">
        <v>0</v>
      </c>
      <c r="HN75" s="18">
        <v>0</v>
      </c>
      <c r="HO75" s="18">
        <v>0</v>
      </c>
      <c r="HP75" s="18">
        <v>0</v>
      </c>
      <c r="HQ75" s="18">
        <v>0</v>
      </c>
      <c r="HR75" s="18">
        <v>0</v>
      </c>
      <c r="HS75" s="18">
        <v>0</v>
      </c>
      <c r="HT75" s="18">
        <v>6158253402.2600012</v>
      </c>
      <c r="HU75" s="18">
        <v>0</v>
      </c>
      <c r="HV75" s="19">
        <v>6158253402.2600012</v>
      </c>
    </row>
    <row r="76" spans="1:242" ht="12.75" customHeight="1">
      <c r="A76" s="59" t="s">
        <v>287</v>
      </c>
      <c r="B76" s="48">
        <v>9000</v>
      </c>
      <c r="C76" s="58" t="s">
        <v>288</v>
      </c>
      <c r="D76" s="49">
        <v>20526063675.619064</v>
      </c>
      <c r="E76" s="49">
        <v>898156542.05855656</v>
      </c>
      <c r="F76" s="49">
        <v>4186051408.8510661</v>
      </c>
      <c r="G76" s="49">
        <v>103118913.80667497</v>
      </c>
      <c r="H76" s="49">
        <v>8479498481.6225548</v>
      </c>
      <c r="I76" s="49">
        <v>356230197.27703434</v>
      </c>
      <c r="J76" s="49">
        <v>7860513785.1454449</v>
      </c>
      <c r="K76" s="49">
        <v>438807430.97484708</v>
      </c>
      <c r="L76" s="49">
        <v>2314525028.2346196</v>
      </c>
      <c r="M76" s="49">
        <v>59897149.725000009</v>
      </c>
      <c r="N76" s="49">
        <v>2756865120.7400455</v>
      </c>
      <c r="O76" s="49">
        <v>776.48</v>
      </c>
      <c r="P76" s="49">
        <v>23949205.259999998</v>
      </c>
      <c r="Q76" s="49">
        <v>0</v>
      </c>
      <c r="R76" s="49">
        <v>146423970.82249993</v>
      </c>
      <c r="S76" s="49">
        <v>299957.87000000098</v>
      </c>
      <c r="T76" s="49">
        <v>89241999.401284009</v>
      </c>
      <c r="U76" s="49">
        <v>0</v>
      </c>
      <c r="V76" s="49">
        <v>38617001.82</v>
      </c>
      <c r="W76" s="49">
        <v>0</v>
      </c>
      <c r="X76" s="49">
        <v>257155</v>
      </c>
      <c r="Y76" s="49">
        <v>0</v>
      </c>
      <c r="Z76" s="49">
        <v>3346027604.5201912</v>
      </c>
      <c r="AA76" s="49">
        <v>100726349.272</v>
      </c>
      <c r="AB76" s="49">
        <v>9850572.2000000011</v>
      </c>
      <c r="AC76" s="49">
        <v>1002.74</v>
      </c>
      <c r="AD76" s="49">
        <v>2144076983.6412799</v>
      </c>
      <c r="AE76" s="49">
        <v>144913673.74599999</v>
      </c>
      <c r="AF76" s="49">
        <v>0</v>
      </c>
      <c r="AG76" s="49">
        <v>0</v>
      </c>
      <c r="AH76" s="49">
        <v>0</v>
      </c>
      <c r="AI76" s="49">
        <v>0</v>
      </c>
      <c r="AJ76" s="49">
        <v>56036070606.820251</v>
      </c>
      <c r="AK76" s="49">
        <v>1312336.83</v>
      </c>
      <c r="AL76" s="49">
        <v>1115403495.3439913</v>
      </c>
      <c r="AM76" s="49">
        <v>2460482.27</v>
      </c>
      <c r="AN76" s="49">
        <v>3760573114.8942533</v>
      </c>
      <c r="AO76" s="49">
        <v>156610568.5</v>
      </c>
      <c r="AP76" s="49">
        <v>42492837096.842636</v>
      </c>
      <c r="AQ76" s="49">
        <v>153412015.00999999</v>
      </c>
      <c r="AR76" s="49">
        <v>56313246.179998398</v>
      </c>
      <c r="AS76" s="49">
        <v>0</v>
      </c>
      <c r="AT76" s="49">
        <v>1865097863.7490823</v>
      </c>
      <c r="AU76" s="49">
        <v>17230665.688000001</v>
      </c>
      <c r="AV76" s="49">
        <v>1953584967.187036</v>
      </c>
      <c r="AW76" s="49">
        <v>120318057.896</v>
      </c>
      <c r="AX76" s="49">
        <v>518748.89</v>
      </c>
      <c r="AY76" s="49">
        <v>101727.85</v>
      </c>
      <c r="AZ76" s="49">
        <v>7902374.79</v>
      </c>
      <c r="BA76" s="49">
        <v>6631702.6600000001</v>
      </c>
      <c r="BB76" s="49">
        <v>138227394.04337046</v>
      </c>
      <c r="BC76" s="49">
        <v>2157680.4010000001</v>
      </c>
      <c r="BD76" s="49">
        <v>873672656.52424979</v>
      </c>
      <c r="BE76" s="49">
        <v>4394626.7508999994</v>
      </c>
      <c r="BF76" s="49">
        <v>10823875.65</v>
      </c>
      <c r="BG76" s="49">
        <v>0</v>
      </c>
      <c r="BH76" s="49">
        <v>140129521.47010008</v>
      </c>
      <c r="BI76" s="49">
        <v>0</v>
      </c>
      <c r="BJ76" s="49">
        <v>507253126.56999993</v>
      </c>
      <c r="BK76" s="49">
        <v>41896899.159999996</v>
      </c>
      <c r="BL76" s="49">
        <v>396189653.24942195</v>
      </c>
      <c r="BM76" s="49">
        <v>7186286.1799999997</v>
      </c>
      <c r="BN76" s="49">
        <v>118377508.92000002</v>
      </c>
      <c r="BO76" s="49">
        <v>0</v>
      </c>
      <c r="BP76" s="49">
        <v>46647658.779163726</v>
      </c>
      <c r="BQ76" s="49">
        <v>289436.96999999997</v>
      </c>
      <c r="BR76" s="49">
        <v>7226982.0499999961</v>
      </c>
      <c r="BS76" s="49">
        <v>0</v>
      </c>
      <c r="BT76" s="49">
        <v>0</v>
      </c>
      <c r="BU76" s="49">
        <v>0</v>
      </c>
      <c r="BV76" s="49">
        <v>1009865865.5964998</v>
      </c>
      <c r="BW76" s="49">
        <v>64112887.990000002</v>
      </c>
      <c r="BX76" s="49">
        <v>8922581.0299999993</v>
      </c>
      <c r="BY76" s="49">
        <v>25000</v>
      </c>
      <c r="BZ76" s="49">
        <v>309679869.47999996</v>
      </c>
      <c r="CA76" s="49">
        <v>22145065.039999999</v>
      </c>
      <c r="CB76" s="49">
        <v>154449990.23049992</v>
      </c>
      <c r="CC76" s="49">
        <v>4175147.2839999995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5267721888.77631</v>
      </c>
      <c r="CK76" s="49">
        <v>21166236.131499965</v>
      </c>
      <c r="CL76" s="49">
        <v>719319730.44447803</v>
      </c>
      <c r="CM76" s="49">
        <v>1956077.6935999999</v>
      </c>
      <c r="CN76" s="49">
        <v>177567994.52609596</v>
      </c>
      <c r="CO76" s="49">
        <v>-368028.41999999993</v>
      </c>
      <c r="CP76" s="49">
        <v>0</v>
      </c>
      <c r="CQ76" s="49">
        <v>0</v>
      </c>
      <c r="CR76" s="49">
        <v>114997777.94049108</v>
      </c>
      <c r="CS76" s="49">
        <v>57279.279999999992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46233507.159999996</v>
      </c>
      <c r="DA76" s="49">
        <v>0</v>
      </c>
      <c r="DB76" s="49">
        <v>2917430.79</v>
      </c>
      <c r="DC76" s="49">
        <v>3609.72</v>
      </c>
      <c r="DD76" s="49">
        <v>4035466593.0942259</v>
      </c>
      <c r="DE76" s="49">
        <v>31410303.443</v>
      </c>
      <c r="DF76" s="49">
        <v>21144584.063809529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929754.0199999999</v>
      </c>
      <c r="DM76" s="49">
        <v>1256.3800000000001</v>
      </c>
      <c r="DN76" s="49">
        <v>596719941.59032202</v>
      </c>
      <c r="DO76" s="49">
        <v>18171027.140000001</v>
      </c>
      <c r="DP76" s="49">
        <v>82875512.799879879</v>
      </c>
      <c r="DQ76" s="49">
        <v>144449151.30133754</v>
      </c>
      <c r="DR76" s="49">
        <v>0</v>
      </c>
      <c r="DS76" s="49">
        <v>0</v>
      </c>
      <c r="DT76" s="49">
        <v>20960366.865080953</v>
      </c>
      <c r="DU76" s="49">
        <v>30337.79</v>
      </c>
      <c r="DV76" s="49">
        <v>872414171.38412595</v>
      </c>
      <c r="DW76" s="49">
        <v>23690576.530000001</v>
      </c>
      <c r="DX76" s="49">
        <v>1227996599.9894586</v>
      </c>
      <c r="DY76" s="49">
        <v>196845.31000000003</v>
      </c>
      <c r="DZ76" s="49">
        <v>0</v>
      </c>
      <c r="EA76" s="49">
        <v>0</v>
      </c>
      <c r="EB76" s="49">
        <v>4001257174.9074221</v>
      </c>
      <c r="EC76" s="49">
        <v>202439853.00500005</v>
      </c>
      <c r="ED76" s="49">
        <v>384251669.54161102</v>
      </c>
      <c r="EE76" s="49">
        <v>13008330.402999999</v>
      </c>
      <c r="EF76" s="49">
        <v>1675208402.1964614</v>
      </c>
      <c r="EG76" s="49">
        <v>197553365.62100002</v>
      </c>
      <c r="EH76" s="49">
        <v>3990990802.1845737</v>
      </c>
      <c r="EI76" s="49">
        <v>9375668.3710000012</v>
      </c>
      <c r="EJ76" s="49">
        <v>0</v>
      </c>
      <c r="EK76" s="49">
        <v>0</v>
      </c>
      <c r="EL76" s="49">
        <v>109523.7</v>
      </c>
      <c r="EM76" s="49">
        <v>0</v>
      </c>
      <c r="EN76" s="49">
        <v>673006748.84000003</v>
      </c>
      <c r="EO76" s="49">
        <v>40720.719999999994</v>
      </c>
      <c r="EP76" s="49">
        <v>32145909.659999996</v>
      </c>
      <c r="EQ76" s="49">
        <v>0</v>
      </c>
      <c r="ER76" s="49">
        <v>0</v>
      </c>
      <c r="ES76" s="49">
        <v>0</v>
      </c>
      <c r="ET76" s="49">
        <v>116411502.02</v>
      </c>
      <c r="EU76" s="49">
        <v>71278619.519999996</v>
      </c>
      <c r="EV76" s="49">
        <v>305177696.80000013</v>
      </c>
      <c r="EW76" s="49">
        <v>0</v>
      </c>
      <c r="EX76" s="49">
        <v>8288460934.8599606</v>
      </c>
      <c r="EY76" s="49">
        <v>0</v>
      </c>
      <c r="EZ76" s="49">
        <v>66020979.329999991</v>
      </c>
      <c r="FA76" s="49">
        <v>0</v>
      </c>
      <c r="FB76" s="49">
        <v>2839557320.0999994</v>
      </c>
      <c r="FC76" s="49">
        <v>0</v>
      </c>
      <c r="FD76" s="49">
        <v>1036916.3599999999</v>
      </c>
      <c r="FE76" s="49">
        <v>8502326.3000000007</v>
      </c>
      <c r="FF76" s="49">
        <v>536574.94999999995</v>
      </c>
      <c r="FG76" s="49">
        <v>0</v>
      </c>
      <c r="FH76" s="49">
        <v>87678198.569999993</v>
      </c>
      <c r="FI76" s="49">
        <v>3</v>
      </c>
      <c r="FJ76" s="49">
        <v>416171932.37</v>
      </c>
      <c r="FK76" s="49">
        <v>0</v>
      </c>
      <c r="FL76" s="49">
        <v>122433242.75047614</v>
      </c>
      <c r="FM76" s="49">
        <v>0</v>
      </c>
      <c r="FN76" s="49">
        <v>33411160536.130939</v>
      </c>
      <c r="FO76" s="49">
        <v>41383277.589999989</v>
      </c>
      <c r="FP76" s="49">
        <v>112376897.8949869</v>
      </c>
      <c r="FQ76" s="49">
        <v>990.48</v>
      </c>
      <c r="FR76" s="49">
        <v>613746392.99230433</v>
      </c>
      <c r="FS76" s="49">
        <v>0</v>
      </c>
      <c r="FT76" s="49">
        <v>8661095328.1263962</v>
      </c>
      <c r="FU76" s="49">
        <v>0</v>
      </c>
      <c r="FV76" s="49">
        <v>680044463.61798239</v>
      </c>
      <c r="FW76" s="49">
        <v>0</v>
      </c>
      <c r="FX76" s="49">
        <v>7981050864.5084133</v>
      </c>
      <c r="FY76" s="49">
        <v>0</v>
      </c>
      <c r="FZ76" s="49">
        <v>24023941917.117249</v>
      </c>
      <c r="GA76" s="49">
        <v>41382287.109999992</v>
      </c>
      <c r="GB76" s="49">
        <v>4897134294.6013441</v>
      </c>
      <c r="GC76" s="49">
        <v>11235524.01</v>
      </c>
      <c r="GD76" s="49">
        <v>19126807622.515911</v>
      </c>
      <c r="GE76" s="49">
        <v>30146763.100000001</v>
      </c>
      <c r="GF76" s="49">
        <v>1118242612.2747233</v>
      </c>
      <c r="GG76" s="49">
        <v>1061663.79</v>
      </c>
      <c r="GH76" s="49">
        <v>625149797.42320895</v>
      </c>
      <c r="GI76" s="49">
        <v>0</v>
      </c>
      <c r="GJ76" s="49">
        <v>753186.33000000007</v>
      </c>
      <c r="GK76" s="49">
        <v>0</v>
      </c>
      <c r="GL76" s="49">
        <v>0</v>
      </c>
      <c r="GM76" s="49">
        <v>0</v>
      </c>
      <c r="GN76" s="49">
        <v>0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213748694030.29324</v>
      </c>
      <c r="HU76" s="49">
        <v>2593864538.9908934</v>
      </c>
      <c r="HV76" s="49">
        <v>216342558569.28415</v>
      </c>
    </row>
    <row r="77" spans="1:242" ht="12.75" customHeight="1">
      <c r="A77" s="59" t="s">
        <v>290</v>
      </c>
      <c r="B77" s="48">
        <v>9001</v>
      </c>
      <c r="C77" s="58" t="s">
        <v>291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49">
        <v>0</v>
      </c>
      <c r="BX77" s="49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1131467774.3911898</v>
      </c>
      <c r="DE77" s="49">
        <v>2857.1</v>
      </c>
      <c r="DF77" s="49">
        <v>239397641.73999983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49">
        <v>0</v>
      </c>
      <c r="DP77" s="49">
        <v>0</v>
      </c>
      <c r="DQ77" s="49">
        <v>0</v>
      </c>
      <c r="DR77" s="49">
        <v>0</v>
      </c>
      <c r="DS77" s="49">
        <v>0</v>
      </c>
      <c r="DT77" s="49">
        <v>0</v>
      </c>
      <c r="DU77" s="49">
        <v>0</v>
      </c>
      <c r="DV77" s="49">
        <v>0</v>
      </c>
      <c r="DW77" s="49">
        <v>0</v>
      </c>
      <c r="DX77" s="49">
        <v>0</v>
      </c>
      <c r="DY77" s="49">
        <v>0</v>
      </c>
      <c r="DZ77" s="49">
        <v>0</v>
      </c>
      <c r="EA77" s="49">
        <v>0</v>
      </c>
      <c r="EB77" s="49">
        <v>0</v>
      </c>
      <c r="EC77" s="49">
        <v>0</v>
      </c>
      <c r="ED77" s="49">
        <v>0</v>
      </c>
      <c r="EE77" s="49">
        <v>0</v>
      </c>
      <c r="EF77" s="49">
        <v>0</v>
      </c>
      <c r="EG77" s="49">
        <v>0</v>
      </c>
      <c r="EH77" s="49">
        <v>0</v>
      </c>
      <c r="EI77" s="49">
        <v>0</v>
      </c>
      <c r="EJ77" s="49">
        <v>0</v>
      </c>
      <c r="EK77" s="49">
        <v>0</v>
      </c>
      <c r="EL77" s="49">
        <v>0</v>
      </c>
      <c r="EM77" s="49">
        <v>0</v>
      </c>
      <c r="EN77" s="49">
        <v>0</v>
      </c>
      <c r="EO77" s="49">
        <v>0</v>
      </c>
      <c r="EP77" s="49">
        <v>0</v>
      </c>
      <c r="EQ77" s="49">
        <v>0</v>
      </c>
      <c r="ER77" s="49">
        <v>0</v>
      </c>
      <c r="ES77" s="49">
        <v>0</v>
      </c>
      <c r="ET77" s="49">
        <v>0</v>
      </c>
      <c r="EU77" s="49">
        <v>0</v>
      </c>
      <c r="EV77" s="49">
        <v>0</v>
      </c>
      <c r="EW77" s="49">
        <v>0</v>
      </c>
      <c r="EX77" s="49">
        <v>0</v>
      </c>
      <c r="EY77" s="49">
        <v>0</v>
      </c>
      <c r="EZ77" s="49">
        <v>0</v>
      </c>
      <c r="FA77" s="49">
        <v>0</v>
      </c>
      <c r="FB77" s="49">
        <v>0</v>
      </c>
      <c r="FC77" s="49">
        <v>0</v>
      </c>
      <c r="FD77" s="49">
        <v>0</v>
      </c>
      <c r="FE77" s="49">
        <v>0</v>
      </c>
      <c r="FF77" s="49">
        <v>0</v>
      </c>
      <c r="FG77" s="49">
        <v>0</v>
      </c>
      <c r="FH77" s="49">
        <v>0</v>
      </c>
      <c r="FI77" s="49">
        <v>0</v>
      </c>
      <c r="FJ77" s="49">
        <v>0</v>
      </c>
      <c r="FK77" s="49">
        <v>0</v>
      </c>
      <c r="FL77" s="49">
        <v>363.48571428571427</v>
      </c>
      <c r="FM77" s="49">
        <v>0</v>
      </c>
      <c r="FN77" s="49">
        <v>1100135979.2055042</v>
      </c>
      <c r="FO77" s="49">
        <v>0</v>
      </c>
      <c r="FP77" s="49">
        <v>82235.400000000009</v>
      </c>
      <c r="FQ77" s="49">
        <v>0</v>
      </c>
      <c r="FR77" s="49">
        <v>94138067.410000563</v>
      </c>
      <c r="FS77" s="49">
        <v>0</v>
      </c>
      <c r="FT77" s="49">
        <v>465682186.37999928</v>
      </c>
      <c r="FU77" s="49">
        <v>0</v>
      </c>
      <c r="FV77" s="49">
        <v>32349779.660000004</v>
      </c>
      <c r="FW77" s="49">
        <v>0</v>
      </c>
      <c r="FX77" s="49">
        <v>433332406.71999925</v>
      </c>
      <c r="FY77" s="49">
        <v>0</v>
      </c>
      <c r="FZ77" s="49">
        <v>540233490.01550436</v>
      </c>
      <c r="GA77" s="49">
        <v>0</v>
      </c>
      <c r="GB77" s="49">
        <v>14261376.310000004</v>
      </c>
      <c r="GC77" s="49">
        <v>0</v>
      </c>
      <c r="GD77" s="49">
        <v>525972113.70550442</v>
      </c>
      <c r="GE77" s="49">
        <v>0</v>
      </c>
      <c r="GF77" s="49">
        <v>61735744.249961555</v>
      </c>
      <c r="GG77" s="49">
        <v>0</v>
      </c>
      <c r="GH77" s="49">
        <v>0</v>
      </c>
      <c r="GI77" s="49">
        <v>0</v>
      </c>
      <c r="GJ77" s="49">
        <v>0</v>
      </c>
      <c r="GK77" s="49">
        <v>0</v>
      </c>
      <c r="GL77" s="49">
        <v>82785108.030000001</v>
      </c>
      <c r="GM77" s="49">
        <v>2906841.95</v>
      </c>
      <c r="GN77" s="49">
        <v>29120255872.080814</v>
      </c>
      <c r="GO77" s="49">
        <v>124158253.71000001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31735778483.183186</v>
      </c>
      <c r="HU77" s="49">
        <v>127067952.76000001</v>
      </c>
      <c r="HV77" s="49">
        <v>31862846435.943184</v>
      </c>
      <c r="HW77" s="35"/>
      <c r="HX77" s="35"/>
      <c r="HY77" s="35"/>
      <c r="HZ77" s="35"/>
      <c r="IA77" s="35"/>
    </row>
    <row r="78" spans="1:242">
      <c r="A78" s="59" t="s">
        <v>293</v>
      </c>
      <c r="B78" s="48">
        <v>9003</v>
      </c>
      <c r="C78" s="58" t="s">
        <v>294</v>
      </c>
      <c r="D78" s="49">
        <v>20526063675.619064</v>
      </c>
      <c r="E78" s="49">
        <v>898156542.05855656</v>
      </c>
      <c r="F78" s="49">
        <v>4186051408.8510661</v>
      </c>
      <c r="G78" s="49">
        <v>103118913.80667497</v>
      </c>
      <c r="H78" s="49">
        <v>8479498481.6225548</v>
      </c>
      <c r="I78" s="49">
        <v>356230197.27703434</v>
      </c>
      <c r="J78" s="49">
        <v>7860513785.1454449</v>
      </c>
      <c r="K78" s="49">
        <v>438807430.97484708</v>
      </c>
      <c r="L78" s="49">
        <v>2314525028.2346196</v>
      </c>
      <c r="M78" s="49">
        <v>59897149.725000009</v>
      </c>
      <c r="N78" s="49">
        <v>2756865120.7400455</v>
      </c>
      <c r="O78" s="49">
        <v>776.48</v>
      </c>
      <c r="P78" s="49">
        <v>23949205.259999998</v>
      </c>
      <c r="Q78" s="49">
        <v>0</v>
      </c>
      <c r="R78" s="49">
        <v>146423970.82249993</v>
      </c>
      <c r="S78" s="49">
        <v>299957.87000000098</v>
      </c>
      <c r="T78" s="49">
        <v>89241999.401284009</v>
      </c>
      <c r="U78" s="49">
        <v>0</v>
      </c>
      <c r="V78" s="49">
        <v>38617001.82</v>
      </c>
      <c r="W78" s="49">
        <v>0</v>
      </c>
      <c r="X78" s="49">
        <v>257155</v>
      </c>
      <c r="Y78" s="49">
        <v>0</v>
      </c>
      <c r="Z78" s="49">
        <v>3346027604.5201912</v>
      </c>
      <c r="AA78" s="49">
        <v>100726349.272</v>
      </c>
      <c r="AB78" s="49">
        <v>9850572.2000000011</v>
      </c>
      <c r="AC78" s="49">
        <v>1002.74</v>
      </c>
      <c r="AD78" s="49">
        <v>2144076983.6412799</v>
      </c>
      <c r="AE78" s="49">
        <v>144913673.74599999</v>
      </c>
      <c r="AF78" s="49">
        <v>0</v>
      </c>
      <c r="AG78" s="49">
        <v>0</v>
      </c>
      <c r="AH78" s="49">
        <v>0</v>
      </c>
      <c r="AI78" s="49">
        <v>0</v>
      </c>
      <c r="AJ78" s="49">
        <v>56036070606.820251</v>
      </c>
      <c r="AK78" s="49">
        <v>1312336.83</v>
      </c>
      <c r="AL78" s="49">
        <v>1115403495.3439913</v>
      </c>
      <c r="AM78" s="49">
        <v>2460482.27</v>
      </c>
      <c r="AN78" s="49">
        <v>3760573114.8942533</v>
      </c>
      <c r="AO78" s="49">
        <v>156610568.5</v>
      </c>
      <c r="AP78" s="49">
        <v>42492837096.842636</v>
      </c>
      <c r="AQ78" s="49">
        <v>153412015.00999999</v>
      </c>
      <c r="AR78" s="49">
        <v>56313246.179998398</v>
      </c>
      <c r="AS78" s="49">
        <v>0</v>
      </c>
      <c r="AT78" s="49">
        <v>1865097863.7490823</v>
      </c>
      <c r="AU78" s="49">
        <v>17230665.688000001</v>
      </c>
      <c r="AV78" s="49">
        <v>1953584967.187036</v>
      </c>
      <c r="AW78" s="49">
        <v>120318057.896</v>
      </c>
      <c r="AX78" s="49">
        <v>518748.89</v>
      </c>
      <c r="AY78" s="49">
        <v>101727.85</v>
      </c>
      <c r="AZ78" s="49">
        <v>7902374.79</v>
      </c>
      <c r="BA78" s="49">
        <v>6631702.6600000001</v>
      </c>
      <c r="BB78" s="49">
        <v>138227394.04337046</v>
      </c>
      <c r="BC78" s="49">
        <v>2157680.4010000001</v>
      </c>
      <c r="BD78" s="49">
        <v>873672656.52424979</v>
      </c>
      <c r="BE78" s="49">
        <v>4394626.7508999994</v>
      </c>
      <c r="BF78" s="49">
        <v>10823875.65</v>
      </c>
      <c r="BG78" s="49">
        <v>0</v>
      </c>
      <c r="BH78" s="49">
        <v>140129521.47010008</v>
      </c>
      <c r="BI78" s="49">
        <v>0</v>
      </c>
      <c r="BJ78" s="49">
        <v>507253126.56999993</v>
      </c>
      <c r="BK78" s="49">
        <v>41896899.159999996</v>
      </c>
      <c r="BL78" s="49">
        <v>396189653.24942195</v>
      </c>
      <c r="BM78" s="49">
        <v>7186286.1799999997</v>
      </c>
      <c r="BN78" s="49">
        <v>118377508.92000002</v>
      </c>
      <c r="BO78" s="49">
        <v>0</v>
      </c>
      <c r="BP78" s="49">
        <v>46647658.779163726</v>
      </c>
      <c r="BQ78" s="49">
        <v>289436.96999999997</v>
      </c>
      <c r="BR78" s="49">
        <v>7226982.0499999961</v>
      </c>
      <c r="BS78" s="49">
        <v>0</v>
      </c>
      <c r="BT78" s="49">
        <v>0</v>
      </c>
      <c r="BU78" s="49">
        <v>0</v>
      </c>
      <c r="BV78" s="49">
        <v>1009865865.5964998</v>
      </c>
      <c r="BW78" s="49">
        <v>64112887.990000002</v>
      </c>
      <c r="BX78" s="49">
        <v>8922581.0299999993</v>
      </c>
      <c r="BY78" s="49">
        <v>25000</v>
      </c>
      <c r="BZ78" s="49">
        <v>309679869.47999996</v>
      </c>
      <c r="CA78" s="49">
        <v>22145065.039999999</v>
      </c>
      <c r="CB78" s="49">
        <v>154449990.23049992</v>
      </c>
      <c r="CC78" s="49">
        <v>4175147.2839999995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5267721888.77631</v>
      </c>
      <c r="CK78" s="49">
        <v>21166236.131499965</v>
      </c>
      <c r="CL78" s="49">
        <v>719319730.44447803</v>
      </c>
      <c r="CM78" s="49">
        <v>1956077.6935999999</v>
      </c>
      <c r="CN78" s="49">
        <v>177567994.52609596</v>
      </c>
      <c r="CO78" s="49">
        <v>-368028.41999999993</v>
      </c>
      <c r="CP78" s="49">
        <v>0</v>
      </c>
      <c r="CQ78" s="49">
        <v>0</v>
      </c>
      <c r="CR78" s="49">
        <v>114997777.94049108</v>
      </c>
      <c r="CS78" s="49">
        <v>57279.279999999992</v>
      </c>
      <c r="CT78" s="49">
        <v>0</v>
      </c>
      <c r="CU78" s="49">
        <v>0</v>
      </c>
      <c r="CV78" s="49">
        <v>0</v>
      </c>
      <c r="CW78" s="49">
        <v>0</v>
      </c>
      <c r="CX78" s="49">
        <v>0</v>
      </c>
      <c r="CY78" s="49">
        <v>0</v>
      </c>
      <c r="CZ78" s="49">
        <v>46233507.159999996</v>
      </c>
      <c r="DA78" s="49">
        <v>0</v>
      </c>
      <c r="DB78" s="49">
        <v>2917430.79</v>
      </c>
      <c r="DC78" s="49">
        <v>3609.72</v>
      </c>
      <c r="DD78" s="49">
        <v>5166934367.4854155</v>
      </c>
      <c r="DE78" s="49">
        <v>31413160.543000001</v>
      </c>
      <c r="DF78" s="49">
        <v>260542225.80380934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929754.0199999999</v>
      </c>
      <c r="DM78" s="49">
        <v>1256.3800000000001</v>
      </c>
      <c r="DN78" s="49">
        <v>596719941.59032202</v>
      </c>
      <c r="DO78" s="49">
        <v>18171027.140000001</v>
      </c>
      <c r="DP78" s="49">
        <v>82875512.799879879</v>
      </c>
      <c r="DQ78" s="49">
        <v>144449151.30133754</v>
      </c>
      <c r="DR78" s="49">
        <v>0</v>
      </c>
      <c r="DS78" s="49">
        <v>0</v>
      </c>
      <c r="DT78" s="49">
        <v>20960366.865080953</v>
      </c>
      <c r="DU78" s="49">
        <v>30337.79</v>
      </c>
      <c r="DV78" s="49">
        <v>872414171.38412595</v>
      </c>
      <c r="DW78" s="49">
        <v>23690576.530000001</v>
      </c>
      <c r="DX78" s="49">
        <v>1227996599.9894586</v>
      </c>
      <c r="DY78" s="49">
        <v>196845.31000000003</v>
      </c>
      <c r="DZ78" s="49">
        <v>0</v>
      </c>
      <c r="EA78" s="49">
        <v>0</v>
      </c>
      <c r="EB78" s="49">
        <v>4001257174.9074221</v>
      </c>
      <c r="EC78" s="49">
        <v>202439853.00500005</v>
      </c>
      <c r="ED78" s="49">
        <v>384251669.54161102</v>
      </c>
      <c r="EE78" s="49">
        <v>13008330.402999999</v>
      </c>
      <c r="EF78" s="49">
        <v>1675208402.1964614</v>
      </c>
      <c r="EG78" s="49">
        <v>197553365.62100002</v>
      </c>
      <c r="EH78" s="49">
        <v>3990990802.1845737</v>
      </c>
      <c r="EI78" s="49">
        <v>9375668.3710000012</v>
      </c>
      <c r="EJ78" s="49">
        <v>0</v>
      </c>
      <c r="EK78" s="49">
        <v>0</v>
      </c>
      <c r="EL78" s="49">
        <v>109523.7</v>
      </c>
      <c r="EM78" s="49">
        <v>0</v>
      </c>
      <c r="EN78" s="49">
        <v>673006748.84000003</v>
      </c>
      <c r="EO78" s="49">
        <v>40720.719999999994</v>
      </c>
      <c r="EP78" s="49">
        <v>32145909.659999996</v>
      </c>
      <c r="EQ78" s="49">
        <v>0</v>
      </c>
      <c r="ER78" s="49">
        <v>0</v>
      </c>
      <c r="ES78" s="49">
        <v>0</v>
      </c>
      <c r="ET78" s="49">
        <v>116411502.02</v>
      </c>
      <c r="EU78" s="49">
        <v>71278619.519999996</v>
      </c>
      <c r="EV78" s="49">
        <v>305177696.80000013</v>
      </c>
      <c r="EW78" s="49">
        <v>0</v>
      </c>
      <c r="EX78" s="49">
        <v>8288460934.8599606</v>
      </c>
      <c r="EY78" s="49">
        <v>0</v>
      </c>
      <c r="EZ78" s="49">
        <v>66020979.329999991</v>
      </c>
      <c r="FA78" s="49">
        <v>0</v>
      </c>
      <c r="FB78" s="49">
        <v>2839557320.0999994</v>
      </c>
      <c r="FC78" s="49">
        <v>0</v>
      </c>
      <c r="FD78" s="49">
        <v>1036916.3599999999</v>
      </c>
      <c r="FE78" s="49">
        <v>8502326.3000000007</v>
      </c>
      <c r="FF78" s="49">
        <v>536574.94999999995</v>
      </c>
      <c r="FG78" s="49">
        <v>0</v>
      </c>
      <c r="FH78" s="49">
        <v>87678198.569999993</v>
      </c>
      <c r="FI78" s="49">
        <v>3</v>
      </c>
      <c r="FJ78" s="49">
        <v>416171932.37</v>
      </c>
      <c r="FK78" s="49">
        <v>0</v>
      </c>
      <c r="FL78" s="49">
        <v>122433606.23619042</v>
      </c>
      <c r="FM78" s="49">
        <v>0</v>
      </c>
      <c r="FN78" s="49">
        <v>34511296515.336441</v>
      </c>
      <c r="FO78" s="49">
        <v>41383277.589999989</v>
      </c>
      <c r="FP78" s="49">
        <v>112459133.2949869</v>
      </c>
      <c r="FQ78" s="49">
        <v>990.48</v>
      </c>
      <c r="FR78" s="49">
        <v>707884460.40230489</v>
      </c>
      <c r="FS78" s="49">
        <v>0</v>
      </c>
      <c r="FT78" s="49">
        <v>9126777514.5063953</v>
      </c>
      <c r="FU78" s="49">
        <v>0</v>
      </c>
      <c r="FV78" s="49">
        <v>712394243.27798235</v>
      </c>
      <c r="FW78" s="49">
        <v>0</v>
      </c>
      <c r="FX78" s="49">
        <v>8414383271.2284126</v>
      </c>
      <c r="FY78" s="49">
        <v>0</v>
      </c>
      <c r="FZ78" s="49">
        <v>24564175407.132751</v>
      </c>
      <c r="GA78" s="49">
        <v>41382287.109999992</v>
      </c>
      <c r="GB78" s="49">
        <v>4911395670.9113445</v>
      </c>
      <c r="GC78" s="49">
        <v>11235524.01</v>
      </c>
      <c r="GD78" s="49">
        <v>19652779736.221416</v>
      </c>
      <c r="GE78" s="49">
        <v>30146763.100000001</v>
      </c>
      <c r="GF78" s="49">
        <v>1179978356.5246849</v>
      </c>
      <c r="GG78" s="49">
        <v>1061663.79</v>
      </c>
      <c r="GH78" s="49">
        <v>625149797.42320895</v>
      </c>
      <c r="GI78" s="49">
        <v>0</v>
      </c>
      <c r="GJ78" s="49">
        <v>753186.33000000007</v>
      </c>
      <c r="GK78" s="49">
        <v>0</v>
      </c>
      <c r="GL78" s="49">
        <v>82785108.030000001</v>
      </c>
      <c r="GM78" s="49">
        <v>2906841.95</v>
      </c>
      <c r="GN78" s="49">
        <v>29120255872.080814</v>
      </c>
      <c r="GO78" s="49">
        <v>124158253.71000001</v>
      </c>
      <c r="GP78" s="49">
        <v>0</v>
      </c>
      <c r="GQ78" s="49">
        <v>0</v>
      </c>
      <c r="GR78" s="49">
        <v>0</v>
      </c>
      <c r="GS78" s="49">
        <v>0</v>
      </c>
      <c r="GT78" s="49">
        <v>0</v>
      </c>
      <c r="GU78" s="49">
        <v>0</v>
      </c>
      <c r="GV78" s="49">
        <v>0</v>
      </c>
      <c r="GW78" s="49">
        <v>0</v>
      </c>
      <c r="GX78" s="49">
        <v>0</v>
      </c>
      <c r="GY78" s="49">
        <v>0</v>
      </c>
      <c r="GZ78" s="49">
        <v>0</v>
      </c>
      <c r="HA78" s="49">
        <v>0</v>
      </c>
      <c r="HB78" s="49">
        <v>0</v>
      </c>
      <c r="HC78" s="49">
        <v>0</v>
      </c>
      <c r="HD78" s="49">
        <v>0</v>
      </c>
      <c r="HE78" s="49">
        <v>0</v>
      </c>
      <c r="HF78" s="49">
        <v>0</v>
      </c>
      <c r="HG78" s="49">
        <v>0</v>
      </c>
      <c r="HH78" s="49">
        <v>0</v>
      </c>
      <c r="HI78" s="49">
        <v>0</v>
      </c>
      <c r="HJ78" s="49">
        <v>0</v>
      </c>
      <c r="HK78" s="49">
        <v>0</v>
      </c>
      <c r="HL78" s="49">
        <v>0</v>
      </c>
      <c r="HM78" s="49">
        <v>0</v>
      </c>
      <c r="HN78" s="49">
        <v>0</v>
      </c>
      <c r="HO78" s="49">
        <v>0</v>
      </c>
      <c r="HP78" s="49">
        <v>0</v>
      </c>
      <c r="HQ78" s="49">
        <v>0</v>
      </c>
      <c r="HR78" s="49">
        <v>0</v>
      </c>
      <c r="HS78" s="49">
        <v>0</v>
      </c>
      <c r="HT78" s="49">
        <v>245484472513.47644</v>
      </c>
      <c r="HU78" s="49">
        <v>2720932491.7508936</v>
      </c>
      <c r="HV78" s="49">
        <v>248205405005.22733</v>
      </c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/>
      <c r="B116" s="53"/>
      <c r="C116" s="53"/>
    </row>
    <row r="117" spans="1:3" s="35" customFormat="1">
      <c r="A117" s="53" t="s">
        <v>219</v>
      </c>
      <c r="B117" s="53">
        <v>1048</v>
      </c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/>
      <c r="B129" s="53"/>
      <c r="C129" s="53"/>
    </row>
    <row r="130" spans="1:230" s="35" customFormat="1">
      <c r="A130" s="53"/>
      <c r="B130" s="53"/>
      <c r="C130" s="53"/>
    </row>
    <row r="131" spans="1:230" s="35" customFormat="1">
      <c r="A131" s="53" t="s">
        <v>252</v>
      </c>
      <c r="B131" s="53">
        <v>2007</v>
      </c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>
      <c r="A136" s="53"/>
      <c r="B136" s="53"/>
      <c r="C136" s="53"/>
    </row>
    <row r="137" spans="1:230" s="35" customFormat="1">
      <c r="A137" s="53"/>
      <c r="B137" s="53"/>
      <c r="C137" s="53"/>
    </row>
    <row r="138" spans="1:230" s="35" customFormat="1"/>
    <row r="139" spans="1:230" s="35" customFormat="1"/>
    <row r="140" spans="1:230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</row>
    <row r="141" spans="1:230" s="35" customFormat="1"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</row>
    <row r="142" spans="1:230" s="35" customFormat="1"/>
    <row r="143" spans="1:230" s="35" customFormat="1"/>
    <row r="144" spans="1:230" s="35" customFormat="1"/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2" s="35" customFormat="1">
      <c r="A161" s="53"/>
      <c r="B161" s="53"/>
      <c r="C161" s="53"/>
    </row>
    <row r="162" spans="1:242" s="35" customFormat="1">
      <c r="A162" s="53"/>
      <c r="B162" s="53"/>
      <c r="C162" s="5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2023-09-15T15:45:33Z</dcterms:created>
  <dcterms:modified xsi:type="dcterms:W3CDTF">2023-09-15T15:49:47Z</dcterms:modified>
</cp:coreProperties>
</file>